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https://sempra.sharepoint.com/teams/sacramento-ops/Shared Documents/Sacramento Regulatory Agency Issues/CEC/IEPR/2025/Gas Demand Forecast/SDG&amp;E/"/>
    </mc:Choice>
  </mc:AlternateContent>
  <xr:revisionPtr revIDLastSave="10" documentId="8_{C3D4B437-623B-4EB7-9DA4-08E43C711A8A}" xr6:coauthVersionLast="47" xr6:coauthVersionMax="47" xr10:uidLastSave="{9E89D4F8-36D1-42F2-A51E-AFF6E07EAEA2}"/>
  <bookViews>
    <workbookView xWindow="0" yWindow="0" windowWidth="14400" windowHeight="17400" tabRatio="574" firstSheet="3" activeTab="5" xr2:uid="{00000000-000D-0000-FFFF-FFFF00000000}"/>
  </bookViews>
  <sheets>
    <sheet name="Admin Info" sheetId="1" r:id="rId1"/>
    <sheet name="Cover" sheetId="36" r:id="rId2"/>
    <sheet name="Form 1.1" sheetId="29" r:id="rId3"/>
    <sheet name="Form 1.2" sheetId="30" r:id="rId4"/>
    <sheet name="Form 1.3" sheetId="35" r:id="rId5"/>
    <sheet name="Form 1.4" sheetId="37" r:id="rId6"/>
    <sheet name="Form 1.5" sheetId="42" r:id="rId7"/>
    <sheet name="Form 1.6" sheetId="19" r:id="rId8"/>
    <sheet name="Form 1.7" sheetId="20" r:id="rId9"/>
    <sheet name="Form 1.8" sheetId="21" r:id="rId10"/>
    <sheet name="Form 1.9" sheetId="22" r:id="rId11"/>
    <sheet name="Form 1.10" sheetId="23" r:id="rId12"/>
    <sheet name="Form 1.11" sheetId="24" r:id="rId13"/>
    <sheet name="Form 1.12" sheetId="25" r:id="rId14"/>
    <sheet name="Form 2.1" sheetId="26" r:id="rId15"/>
    <sheet name="Form 2.2" sheetId="38" r:id="rId16"/>
    <sheet name="Form 2.3" sheetId="39" r:id="rId17"/>
    <sheet name="Form 2.4" sheetId="40" r:id="rId18"/>
    <sheet name="Form 3.1" sheetId="44" r:id="rId19"/>
  </sheets>
  <calcPr calcId="191028"/>
  <customWorkbookViews>
    <customWorkbookView name="Allison Campbell - Personal View" guid="{416EEE44-1160-408D-8A62-54D0D1A2E861}" mergeInterval="0" personalView="1" maximized="1" xWindow="1912" yWindow="-6" windowWidth="1936" windowHeight="1056" tabRatio="574" activeSheetId="2"/>
    <customWorkbookView name="Alex Wong - Personal View" guid="{B2CE4C66-5466-4442-AAD5-D1DE61C1F309}" mergeInterval="0" personalView="1" maximized="1" xWindow="1272" yWindow="-8" windowWidth="1296" windowHeight="1000" tabRatio="574" activeSheetId="2"/>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Hingtgen, John@Energy - Personal View" guid="{E9B99297-6681-430B-B37D-6F2642738440}" mergeInterval="0" personalView="1" maximized="1" windowWidth="1280" windowHeight="774" tabRatio="574" activeSheetId="2"/>
    <customWorkbookView name="Shehzad Wadalawala - Personal View" guid="{92B87247-BF71-45F8-9C5C-F95580FEBD04}" mergeInterval="0" personalView="1" maximized="1" xWindow="-8" yWindow="-8" windowWidth="1382" windowHeight="744" tabRatio="57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1" i="26" l="1"/>
  <c r="O50" i="26"/>
  <c r="O92" i="26" l="1"/>
  <c r="O93" i="26"/>
  <c r="O79" i="26" l="1"/>
  <c r="O78" i="26"/>
  <c r="O65" i="26" l="1"/>
  <c r="O64" i="26"/>
  <c r="O81" i="26" l="1"/>
  <c r="O80" i="26"/>
  <c r="P10" i="38" l="1"/>
  <c r="P11" i="38"/>
  <c r="P12" i="38"/>
  <c r="P13" i="38"/>
  <c r="P14" i="38"/>
  <c r="P15" i="38"/>
  <c r="P16" i="38"/>
  <c r="P17" i="38"/>
  <c r="P18" i="38"/>
  <c r="P19" i="38"/>
  <c r="P20" i="38"/>
  <c r="P21" i="38"/>
  <c r="P22" i="38"/>
  <c r="P23" i="38"/>
  <c r="P24" i="38"/>
  <c r="P25" i="38"/>
  <c r="P26" i="38"/>
  <c r="P9" i="38"/>
  <c r="B53" i="21"/>
  <c r="T13" i="25"/>
  <c r="T14" i="25"/>
  <c r="T15" i="25"/>
  <c r="T16" i="25"/>
  <c r="T17" i="25"/>
  <c r="T18" i="25"/>
  <c r="T19" i="25"/>
  <c r="T20" i="25"/>
  <c r="T21" i="25"/>
  <c r="T22" i="25"/>
  <c r="T23" i="25"/>
  <c r="T24" i="25"/>
  <c r="T25" i="25"/>
  <c r="T26" i="25"/>
  <c r="T27" i="25"/>
  <c r="T12" i="25"/>
  <c r="N30" i="20"/>
  <c r="M30" i="20"/>
  <c r="L30" i="20"/>
  <c r="S68" i="42" l="1"/>
  <c r="S67" i="42"/>
  <c r="S66" i="42"/>
  <c r="S65" i="42"/>
  <c r="S64" i="42"/>
  <c r="S63" i="42"/>
  <c r="S62" i="42"/>
  <c r="S61" i="42"/>
  <c r="S60" i="42"/>
  <c r="S59" i="42"/>
  <c r="S58" i="42"/>
  <c r="S57" i="42"/>
  <c r="S56" i="42"/>
  <c r="S55" i="42"/>
  <c r="S54" i="42"/>
  <c r="S53" i="42"/>
  <c r="S52" i="42"/>
  <c r="S47" i="42"/>
  <c r="S46" i="42"/>
  <c r="S45" i="42"/>
  <c r="S44" i="42"/>
  <c r="S43" i="42"/>
  <c r="S42" i="42"/>
  <c r="S41" i="42"/>
  <c r="S40" i="42"/>
  <c r="S39" i="42"/>
  <c r="S38" i="42"/>
  <c r="S37" i="42"/>
  <c r="S36" i="42"/>
  <c r="S35" i="42"/>
  <c r="S34" i="42"/>
  <c r="S33" i="42"/>
  <c r="S32" i="42"/>
  <c r="S31" i="42"/>
  <c r="S11" i="42"/>
  <c r="S12" i="42"/>
  <c r="S13" i="42"/>
  <c r="S14" i="42"/>
  <c r="S15" i="42"/>
  <c r="S16" i="42"/>
  <c r="S17" i="42"/>
  <c r="S18" i="42"/>
  <c r="S19" i="42"/>
  <c r="S20" i="42"/>
  <c r="S21" i="42"/>
  <c r="S22" i="42"/>
  <c r="S23" i="42"/>
  <c r="S24" i="42"/>
  <c r="S25" i="42"/>
  <c r="S26" i="42"/>
  <c r="S10" i="42"/>
  <c r="T201" i="30"/>
  <c r="T200" i="30"/>
  <c r="T199" i="30"/>
  <c r="T198" i="30"/>
  <c r="T197" i="30"/>
  <c r="T196" i="30"/>
  <c r="T195" i="30"/>
  <c r="T194" i="30"/>
  <c r="T193" i="30"/>
  <c r="T192" i="30"/>
  <c r="T191" i="30"/>
  <c r="T190" i="30"/>
  <c r="T189" i="30"/>
  <c r="T188" i="30"/>
  <c r="T187" i="30"/>
  <c r="T186" i="30"/>
  <c r="T185" i="30"/>
  <c r="T184" i="30"/>
  <c r="T183" i="30"/>
  <c r="T182" i="30"/>
  <c r="T181" i="30"/>
  <c r="T180" i="30"/>
  <c r="T179" i="30"/>
  <c r="T178" i="30"/>
  <c r="T177" i="30"/>
  <c r="T176" i="30"/>
  <c r="T175" i="30"/>
  <c r="T174" i="30"/>
  <c r="T173" i="30"/>
  <c r="T172" i="30"/>
  <c r="T171" i="30"/>
  <c r="T170" i="30"/>
  <c r="T169" i="30"/>
  <c r="T168" i="30"/>
  <c r="T167" i="30"/>
  <c r="T166" i="30"/>
  <c r="T165" i="30"/>
  <c r="T164" i="30"/>
  <c r="T163" i="30"/>
  <c r="T162" i="30"/>
  <c r="T161" i="30"/>
  <c r="T160" i="30"/>
  <c r="T159" i="30"/>
  <c r="T158" i="30"/>
  <c r="T157" i="30"/>
  <c r="T156" i="30"/>
  <c r="T155" i="30"/>
  <c r="T154" i="30"/>
  <c r="T153" i="30"/>
  <c r="T152" i="30"/>
  <c r="T151" i="30"/>
  <c r="T150" i="30"/>
  <c r="T149" i="30"/>
  <c r="T148" i="30"/>
  <c r="T147" i="30"/>
  <c r="T146" i="30"/>
  <c r="T145" i="30"/>
  <c r="T144" i="30"/>
  <c r="T143" i="30"/>
  <c r="T142" i="30"/>
  <c r="T141" i="30"/>
  <c r="T140" i="30"/>
  <c r="T139" i="30"/>
  <c r="T138" i="30"/>
  <c r="T137" i="30"/>
  <c r="T136" i="30"/>
  <c r="T135" i="30"/>
  <c r="T134" i="30"/>
  <c r="T133" i="30"/>
  <c r="T132" i="30"/>
  <c r="T131" i="30"/>
  <c r="T130" i="30"/>
  <c r="T129" i="30"/>
  <c r="T128" i="30"/>
  <c r="T127" i="30"/>
  <c r="T126" i="30"/>
  <c r="T125" i="30"/>
  <c r="T124" i="30"/>
  <c r="T123" i="30"/>
  <c r="T122" i="30"/>
  <c r="T121" i="30"/>
  <c r="T120" i="30"/>
  <c r="T119" i="30"/>
  <c r="T118" i="30"/>
  <c r="T117" i="30"/>
  <c r="T116" i="30"/>
  <c r="T115" i="30"/>
  <c r="T114" i="30"/>
  <c r="T113" i="30"/>
  <c r="T112" i="30"/>
  <c r="T111" i="30"/>
  <c r="T110" i="30"/>
  <c r="T109" i="30"/>
  <c r="T108" i="30"/>
  <c r="T107" i="30"/>
  <c r="T106" i="30"/>
  <c r="T105" i="30"/>
  <c r="T104" i="30"/>
  <c r="T103" i="30"/>
  <c r="T102" i="30"/>
  <c r="T101" i="30"/>
  <c r="T100" i="30"/>
  <c r="T99" i="30"/>
  <c r="T98" i="30"/>
  <c r="T97" i="30"/>
  <c r="T96" i="30"/>
  <c r="T95" i="30"/>
  <c r="T94" i="30"/>
  <c r="T93" i="30"/>
  <c r="T92" i="30"/>
  <c r="T91" i="30"/>
  <c r="T90" i="30"/>
  <c r="T89" i="30"/>
  <c r="T88" i="30"/>
  <c r="T87" i="30"/>
  <c r="T86" i="30"/>
  <c r="T85" i="30"/>
  <c r="T84" i="30"/>
  <c r="T83" i="30"/>
  <c r="T82" i="30"/>
  <c r="T81" i="30"/>
  <c r="T80" i="30"/>
  <c r="T79" i="30"/>
  <c r="T78" i="30"/>
  <c r="T77" i="30"/>
  <c r="T76" i="30"/>
  <c r="T75" i="30"/>
  <c r="T74" i="30"/>
  <c r="T73" i="30"/>
  <c r="T72" i="30"/>
  <c r="T71" i="30"/>
  <c r="T70" i="30"/>
  <c r="T69" i="30"/>
  <c r="T68" i="30"/>
  <c r="T67" i="30"/>
  <c r="T66" i="30"/>
  <c r="T65" i="30"/>
  <c r="T64" i="30"/>
  <c r="T63" i="30"/>
  <c r="T62" i="30"/>
  <c r="T61" i="30"/>
  <c r="T60" i="30"/>
  <c r="T59" i="30"/>
  <c r="T58" i="30"/>
  <c r="T57" i="30"/>
  <c r="T56" i="30"/>
  <c r="T55" i="30"/>
  <c r="T54" i="30"/>
  <c r="T53" i="30"/>
  <c r="T52" i="30"/>
  <c r="T51" i="30"/>
  <c r="T50" i="30"/>
  <c r="T49" i="30"/>
  <c r="T48" i="30"/>
  <c r="T47" i="30"/>
  <c r="T46" i="30"/>
  <c r="T45" i="30"/>
  <c r="T44" i="30"/>
  <c r="T43" i="30"/>
  <c r="T42" i="30"/>
  <c r="T41" i="30"/>
  <c r="T40" i="30"/>
  <c r="T39" i="30"/>
  <c r="T38" i="30"/>
  <c r="T37" i="30"/>
  <c r="T36" i="30"/>
  <c r="T35" i="30"/>
  <c r="T34" i="30"/>
  <c r="T33" i="30"/>
  <c r="T32" i="30"/>
  <c r="T31" i="30"/>
  <c r="T30" i="30"/>
  <c r="T29" i="30"/>
  <c r="T28" i="30"/>
  <c r="T27" i="30"/>
  <c r="T26" i="30"/>
  <c r="T25" i="30"/>
  <c r="T24" i="30"/>
  <c r="T23" i="30"/>
  <c r="T22" i="30"/>
  <c r="T21" i="30"/>
  <c r="T20" i="30"/>
  <c r="T19" i="30"/>
  <c r="T18" i="30"/>
  <c r="T17" i="30"/>
  <c r="T16" i="30"/>
  <c r="T15" i="30"/>
  <c r="T14" i="30"/>
  <c r="T13" i="30"/>
  <c r="T12" i="30"/>
  <c r="T11" i="30"/>
  <c r="T10" i="30"/>
  <c r="T11" i="29"/>
  <c r="T12" i="29"/>
  <c r="T13" i="29"/>
  <c r="T14" i="29"/>
  <c r="T15" i="29"/>
  <c r="T16" i="29"/>
  <c r="T17" i="29"/>
  <c r="T18" i="29"/>
  <c r="T19" i="29"/>
  <c r="T20" i="29"/>
  <c r="T21" i="29"/>
  <c r="T22" i="29"/>
  <c r="T23" i="29"/>
  <c r="T24" i="29"/>
  <c r="T25" i="29"/>
  <c r="T26" i="29"/>
  <c r="T27" i="29"/>
  <c r="T28" i="29"/>
  <c r="T29" i="29"/>
  <c r="T30" i="29"/>
  <c r="T31" i="29"/>
  <c r="T32" i="29"/>
  <c r="T33" i="29"/>
  <c r="T34" i="29"/>
  <c r="T35" i="29"/>
  <c r="T36" i="29"/>
  <c r="T37" i="29"/>
  <c r="T38" i="29"/>
  <c r="T39" i="29"/>
  <c r="T40" i="29"/>
  <c r="T41" i="29"/>
  <c r="T42" i="29"/>
  <c r="T43" i="29"/>
  <c r="T44" i="29"/>
  <c r="T45" i="29"/>
  <c r="T46" i="29"/>
  <c r="T47" i="29"/>
  <c r="T48" i="29"/>
  <c r="T49" i="29"/>
  <c r="T50" i="29"/>
  <c r="T51" i="29"/>
  <c r="T52" i="29"/>
  <c r="T53" i="29"/>
  <c r="T54" i="29"/>
  <c r="T55" i="29"/>
  <c r="T56" i="29"/>
  <c r="T57" i="29"/>
  <c r="T58" i="29"/>
  <c r="T59" i="29"/>
  <c r="T60" i="29"/>
  <c r="T61" i="29"/>
  <c r="T62" i="29"/>
  <c r="T63" i="29"/>
  <c r="T64" i="29"/>
  <c r="T65" i="29"/>
  <c r="T66" i="29"/>
  <c r="T67" i="29"/>
  <c r="T68" i="29"/>
  <c r="T69" i="29"/>
  <c r="T70" i="29"/>
  <c r="T71" i="29"/>
  <c r="T72" i="29"/>
  <c r="T73" i="29"/>
  <c r="T74" i="29"/>
  <c r="T75" i="29"/>
  <c r="T76" i="29"/>
  <c r="T77" i="29"/>
  <c r="T78" i="29"/>
  <c r="T79" i="29"/>
  <c r="T80" i="29"/>
  <c r="T81" i="29"/>
  <c r="T82" i="29"/>
  <c r="T83" i="29"/>
  <c r="T84" i="29"/>
  <c r="T85" i="29"/>
  <c r="T86" i="29"/>
  <c r="T87" i="29"/>
  <c r="T88" i="29"/>
  <c r="T89" i="29"/>
  <c r="T90" i="29"/>
  <c r="T91" i="29"/>
  <c r="T92" i="29"/>
  <c r="T93" i="29"/>
  <c r="T94" i="29"/>
  <c r="T95" i="29"/>
  <c r="T96" i="29"/>
  <c r="T97" i="29"/>
  <c r="T98" i="29"/>
  <c r="T99" i="29"/>
  <c r="T100" i="29"/>
  <c r="T101" i="29"/>
  <c r="T102" i="29"/>
  <c r="T103" i="29"/>
  <c r="T104" i="29"/>
  <c r="T105" i="29"/>
  <c r="T106" i="29"/>
  <c r="T107" i="29"/>
  <c r="T108" i="29"/>
  <c r="T109" i="29"/>
  <c r="T110" i="29"/>
  <c r="T111" i="29"/>
  <c r="T112" i="29"/>
  <c r="T113" i="29"/>
  <c r="T114" i="29"/>
  <c r="T115" i="29"/>
  <c r="T116" i="29"/>
  <c r="T117" i="29"/>
  <c r="T118" i="29"/>
  <c r="T119" i="29"/>
  <c r="T120" i="29"/>
  <c r="T121" i="29"/>
  <c r="T122" i="29"/>
  <c r="T123" i="29"/>
  <c r="T124" i="29"/>
  <c r="T125" i="29"/>
  <c r="T126" i="29"/>
  <c r="T127" i="29"/>
  <c r="T128" i="29"/>
  <c r="T129" i="29"/>
  <c r="T130" i="29"/>
  <c r="T131" i="29"/>
  <c r="T132" i="29"/>
  <c r="T133" i="29"/>
  <c r="T134" i="29"/>
  <c r="T135" i="29"/>
  <c r="T136" i="29"/>
  <c r="T137" i="29"/>
  <c r="T138" i="29"/>
  <c r="T139" i="29"/>
  <c r="T140" i="29"/>
  <c r="T141" i="29"/>
  <c r="T142" i="29"/>
  <c r="T143" i="29"/>
  <c r="T144" i="29"/>
  <c r="T145" i="29"/>
  <c r="T146" i="29"/>
  <c r="T147" i="29"/>
  <c r="T148" i="29"/>
  <c r="T149" i="29"/>
  <c r="T150" i="29"/>
  <c r="T151" i="29"/>
  <c r="T152" i="29"/>
  <c r="T153" i="29"/>
  <c r="T154" i="29"/>
  <c r="T155" i="29"/>
  <c r="T156" i="29"/>
  <c r="T157" i="29"/>
  <c r="T158" i="29"/>
  <c r="T159" i="29"/>
  <c r="T160" i="29"/>
  <c r="T161" i="29"/>
  <c r="T162" i="29"/>
  <c r="T163" i="29"/>
  <c r="T164" i="29"/>
  <c r="T165" i="29"/>
  <c r="T166" i="29"/>
  <c r="T167" i="29"/>
  <c r="T168" i="29"/>
  <c r="T169" i="29"/>
  <c r="T170" i="29"/>
  <c r="T171" i="29"/>
  <c r="T172" i="29"/>
  <c r="T173" i="29"/>
  <c r="T174" i="29"/>
  <c r="T175" i="29"/>
  <c r="T176" i="29"/>
  <c r="T177" i="29"/>
  <c r="T178" i="29"/>
  <c r="T179" i="29"/>
  <c r="T180" i="29"/>
  <c r="T181" i="29"/>
  <c r="T182" i="29"/>
  <c r="T183" i="29"/>
  <c r="T184" i="29"/>
  <c r="T185" i="29"/>
  <c r="T186" i="29"/>
  <c r="T187" i="29"/>
  <c r="T188" i="29"/>
  <c r="T189" i="29"/>
  <c r="T190" i="29"/>
  <c r="T191" i="29"/>
  <c r="T192" i="29"/>
  <c r="T193" i="29"/>
  <c r="T194" i="29"/>
  <c r="T195" i="29"/>
  <c r="T196" i="29"/>
  <c r="T197" i="29"/>
  <c r="T198" i="29"/>
  <c r="T199" i="29"/>
  <c r="T200" i="29"/>
  <c r="T201" i="29"/>
  <c r="T10" i="29"/>
  <c r="B28" i="36"/>
  <c r="B27" i="36"/>
  <c r="B26" i="36"/>
  <c r="B25" i="36"/>
  <c r="B24" i="36"/>
  <c r="B23" i="36"/>
  <c r="B22" i="36"/>
  <c r="B21" i="36"/>
  <c r="B20" i="36"/>
  <c r="B19" i="36"/>
  <c r="B18" i="36"/>
  <c r="B17" i="36"/>
  <c r="B16" i="36"/>
  <c r="B14" i="36"/>
  <c r="B13" i="36"/>
  <c r="B12" i="36"/>
  <c r="B15" i="36"/>
  <c r="B2" i="44"/>
  <c r="B2" i="42"/>
  <c r="B2" i="40"/>
  <c r="B2" i="39"/>
  <c r="B2" i="38"/>
  <c r="B2" i="37"/>
  <c r="B2" i="29"/>
  <c r="B2" i="26" l="1"/>
  <c r="C2" i="25"/>
  <c r="B2" i="24"/>
  <c r="B2" i="23"/>
  <c r="B2" i="22"/>
  <c r="B2" i="21"/>
  <c r="C2" i="20"/>
  <c r="B2" i="19"/>
  <c r="B2" i="35"/>
  <c r="B2" i="30"/>
</calcChain>
</file>

<file path=xl/sharedStrings.xml><?xml version="1.0" encoding="utf-8"?>
<sst xmlns="http://schemas.openxmlformats.org/spreadsheetml/2006/main" count="13191" uniqueCount="402">
  <si>
    <t>State of California</t>
  </si>
  <si>
    <t>California Energy Commission</t>
  </si>
  <si>
    <t>GAS DEMAND AND RATE FORECASTING INFORMATION FORMS</t>
  </si>
  <si>
    <t>(issued 3/2025)</t>
  </si>
  <si>
    <t>Name of Company</t>
  </si>
  <si>
    <t>San Diego Gas &amp; Electric (SDG&amp;E)</t>
  </si>
  <si>
    <t>Name:</t>
  </si>
  <si>
    <t>Title:</t>
  </si>
  <si>
    <t>E-mail:</t>
  </si>
  <si>
    <t>Telephone:</t>
  </si>
  <si>
    <t>Address:</t>
  </si>
  <si>
    <t>Address 2:</t>
  </si>
  <si>
    <t>City:</t>
  </si>
  <si>
    <t>State:</t>
  </si>
  <si>
    <t>Zip:</t>
  </si>
  <si>
    <t>Date Completed:</t>
  </si>
  <si>
    <t>Date Updated by Company:</t>
  </si>
  <si>
    <t>Back-up / Additional Contact Persons for Questions about these Forms (Optional):</t>
  </si>
  <si>
    <t>FORMS FOR SUBMITTING GAS DEMAND, RATE, AND PRICE FORECASTING INFORMATION</t>
  </si>
  <si>
    <t>2025 Integrated Energy Policy Report</t>
  </si>
  <si>
    <t>Docket Number 25-IEPR-03</t>
  </si>
  <si>
    <r>
      <t xml:space="preserve">The following spreadsheets are the California Energy Commission (Energy Commission) forms for collecting data and analyses relating to natural gas demand and prices. The Energy Commission’s statues and regulations specify that a broad array of information can be collected and analyzed in accordance with the text of </t>
    </r>
    <r>
      <rPr>
        <sz val="12"/>
        <color rgb="FFFF0000"/>
        <rFont val="Arial"/>
        <family val="2"/>
      </rPr>
      <t>Title 20.</t>
    </r>
  </si>
  <si>
    <t>Forms And Who Must File Them</t>
  </si>
  <si>
    <t>Form Number</t>
  </si>
  <si>
    <t>Name of Form</t>
  </si>
  <si>
    <t>Gas utilities with annual natural gas deliveries of 200 million therms or more in both of the two previous calendar years</t>
  </si>
  <si>
    <t>Interstate Pipeline Companies That Deliver Gas to Locations in California or to the California Border</t>
  </si>
  <si>
    <t>Form 1.1</t>
  </si>
  <si>
    <t>X</t>
  </si>
  <si>
    <t>Form 1.2</t>
  </si>
  <si>
    <t>Form 1.3</t>
  </si>
  <si>
    <t>Form 1.4</t>
  </si>
  <si>
    <t>Form 1.5</t>
  </si>
  <si>
    <t>Form 1.6</t>
  </si>
  <si>
    <t>Form 1.7</t>
  </si>
  <si>
    <t>Form 1.8</t>
  </si>
  <si>
    <t>Form 1.9</t>
  </si>
  <si>
    <t>Form 1.10</t>
  </si>
  <si>
    <t>Form 1.11</t>
  </si>
  <si>
    <t>Form 1.12</t>
  </si>
  <si>
    <t>Form 2.1</t>
  </si>
  <si>
    <t>Form 2.2</t>
  </si>
  <si>
    <t>Form 2.3</t>
  </si>
  <si>
    <t>Form 2.4</t>
  </si>
  <si>
    <t>Form 3.1</t>
  </si>
  <si>
    <t>Reports and who must file them. File in in either .doc, .pdf, or .xlsx.</t>
  </si>
  <si>
    <t>A description and map of the gas utility service area and, if different, the area for which the gas utility forecasts demand.</t>
  </si>
  <si>
    <t xml:space="preserve">Historical data set used to identify the temperature for the extreme peak day. </t>
  </si>
  <si>
    <t>A presentation of the demographic and economic assumptions that underlie the forecast, including assumptions about geographic changes in the service area or movement of customers to or from other utilities.</t>
  </si>
  <si>
    <t xml:space="preserve">Forecasted demand for each year of the forecast, accounting for conservation reasonably expected to occur, beginning with the year in which the forecast is submitted. </t>
  </si>
  <si>
    <t>Plausibility, sensitivity, and alternative economic scenario analyses.</t>
  </si>
  <si>
    <t>Estimation of the additional cost-effective conservation potential and the impact of possible methods to achieve this potential.</t>
  </si>
  <si>
    <t>A description of each conservation activity carried out by the utility and those proposed for future implementation.</t>
  </si>
  <si>
    <t>Most recent report submitted under California Public Utilities Commission General Order 112-F Section 123.</t>
  </si>
  <si>
    <t>Detailed forecast workpapers</t>
  </si>
  <si>
    <t>A description of financial variables and assumptions used to derive the natural gas price forecasts.</t>
  </si>
  <si>
    <t>How To File:</t>
  </si>
  <si>
    <r>
      <t xml:space="preserve">For all filings, parties are required to use the Energy Commission’s e-filing system. This
requires utilities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25-IEPR-03 Electricity and Gas Demand Forecast.</t>
    </r>
    <r>
      <rPr>
        <sz val="12"/>
        <rFont val="Arial"/>
        <family val="2"/>
      </rPr>
      <t xml:space="preserve">
When naming an attached file of 50 megabytes or less, please include the utility's name in
the filename. Attachments should be submitted as separate files and clearly identified.
Cover letters that only identify documents that are part of the filing are unnecessary.</t>
    </r>
  </si>
  <si>
    <t>Confidentiality:</t>
  </si>
  <si>
    <r>
      <t>If you are requesting confidentiality for any part of the submittal, please see the report,</t>
    </r>
    <r>
      <rPr>
        <i/>
        <sz val="12"/>
        <rFont val="Arial"/>
        <family val="2"/>
      </rPr>
      <t xml:space="preserve"> Forms and Instructions for 
Submitting Gas Demand and Rate Forecasting Information.</t>
    </r>
    <r>
      <rPr>
        <sz val="12"/>
        <rFont val="Arial"/>
        <family val="2"/>
      </rPr>
      <t xml:space="preserve">
More specific questions about confidentiality may be directed to ConfidentialityApplication@energy.ca.gov.</t>
    </r>
  </si>
  <si>
    <t>Due Dates:</t>
  </si>
  <si>
    <t>Forms 1, 2, and 3 are due Friday May 23, 2025</t>
  </si>
  <si>
    <t xml:space="preserve">Questions relating to the natural gas demand forecast forms should be directed to NGU@energy.ca.gov </t>
  </si>
  <si>
    <t>FORM 1.1</t>
  </si>
  <si>
    <t>AVERAGE YEAR NATURAL GAS DEMAND BY CUSTOMER CLASS AND MONTH (MMcfd)</t>
  </si>
  <si>
    <t>PLEASE DESCRIBE AVERAGE YEAR NATURAL GAS DEMAND SCENARIO USED BY UTILITY.</t>
  </si>
  <si>
    <t>Year</t>
  </si>
  <si>
    <t>Month</t>
  </si>
  <si>
    <t>Core Residential</t>
  </si>
  <si>
    <t>Core Commercial</t>
  </si>
  <si>
    <t>Core Industrial</t>
  </si>
  <si>
    <t>Core Natural Gas Vehicle</t>
  </si>
  <si>
    <t>Core Wholesale and International</t>
  </si>
  <si>
    <t>Noncore Commercial</t>
  </si>
  <si>
    <t>Noncore Industrial</t>
  </si>
  <si>
    <t>Noncore Electric Generation</t>
  </si>
  <si>
    <t>Noncore SMUD Electric Generation</t>
  </si>
  <si>
    <t xml:space="preserve">Noncore Enhanced Oil Recovery Steaming </t>
  </si>
  <si>
    <t>Noncore Natural Gas Vehicle</t>
  </si>
  <si>
    <t>Noncore Wholesale and International</t>
  </si>
  <si>
    <t>Shrinkage and Company Use</t>
  </si>
  <si>
    <t>Deliveries to SDG&amp;E System</t>
  </si>
  <si>
    <t>California Exchange Gas</t>
  </si>
  <si>
    <t>Off-System Deliveries</t>
  </si>
  <si>
    <t>Total</t>
  </si>
  <si>
    <t>FORM 1.2</t>
  </si>
  <si>
    <t>COLD YEAR AND DRY HYDRO DEMAND BY CUSTOMER CLASS AND MONTH (MMcfd)</t>
  </si>
  <si>
    <t>PLEASE IDENTIFY AND DESCRIBE SCENARIO USED BY UTILITY.</t>
  </si>
  <si>
    <t>FORM 1.3</t>
  </si>
  <si>
    <t>HOT YEAR NATURAL GAS DEMAND BY CUSTOMER CLASS AND MONTH (MMcfd)</t>
  </si>
  <si>
    <t>N/A. SDG&amp;E does not have hot year demand forecast in California Gas Report. These data are not available.</t>
  </si>
  <si>
    <t>FORM 1.4</t>
  </si>
  <si>
    <t>DAILY RECORDED AND WEATHER NORMALIZED NATURAL GAS DEMAND BY CUSTOMER CLASS AND DAY (MMcfd)</t>
  </si>
  <si>
    <t>RECORDED (FOR TWO MOST RECENT YEARS AVAILABLE. IDENTIFY YEARS IN COLUMN B.)</t>
  </si>
  <si>
    <t>Day</t>
  </si>
  <si>
    <t>WEATHER NORMALIZED (FOR TWO MOST RECENT YEARS AVAILABLE. IDENTIFY YEARS IN COLUMN B.)</t>
  </si>
  <si>
    <t>N/A. SDG&amp;E does not weather normalize daily demand. These data are not available.</t>
  </si>
  <si>
    <t>FORM 1.5</t>
  </si>
  <si>
    <t>PEAK DAY DEMANDS</t>
  </si>
  <si>
    <t>1-in-35 EXTREME PEAK DAY/ABNORMAL PEAK DAY DEMAND (MMcfd)</t>
  </si>
  <si>
    <t>1-in-10 WINTER PEAK DAY DEMAND (MMcfd)</t>
  </si>
  <si>
    <t>SUMMER PEAK DAY DEMAND (MMcfd)</t>
  </si>
  <si>
    <t>MONTHLY PEAK DAY DEMAND (MMcfd)</t>
  </si>
  <si>
    <t>N/A. SDG&amp;E does not have monthly peak day demand in California Gas Report. These data are not available.</t>
  </si>
  <si>
    <t>FORM 1.6</t>
  </si>
  <si>
    <t>NATURAL GAS COMMODITY PRICE, ELECTRICITY PRICE, AVERAGE NATURAL GAS TRANSPORTATION RATE BY CUSTOMER CLASS, AND PRICE OF RENEWABLE, SYNTHETIC, OR HYDROGEN</t>
  </si>
  <si>
    <t>FUEL PRICES</t>
  </si>
  <si>
    <t>AVERAGE NATURAL GAS TRANSPORTATION RATE ($/THERM)</t>
  </si>
  <si>
    <t>Natural Gas Commodity Price ($/Therm)</t>
  </si>
  <si>
    <t>Electricity Price ($/kWh)</t>
  </si>
  <si>
    <t>Renewable Gas ($/Therm)</t>
  </si>
  <si>
    <t>Synthetic Gas ($/Therm)</t>
  </si>
  <si>
    <t>Hydrogen Fuel ($/Therm)</t>
  </si>
  <si>
    <t>Residential Customers</t>
  </si>
  <si>
    <t>Core Commercial Customers</t>
  </si>
  <si>
    <t>Core Industrial Customers</t>
  </si>
  <si>
    <t>Noncore Commercial Customers</t>
  </si>
  <si>
    <t>Noncore non-EG Customers</t>
  </si>
  <si>
    <t>EG Customers</t>
  </si>
  <si>
    <t>Wholesale Customers</t>
  </si>
  <si>
    <t>EOR Customers</t>
  </si>
  <si>
    <t>Other</t>
  </si>
  <si>
    <t>Average</t>
  </si>
  <si>
    <t xml:space="preserve">Not available </t>
  </si>
  <si>
    <t>PORTION OF OVERALL COMMODITY PRICE</t>
  </si>
  <si>
    <t>Natural Gas %</t>
  </si>
  <si>
    <t>Renewable Gas %</t>
  </si>
  <si>
    <t>Synthetic Gas %</t>
  </si>
  <si>
    <t>Hydrogen Fuel %</t>
  </si>
  <si>
    <t>FORM 1.7</t>
  </si>
  <si>
    <t>HEATING AND COOLING DEGREE DAYS BY MONTH AND YEAR AND TEMPERATURE ZONE IDENTIFICATION</t>
  </si>
  <si>
    <t>HISTORICAL HEATING DEGREE DAYS (HDD) AND COOLING DEGREE DAYS (CDD). IDENTIFY 2 MOST RECENT YEARS AVAILABLE IN COLUMN B.</t>
  </si>
  <si>
    <t>IDENTIFY TEMPERATURE ZONES BY NAME AND WEATHER STATIONS BY NAME</t>
  </si>
  <si>
    <t>HDD</t>
  </si>
  <si>
    <t>CDD</t>
  </si>
  <si>
    <t>Temperature Zones</t>
  </si>
  <si>
    <t>Not applicable</t>
  </si>
  <si>
    <t>Weather Stations</t>
  </si>
  <si>
    <t>1 Coastal &amp; Inland</t>
  </si>
  <si>
    <t>2 Coastal</t>
  </si>
  <si>
    <t>3 Inland</t>
  </si>
  <si>
    <t>Station 1</t>
  </si>
  <si>
    <t>Miramar Naval Air Station</t>
  </si>
  <si>
    <t>Station 2</t>
  </si>
  <si>
    <t>San Diego Lindbergh Field</t>
  </si>
  <si>
    <t>Station 3</t>
  </si>
  <si>
    <t>El Cajon</t>
  </si>
  <si>
    <t>IDENTIFY WEIGHT OF TEMPERATURE ZONES</t>
  </si>
  <si>
    <t>Weight</t>
  </si>
  <si>
    <t>FORECASTED HEATING DEGREE DAYS (HDD) AND COOLING DEGREE DAYS (CDD)</t>
  </si>
  <si>
    <t>FORECASTED HEATING DEGREE DAYS (HDD) AND COOLING DEGREE DAYS (CDD) ACCOUNTING FOR CLIMATE CHANGE</t>
  </si>
  <si>
    <t>Average Temperature HDD</t>
  </si>
  <si>
    <t>Average Temperature CDD</t>
  </si>
  <si>
    <t>Cold and Dry Hydro HDD</t>
  </si>
  <si>
    <t>Cold and Dry Hydro CDD</t>
  </si>
  <si>
    <t>Hot Temperature Year HDD</t>
  </si>
  <si>
    <t xml:space="preserve"> Hot Temperature Year CDD</t>
  </si>
  <si>
    <t>N/A. SDG&amp;E Weather design accounts for climate change.</t>
  </si>
  <si>
    <t>FORM 1.8</t>
  </si>
  <si>
    <t>PLANNING AREA MACRO-LEVEL ECONOMIC AND DEMOGRAPHIC ASSUMPTIONS</t>
  </si>
  <si>
    <t>Projections for Service Area</t>
  </si>
  <si>
    <t xml:space="preserve"> ADD OR REMOVE CATEGORIES BELOW AS NEEDED TO REPORT ACTUAL DRIVERS USED FOR FORECAST</t>
  </si>
  <si>
    <t>Annual GSP                 (Millions 2022$) for California</t>
  </si>
  <si>
    <t>Annual GSP                 (Millions 2022$) for Utility Service Area</t>
  </si>
  <si>
    <t>GDP DEFLATOR SERIES USED (define if applicable)</t>
  </si>
  <si>
    <t>POPULATION (1,000s)</t>
  </si>
  <si>
    <t>NUMBER OF HOUSEHOLDS</t>
  </si>
  <si>
    <t>PERSONAL INCOME</t>
  </si>
  <si>
    <t>TAXABLE SALES</t>
  </si>
  <si>
    <t>FLOORSPACE (MM SQFT)</t>
  </si>
  <si>
    <t>Note: SDG&amp;E used S&amp;P Global's December 2023 economic forecast</t>
  </si>
  <si>
    <t xml:space="preserve"> Employment by Economic Sector</t>
  </si>
  <si>
    <t>Agriculture</t>
  </si>
  <si>
    <t>Mining</t>
  </si>
  <si>
    <t>Construction</t>
  </si>
  <si>
    <t>Manufacturing</t>
  </si>
  <si>
    <t>Transportation, Information, Utilities</t>
  </si>
  <si>
    <t>Trade: Retail</t>
  </si>
  <si>
    <t>Trade: Wholesale (Warehousing incl.)</t>
  </si>
  <si>
    <t>Trade: Restaurants</t>
  </si>
  <si>
    <t>Trade: Finance, Insurance &amp; Real Estate Services</t>
  </si>
  <si>
    <t>Trade: Accommodation</t>
  </si>
  <si>
    <t>Trade: Personal &amp; Laundry Services</t>
  </si>
  <si>
    <t>Trade: Professional &amp; Business Services</t>
  </si>
  <si>
    <t>Health &amp; Social Services</t>
  </si>
  <si>
    <t>Miscellaneous Services</t>
  </si>
  <si>
    <t>Government &amp; Education</t>
  </si>
  <si>
    <t>FORM 1.9</t>
  </si>
  <si>
    <t>BASE YEAR AND FORECAST OF END-USE EQUIPMENT DATA AND SATURATION BY CUSTOMER CLASS</t>
  </si>
  <si>
    <t xml:space="preserve"> ADD CATEGORIES BELOW AS NEEDED TO REPORT ACTUAL DRIVERS USED FOR FORECAST</t>
  </si>
  <si>
    <t>Base Year</t>
  </si>
  <si>
    <t>Forecast Year 1</t>
  </si>
  <si>
    <t>Forecast Year …</t>
  </si>
  <si>
    <t>Forecast Year 2040</t>
  </si>
  <si>
    <t>Customer Class</t>
  </si>
  <si>
    <t>Business Code</t>
  </si>
  <si>
    <t>Equipment Name</t>
  </si>
  <si>
    <t>Saturation</t>
  </si>
  <si>
    <t>Source</t>
  </si>
  <si>
    <t>Residential</t>
  </si>
  <si>
    <t>Single_Family</t>
  </si>
  <si>
    <t>Barbecue</t>
  </si>
  <si>
    <t>End Use Model</t>
  </si>
  <si>
    <t>Same as the base year data.</t>
  </si>
  <si>
    <t>Cooking</t>
  </si>
  <si>
    <t>Drying</t>
  </si>
  <si>
    <t>Fireplace</t>
  </si>
  <si>
    <t>Pool</t>
  </si>
  <si>
    <t>Spa</t>
  </si>
  <si>
    <t>Space_Heat</t>
  </si>
  <si>
    <t>Water_Heat</t>
  </si>
  <si>
    <t>MF2_2_TO_4_Units</t>
  </si>
  <si>
    <t>MF3_GE_5_Units</t>
  </si>
  <si>
    <t>MM_Master_Meter</t>
  </si>
  <si>
    <t>SM_Sub_Meter</t>
  </si>
  <si>
    <t> </t>
  </si>
  <si>
    <t>Engine</t>
  </si>
  <si>
    <t>Education</t>
  </si>
  <si>
    <t>Other_Cooking</t>
  </si>
  <si>
    <t>Griddle</t>
  </si>
  <si>
    <t>Fryer</t>
  </si>
  <si>
    <t>Cook_top</t>
  </si>
  <si>
    <t>AC_Compressor</t>
  </si>
  <si>
    <t>Health</t>
  </si>
  <si>
    <t>Laundry</t>
  </si>
  <si>
    <t>Lodging</t>
  </si>
  <si>
    <t>Misc</t>
  </si>
  <si>
    <t>Office</t>
  </si>
  <si>
    <t>Restaurant</t>
  </si>
  <si>
    <t>Retail</t>
  </si>
  <si>
    <t>Food</t>
  </si>
  <si>
    <t>Fire_Tube_Boiler</t>
  </si>
  <si>
    <t>Water_Tube_Boiler</t>
  </si>
  <si>
    <t>Dryer</t>
  </si>
  <si>
    <t>Furnace_Oven_Kiln</t>
  </si>
  <si>
    <t>AC</t>
  </si>
  <si>
    <t>Textile</t>
  </si>
  <si>
    <t>Chemical</t>
  </si>
  <si>
    <t>Petroleum</t>
  </si>
  <si>
    <t>Prim_Metal</t>
  </si>
  <si>
    <t>Fab_Metal</t>
  </si>
  <si>
    <t>Transport</t>
  </si>
  <si>
    <t>FORM 1.10</t>
  </si>
  <si>
    <t>CUMULATIVE INCREMENTAL ENERGY EFFICIENCY AND DEMAND RESPONSE BY SECTOR</t>
  </si>
  <si>
    <t xml:space="preserve">ENERGY EFFICIENCY- CUMULATIVE INCREMENTAL IMPACTS </t>
  </si>
  <si>
    <t>Program</t>
  </si>
  <si>
    <t>MMcfd</t>
  </si>
  <si>
    <t>DEMAND RESPONSE- CUMULATIVE INCREMENTAL IMPACTS</t>
  </si>
  <si>
    <t>Dispatchable/ Nondispatchable</t>
  </si>
  <si>
    <t>Demand Response/ Interruptible</t>
  </si>
  <si>
    <t>FORM 1.11</t>
  </si>
  <si>
    <t>CLIMATE CHANGE, ELECTRIFICATION, RNG, HYDROGEN, SYNTHETIC GAS, AND CERTIFIED LOW CARBON GAS</t>
  </si>
  <si>
    <t>CLIMATE CHANGE DEMAND REDUCTION OR INCREASE</t>
  </si>
  <si>
    <t>ELECTRIFICATION DEMAND REDUCTION OR INCREASE BY LOCAL JURISDICTION ORDINANCE OR BUILDING CODES</t>
  </si>
  <si>
    <t>Local Ordinance or Code</t>
  </si>
  <si>
    <t>Included in Forecast?</t>
  </si>
  <si>
    <t>N/A. SDG&amp;E does not have these data.</t>
  </si>
  <si>
    <t>…</t>
  </si>
  <si>
    <t>Total Included in Forecast</t>
  </si>
  <si>
    <t xml:space="preserve">INTRODUCTION OF RNG AND HYDROGEN </t>
  </si>
  <si>
    <t>NG Demand Reduction/Increase Due to RNG</t>
  </si>
  <si>
    <t>NG Demand Reduction/Increase Due to Hydrogen</t>
  </si>
  <si>
    <t>NG Demand Reduction/Increase Due to Other/Synthetic Gas</t>
  </si>
  <si>
    <t>Quanity of RNG Sendout- Transportation Fuel</t>
  </si>
  <si>
    <t>Quantity of RNG Sendout- Pipeline Gas</t>
  </si>
  <si>
    <t>Quantity of Hydrogen Sendout- Transportation Fuel</t>
  </si>
  <si>
    <t>Quantity of Hydrogen Sendout- Pipeline Gas</t>
  </si>
  <si>
    <t>Quantity of Synthetic Gas Sendout</t>
  </si>
  <si>
    <t>Quanity of RNG Procured By Facilities In California Interconnected to the Gas Utility System</t>
  </si>
  <si>
    <t>Quanity of Hydrogen Procured By Facilities In California Interconnected to the Gas Utility System</t>
  </si>
  <si>
    <t>PROCUREMENT OF CERTIFIED LOW CARBON GAS</t>
  </si>
  <si>
    <t>FORM 1.12</t>
  </si>
  <si>
    <t xml:space="preserve">NEW BUSINESS </t>
  </si>
  <si>
    <t xml:space="preserve"> INCLUDE NET NEW BUSINESS DEMAND FORECAST BY CUSTOMER CLASS (MMcfd)</t>
  </si>
  <si>
    <t>By sector, these are total net annual changes due to all factors (not only new business): new business, disconnections, economic, energy efficiency, etc. Demand changes due to new-business-only are not available.</t>
  </si>
  <si>
    <t>MILES OF PIPE NEEDED TO SERVE NEW BUSINESS</t>
  </si>
  <si>
    <t>Backbone Transmission</t>
  </si>
  <si>
    <t>Local Transmission</t>
  </si>
  <si>
    <t>Storage</t>
  </si>
  <si>
    <t>Distribution</t>
  </si>
  <si>
    <t>Customer</t>
  </si>
  <si>
    <t>Number of Miles of Pipe</t>
  </si>
  <si>
    <t>N/A. SDG&amp;E Does not have these data.</t>
  </si>
  <si>
    <t>Expected Number of Miles of Pipe</t>
  </si>
  <si>
    <t>FORM 2.1</t>
  </si>
  <si>
    <t>NATURAL GAS REVENUE REQUIREMENT BY FUNCTIONAL ASSET CATEGORY AND CUSTOMER CLASS</t>
  </si>
  <si>
    <t>(ADD CATEGORIES BELOW AS NEEDED TO REPORT ACTUAL PROGRAMS INCLUDED IN REVENUE REQUIREMENT)</t>
  </si>
  <si>
    <t xml:space="preserve"> REVENUE REQUIREMENT OF CUSTOMER CLASS BY ASSET CATEGORY</t>
  </si>
  <si>
    <t>REVENUE REQUIREMENT OF PROGRAMS AND OTHER EXPENSES BY ASSET CATEGORY</t>
  </si>
  <si>
    <t xml:space="preserve">Customer </t>
  </si>
  <si>
    <t>GRC Authorized</t>
  </si>
  <si>
    <t>Pipeline Safety Enhancement</t>
  </si>
  <si>
    <t>Capital-Related Rev Req</t>
  </si>
  <si>
    <t>N/A</t>
  </si>
  <si>
    <t>Revenue Requirement Section Notes:</t>
  </si>
  <si>
    <t>O&amp;M</t>
  </si>
  <si>
    <t>1. "Other" is the total authorized total revenue requirement excluding TIMP, DIMP, and PSEP</t>
  </si>
  <si>
    <t>same as above</t>
  </si>
  <si>
    <t>Storage integrity Management</t>
  </si>
  <si>
    <t>2. Data for 2028 and beyond is not available</t>
  </si>
  <si>
    <t>3. 2025-2027 data is still draft. Awaiting CPUC direction on the yearly uncollectible rate update.</t>
  </si>
  <si>
    <t>Noncore Non-EG</t>
  </si>
  <si>
    <t>Transmission Integrity Management</t>
  </si>
  <si>
    <t>4. 2025-2027 data is imputed based on the 2024 GRC authorized post-test year mechanism of 3% for 2025-2027.</t>
  </si>
  <si>
    <t>EG</t>
  </si>
  <si>
    <t>Wholesale</t>
  </si>
  <si>
    <t>Distribution integrity Management</t>
  </si>
  <si>
    <t>EOR</t>
  </si>
  <si>
    <t>Work for Others</t>
  </si>
  <si>
    <t>New Business</t>
  </si>
  <si>
    <t>Capital Expenditure</t>
  </si>
  <si>
    <t>ALLOCATION FACTOR OF ASSET CATEGORY BY CUSTOMER CLASS</t>
  </si>
  <si>
    <t>DIRECT COST OF CAPITAL EXPENDITURE AND O&amp;M BY ASSET CATEGORY</t>
  </si>
  <si>
    <t>Direct Cost Section Notes:</t>
  </si>
  <si>
    <t>1. 2024-2027 gas O&amp;M and capital direct dollars include escalation and reflective of the RSAR format.</t>
  </si>
  <si>
    <t>Total O&amp;M</t>
  </si>
  <si>
    <t>2. 2025-2027 gas O&amp;M and capital expenditures are imputed for the RSAR, but were not specifically forecasted and authorized in the 2024 GRC</t>
  </si>
  <si>
    <t>O&amp;M:</t>
  </si>
  <si>
    <t>Administrative &amp; General Costs</t>
  </si>
  <si>
    <t>3. Data for 2028 and beyond is not available</t>
  </si>
  <si>
    <t>Uncollectibles</t>
  </si>
  <si>
    <t>4. 2025-2027 data is still draft. Awaiting CPUC direction on the yearly uncollectible rate update and finalization of each yearly RSAR.</t>
  </si>
  <si>
    <t>Franchise Fees</t>
  </si>
  <si>
    <t>5. 2025-2027 data is imputed based on the 2024 GRC authorized post-test year mechanism of 3% for 2025-2027.</t>
  </si>
  <si>
    <t>Deprecaiation</t>
  </si>
  <si>
    <t>Income Taxes</t>
  </si>
  <si>
    <t>Net to Gross Multiplier</t>
  </si>
  <si>
    <t>Overall Rate of Return</t>
  </si>
  <si>
    <t>Procurement</t>
  </si>
  <si>
    <t>Customer Service</t>
  </si>
  <si>
    <t>Information Technology</t>
  </si>
  <si>
    <t>Engineering</t>
  </si>
  <si>
    <t>Support Services</t>
  </si>
  <si>
    <t>FORM 2.2</t>
  </si>
  <si>
    <t>CUSTOMER COUNT INFORMATION</t>
  </si>
  <si>
    <t xml:space="preserve">CUSTOMER COUNT BY CUSTOMER CLASS </t>
  </si>
  <si>
    <t>Core Residential Customer Count</t>
  </si>
  <si>
    <t>Core Commercial &amp; Industrial Customer Count</t>
  </si>
  <si>
    <t>Core Natural Gas Vehicle Customer Count</t>
  </si>
  <si>
    <t>Noncore Commercial Customer Count</t>
  </si>
  <si>
    <t>Noncore Industrial Customer Count</t>
  </si>
  <si>
    <t>Noncore Electric Generation Customer Count</t>
  </si>
  <si>
    <t>Noncore SMUD Electric Generation Customer Count</t>
  </si>
  <si>
    <t>Noncore Enhanced Oil Recovery Steaming Customer Count</t>
  </si>
  <si>
    <t>Noncore Natural Gas Vehicle Customer Count</t>
  </si>
  <si>
    <t>Wholesale and International Customer Count</t>
  </si>
  <si>
    <t>California Exchange Gas Customer Count</t>
  </si>
  <si>
    <t>Off-System Deliveries Customer Count</t>
  </si>
  <si>
    <t>Total Customer Count</t>
  </si>
  <si>
    <t>Number of Customers on CARE Rates*</t>
  </si>
  <si>
    <t xml:space="preserve">* denotes CARE natural gas and electric (combined) customers; SDG&amp;E does not have natural gas-only CARE customers </t>
  </si>
  <si>
    <t>FORM 2.3</t>
  </si>
  <si>
    <t>TOTAL DOLLARS OF RATEBASE BY FUNCTIONAL CATEGORY SPLIT INTO DEPRECIATED AND UNDEPRECIATED ASSET VALUE</t>
  </si>
  <si>
    <t>TOTAL DOLLARS OF RATEBASE BY FUNCTIONAL CATEGORY ASSET VALUE</t>
  </si>
  <si>
    <t>2019 GRC</t>
  </si>
  <si>
    <t>2024 GRC</t>
  </si>
  <si>
    <t>2022 
(Thousands of $)</t>
  </si>
  <si>
    <t>2023 
(Thousands of $)</t>
  </si>
  <si>
    <t>2024 
(Thousands of $)</t>
  </si>
  <si>
    <t>2025* 
(Thousands of $)</t>
  </si>
  <si>
    <t>2026* 
(Thousands of $)</t>
  </si>
  <si>
    <t>2027* 
(Thousands of $)</t>
  </si>
  <si>
    <t>GRC Authorized Ratebase</t>
  </si>
  <si>
    <t>*The 2024 GRC decision (D.24-12-074) did not authorize a specific post-test year ratebase for 2025, 2026, or 2027.</t>
  </si>
  <si>
    <t>FORM 2.4</t>
  </si>
  <si>
    <t>EXPECTED REPLACEMENT AND RETIREMENT OF GAS INFRASTRUCTURE</t>
  </si>
  <si>
    <t>Number of Regulators</t>
  </si>
  <si>
    <t>Expected Number of Retired Regulators</t>
  </si>
  <si>
    <t>Expected Replacement Miles</t>
  </si>
  <si>
    <t>Expected Pipe Retirement Miles</t>
  </si>
  <si>
    <t>Number of Miles at High Risk of Failure or Incident</t>
  </si>
  <si>
    <t>FOOTNOTES</t>
  </si>
  <si>
    <t>With regards to the data requested by the CEC in this form (Form 2.4), SDG&amp;E's data is not managed by backbone vs. local transmission; as such, transmission data is presented under one category of "Transmission."</t>
  </si>
  <si>
    <t xml:space="preserve">The request for the "number of regulators" is interpreted as the number of M&amp;R stations and MSAs reported in the 2024 Natural Gas Leakage Abatement annual report, which captures the EOY 2023 total. There is no equivalent regulator station associated with Storage. </t>
  </si>
  <si>
    <t>Expected pipeline replacement and retirement miles are based on the SDG&amp;E 2025 RAMP report. The expected mileage reflects projects forecasted in the 2025 RAMP, which are subject to change.</t>
  </si>
  <si>
    <t>SDG&amp;E proposes using "Number of miles in High Consequence Areas (HCAs)" instead of "Number of miles at High Risk if Failure or Incident." This data represents miles of high-pressure pipelines where a risk event would have high consequences, and has been gathered in accordance with PHMSA's definition, aligns with federal and state reporting, and is used for the 2025 RAMP.</t>
  </si>
  <si>
    <t>FORM 3.1</t>
  </si>
  <si>
    <t>PRICE FORECASTS</t>
  </si>
  <si>
    <t>GAS PRICES</t>
  </si>
  <si>
    <t>Henry Hub Price ($/Therm)</t>
  </si>
  <si>
    <t>Southern California Border Average ($/Therm)</t>
  </si>
  <si>
    <t>Malin Average ($/Therm)</t>
  </si>
  <si>
    <t>PG&amp;E Citygate Average ($/Therm)</t>
  </si>
  <si>
    <t>SoCal Citygate Average ($/Therm)</t>
  </si>
  <si>
    <t>Other Hub Price- Please Identify Hub ($/Therm)</t>
  </si>
  <si>
    <t>Note: SDG&amp;E used S&amp;P Global Commodity Insights February 2024 forecast</t>
  </si>
  <si>
    <t>Sarah Taheri</t>
  </si>
  <si>
    <t>Regulatory Affairs Manager</t>
  </si>
  <si>
    <t>916-708-7409</t>
  </si>
  <si>
    <t>staheri@sdge.com</t>
  </si>
  <si>
    <t>925 L Street</t>
  </si>
  <si>
    <t>Suite 650</t>
  </si>
  <si>
    <t>Sacramento</t>
  </si>
  <si>
    <t xml:space="preserve">CA </t>
  </si>
  <si>
    <t>Utility incentive programs</t>
  </si>
  <si>
    <t>NonCore Commercial</t>
  </si>
  <si>
    <t>NonCore Industrial regular</t>
  </si>
  <si>
    <t>Codes &amp; Standards</t>
  </si>
  <si>
    <t xml:space="preserve">Note: SDG&amp;E used S&amp;P Global Commodity Insights February 2024 forecast. </t>
  </si>
  <si>
    <t>N/A - See Note</t>
  </si>
  <si>
    <t>Core Industrial (included in Core Commercial)</t>
  </si>
  <si>
    <t>NOTE: THIS WORKSHEET CONTAINS CONFIDENTIAL INFORMATION THAT IS IDENTIFIED IN CELLS HIGHLIGHTED IN YELLOW. FOR THIS PUBLIC VERSION, CONFIDENTIAL INFORMATION HAS BEEN 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</si>
</sst>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0.00000"/>
    <numFmt numFmtId="165" formatCode="0.0"/>
    <numFmt numFmtId="166" formatCode="#,##0.0"/>
    <numFmt numFmtId="167" formatCode="_(* #,##0_);_(* \(#,##0\);_(* &quot;-&quot;??_);_(@_)"/>
    <numFmt numFmtId="168" formatCode="_(* #,##0.000_);_(* \(#,##0.000\);_(* &quot;-&quot;??_);_(@_)"/>
  </numFmts>
  <fonts count="44" x14ac:knownFonts="1">
    <font>
      <sz val="12"/>
      <name val="Times New Roman"/>
    </font>
    <font>
      <sz val="11"/>
      <color theme="1"/>
      <name val="Calibri"/>
      <family val="2"/>
      <scheme val="minor"/>
    </font>
    <font>
      <sz val="12"/>
      <name val="Times New Roman"/>
      <family val="1"/>
    </font>
    <font>
      <sz val="10"/>
      <name val="Arial"/>
      <family val="2"/>
    </font>
    <font>
      <u/>
      <sz val="10"/>
      <color indexed="12"/>
      <name val="Arial"/>
      <family val="2"/>
    </font>
    <font>
      <sz val="10"/>
      <name val="Times New Roman"/>
      <family val="1"/>
    </font>
    <font>
      <b/>
      <sz val="10"/>
      <name val="Times New Roman"/>
      <family val="1"/>
    </font>
    <font>
      <u/>
      <sz val="10"/>
      <color indexed="12"/>
      <name val="Times New Roman"/>
      <family val="1"/>
    </font>
    <font>
      <sz val="11"/>
      <color rgb="FF000000"/>
      <name val="Calibri"/>
      <family val="2"/>
    </font>
    <font>
      <sz val="8"/>
      <name val="Arial"/>
      <family val="2"/>
    </font>
    <font>
      <sz val="12"/>
      <name val="Arial"/>
      <family val="2"/>
    </font>
    <font>
      <b/>
      <sz val="12"/>
      <color indexed="9"/>
      <name val="Arial"/>
      <family val="2"/>
    </font>
    <font>
      <b/>
      <sz val="10"/>
      <name val="Arial"/>
      <family val="2"/>
    </font>
    <font>
      <b/>
      <sz val="12"/>
      <name val="Arial"/>
      <family val="2"/>
    </font>
    <font>
      <sz val="8"/>
      <color rgb="FF000000"/>
      <name val="Arial"/>
      <family val="2"/>
    </font>
    <font>
      <sz val="11"/>
      <color rgb="FF000000"/>
      <name val="Arial"/>
      <family val="2"/>
    </font>
    <font>
      <b/>
      <sz val="8"/>
      <name val="Arial"/>
      <family val="2"/>
    </font>
    <font>
      <sz val="8"/>
      <name val="Times New Roman"/>
      <family val="1"/>
    </font>
    <font>
      <sz val="11"/>
      <name val="Calibri"/>
      <family val="2"/>
    </font>
    <font>
      <sz val="9"/>
      <name val="Arial"/>
      <family val="2"/>
    </font>
    <font>
      <b/>
      <sz val="14"/>
      <name val="Arial"/>
      <family val="2"/>
    </font>
    <font>
      <b/>
      <i/>
      <sz val="12"/>
      <name val="Arial"/>
      <family val="2"/>
    </font>
    <font>
      <sz val="16"/>
      <name val="Arial"/>
      <family val="2"/>
    </font>
    <font>
      <b/>
      <sz val="8"/>
      <color rgb="FFFF0000"/>
      <name val="Arial"/>
      <family val="2"/>
    </font>
    <font>
      <sz val="12"/>
      <color rgb="FFFF0000"/>
      <name val="Arial"/>
      <family val="2"/>
    </font>
    <font>
      <sz val="9"/>
      <color rgb="FF000000"/>
      <name val="Arial"/>
      <family val="2"/>
    </font>
    <font>
      <i/>
      <sz val="12"/>
      <name val="Arial"/>
      <family val="2"/>
    </font>
    <font>
      <sz val="8"/>
      <name val="Times New Roman"/>
      <family val="1"/>
    </font>
    <font>
      <sz val="12"/>
      <name val="Times New Roman"/>
      <family val="1"/>
    </font>
    <font>
      <u/>
      <sz val="12"/>
      <color indexed="12"/>
      <name val="Arial"/>
      <family val="2"/>
    </font>
    <font>
      <sz val="11"/>
      <color rgb="FF000000"/>
      <name val="Calibri"/>
      <family val="2"/>
      <scheme val="minor"/>
    </font>
    <font>
      <b/>
      <sz val="11"/>
      <color theme="1"/>
      <name val="Calibri"/>
      <family val="2"/>
      <scheme val="minor"/>
    </font>
    <font>
      <sz val="9"/>
      <name val="Segoe UI"/>
      <family val="2"/>
    </font>
    <font>
      <b/>
      <sz val="11"/>
      <color rgb="FF000000"/>
      <name val="Arial"/>
      <family val="2"/>
    </font>
    <font>
      <sz val="11"/>
      <name val="Calibri"/>
      <family val="2"/>
      <scheme val="minor"/>
    </font>
    <font>
      <sz val="11"/>
      <color rgb="FF242424"/>
      <name val="Aptos Narrow"/>
      <family val="2"/>
    </font>
    <font>
      <sz val="12"/>
      <name val="Times New Roman"/>
      <family val="1"/>
    </font>
    <font>
      <sz val="11"/>
      <name val="Arial"/>
      <family val="2"/>
    </font>
    <font>
      <sz val="10"/>
      <color rgb="FF000000"/>
      <name val="Arial"/>
      <family val="2"/>
    </font>
    <font>
      <strike/>
      <sz val="8"/>
      <color rgb="FF000000"/>
      <name val="Arial"/>
      <family val="2"/>
    </font>
    <font>
      <strike/>
      <sz val="11"/>
      <color rgb="FF000000"/>
      <name val="Arial"/>
      <family val="2"/>
    </font>
    <font>
      <b/>
      <sz val="11"/>
      <name val="Aptos"/>
      <family val="2"/>
    </font>
    <font>
      <sz val="11"/>
      <color rgb="FF000000"/>
      <name val="Aptos Narrow"/>
      <family val="2"/>
    </font>
    <font>
      <b/>
      <sz val="12"/>
      <color rgb="FFFF0000"/>
      <name val="Arial"/>
      <family val="2"/>
    </font>
  </fonts>
  <fills count="8">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rgb="FF000000"/>
      </patternFill>
    </fill>
    <fill>
      <patternFill patternType="solid">
        <fgColor theme="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0">
    <xf numFmtId="0" fontId="0" fillId="0" borderId="0"/>
    <xf numFmtId="0" fontId="3" fillId="0" borderId="0"/>
    <xf numFmtId="0" fontId="4" fillId="0" borderId="0" applyNumberFormat="0" applyFill="0" applyBorder="0" applyAlignment="0" applyProtection="0">
      <alignment vertical="top"/>
      <protection locked="0"/>
    </xf>
    <xf numFmtId="0" fontId="9" fillId="0" borderId="0"/>
    <xf numFmtId="0" fontId="3" fillId="0" borderId="0"/>
    <xf numFmtId="0" fontId="10" fillId="0" borderId="0"/>
    <xf numFmtId="0" fontId="2" fillId="0" borderId="0"/>
    <xf numFmtId="43" fontId="28" fillId="0" borderId="0" applyFont="0" applyFill="0" applyBorder="0" applyAlignment="0" applyProtection="0"/>
    <xf numFmtId="9" fontId="36" fillId="0" borderId="0" applyFont="0" applyFill="0" applyBorder="0" applyAlignment="0" applyProtection="0"/>
    <xf numFmtId="43" fontId="2" fillId="0" borderId="0" applyFont="0" applyFill="0" applyBorder="0" applyAlignment="0" applyProtection="0"/>
  </cellStyleXfs>
  <cellXfs count="295">
    <xf numFmtId="0" fontId="0" fillId="0" borderId="0" xfId="0"/>
    <xf numFmtId="0" fontId="5" fillId="0" borderId="0" xfId="0" applyFont="1" applyAlignment="1">
      <alignment horizontal="left" vertical="center" wrapText="1" indent="1"/>
    </xf>
    <xf numFmtId="0" fontId="5" fillId="0" borderId="0" xfId="1" applyFont="1" applyAlignment="1">
      <alignment horizontal="left" vertical="center" wrapText="1" indent="1"/>
    </xf>
    <xf numFmtId="0" fontId="6" fillId="0" borderId="0" xfId="0" applyFont="1" applyAlignment="1">
      <alignment horizontal="left" vertical="center" wrapText="1" indent="1"/>
    </xf>
    <xf numFmtId="14" fontId="5" fillId="0" borderId="0" xfId="1" applyNumberFormat="1" applyFont="1" applyAlignment="1">
      <alignment horizontal="left" vertical="center" wrapText="1" indent="1"/>
    </xf>
    <xf numFmtId="0" fontId="8" fillId="0" borderId="0" xfId="0" applyFont="1"/>
    <xf numFmtId="0" fontId="10" fillId="0" borderId="0" xfId="3" applyFont="1"/>
    <xf numFmtId="0" fontId="3" fillId="0" borderId="0" xfId="3" applyFont="1"/>
    <xf numFmtId="0" fontId="9" fillId="0" borderId="0" xfId="3"/>
    <xf numFmtId="0" fontId="12" fillId="0" borderId="0" xfId="3" applyFont="1" applyAlignment="1">
      <alignment horizontal="centerContinuous"/>
    </xf>
    <xf numFmtId="0" fontId="14" fillId="0" borderId="1" xfId="0" applyFont="1" applyBorder="1" applyAlignment="1">
      <alignment horizontal="center" wrapText="1"/>
    </xf>
    <xf numFmtId="0" fontId="10" fillId="0" borderId="5" xfId="0" applyFont="1" applyBorder="1"/>
    <xf numFmtId="0" fontId="15" fillId="4" borderId="1" xfId="0" applyFont="1" applyFill="1" applyBorder="1"/>
    <xf numFmtId="0" fontId="14" fillId="0" borderId="2" xfId="0" applyFont="1" applyBorder="1" applyAlignment="1">
      <alignment horizontal="center" wrapText="1"/>
    </xf>
    <xf numFmtId="0" fontId="3" fillId="0" borderId="0" xfId="0" applyFont="1"/>
    <xf numFmtId="0" fontId="9" fillId="0" borderId="0" xfId="0" applyFont="1"/>
    <xf numFmtId="0" fontId="15" fillId="0" borderId="1" xfId="0" applyFont="1" applyBorder="1"/>
    <xf numFmtId="0" fontId="13" fillId="0" borderId="0" xfId="3" applyFont="1" applyAlignment="1">
      <alignment vertical="top" wrapText="1"/>
    </xf>
    <xf numFmtId="0" fontId="14" fillId="0" borderId="1" xfId="0" applyFont="1" applyBorder="1"/>
    <xf numFmtId="0" fontId="15" fillId="0" borderId="0" xfId="0" applyFont="1"/>
    <xf numFmtId="0" fontId="14" fillId="0" borderId="0" xfId="0" applyFont="1" applyAlignment="1">
      <alignment horizontal="center" wrapText="1"/>
    </xf>
    <xf numFmtId="0" fontId="9" fillId="0" borderId="1" xfId="0" applyFont="1" applyBorder="1" applyAlignment="1">
      <alignment horizontal="center" wrapText="1"/>
    </xf>
    <xf numFmtId="0" fontId="10" fillId="0" borderId="0" xfId="0" applyFont="1"/>
    <xf numFmtId="0" fontId="12" fillId="0" borderId="0" xfId="3" applyFont="1"/>
    <xf numFmtId="0" fontId="14" fillId="0" borderId="0" xfId="0" applyFont="1"/>
    <xf numFmtId="0" fontId="9" fillId="0" borderId="0" xfId="4" applyFont="1"/>
    <xf numFmtId="0" fontId="12" fillId="0" borderId="0" xfId="5" applyFont="1"/>
    <xf numFmtId="0" fontId="9" fillId="0" borderId="1" xfId="0" applyFont="1" applyBorder="1" applyAlignment="1" applyProtection="1">
      <alignment horizontal="center" wrapText="1"/>
      <protection locked="0"/>
    </xf>
    <xf numFmtId="3" fontId="0" fillId="4" borderId="1" xfId="0" applyNumberFormat="1" applyFill="1" applyBorder="1"/>
    <xf numFmtId="3" fontId="0" fillId="0" borderId="1" xfId="0" applyNumberFormat="1" applyBorder="1"/>
    <xf numFmtId="3" fontId="9" fillId="0" borderId="1" xfId="0" applyNumberFormat="1" applyFont="1" applyBorder="1" applyAlignment="1" applyProtection="1">
      <alignment horizontal="center" wrapText="1"/>
      <protection locked="0"/>
    </xf>
    <xf numFmtId="0" fontId="9" fillId="0" borderId="1" xfId="0" applyFont="1" applyBorder="1"/>
    <xf numFmtId="3" fontId="9" fillId="0" borderId="0" xfId="0" applyNumberFormat="1" applyFont="1"/>
    <xf numFmtId="3" fontId="9" fillId="0" borderId="1" xfId="0" applyNumberFormat="1" applyFont="1" applyBorder="1"/>
    <xf numFmtId="0" fontId="9" fillId="0" borderId="0" xfId="0" applyFont="1" applyAlignment="1" applyProtection="1">
      <alignment horizontal="center" wrapText="1"/>
      <protection locked="0"/>
    </xf>
    <xf numFmtId="0" fontId="11" fillId="0" borderId="0" xfId="3" applyFont="1"/>
    <xf numFmtId="0" fontId="19" fillId="0" borderId="1" xfId="0" applyFont="1" applyBorder="1" applyAlignment="1">
      <alignment wrapText="1"/>
    </xf>
    <xf numFmtId="0" fontId="19" fillId="0" borderId="1" xfId="0" applyFont="1" applyBorder="1" applyAlignment="1">
      <alignment horizontal="center"/>
    </xf>
    <xf numFmtId="0" fontId="19" fillId="0" borderId="0" xfId="0" applyFont="1" applyAlignment="1">
      <alignment horizontal="center"/>
    </xf>
    <xf numFmtId="3" fontId="0" fillId="0" borderId="0" xfId="0" applyNumberFormat="1"/>
    <xf numFmtId="0" fontId="19" fillId="0" borderId="1" xfId="0" applyFont="1" applyBorder="1" applyAlignment="1">
      <alignment horizontal="center" wrapText="1"/>
    </xf>
    <xf numFmtId="3" fontId="0" fillId="0" borderId="1" xfId="0" applyNumberFormat="1" applyBorder="1" applyAlignment="1">
      <alignment horizontal="center"/>
    </xf>
    <xf numFmtId="3" fontId="19" fillId="0" borderId="2" xfId="0" applyNumberFormat="1" applyFont="1" applyBorder="1" applyAlignment="1">
      <alignment horizontal="center"/>
    </xf>
    <xf numFmtId="3" fontId="0" fillId="0" borderId="2" xfId="0" applyNumberFormat="1" applyBorder="1"/>
    <xf numFmtId="3" fontId="0" fillId="0" borderId="12" xfId="0" applyNumberFormat="1" applyBorder="1" applyAlignment="1">
      <alignment horizontal="center"/>
    </xf>
    <xf numFmtId="3" fontId="0" fillId="0" borderId="12" xfId="0" applyNumberFormat="1" applyBorder="1"/>
    <xf numFmtId="0" fontId="14" fillId="0" borderId="11" xfId="0" applyFont="1" applyBorder="1"/>
    <xf numFmtId="0" fontId="15" fillId="0" borderId="11" xfId="0" applyFont="1" applyBorder="1"/>
    <xf numFmtId="0" fontId="7" fillId="0" borderId="0" xfId="2" applyFont="1" applyFill="1" applyBorder="1" applyAlignment="1" applyProtection="1">
      <alignment horizontal="left" vertical="center" wrapText="1" indent="1"/>
    </xf>
    <xf numFmtId="0" fontId="19" fillId="0" borderId="0" xfId="0" applyFont="1" applyAlignment="1">
      <alignment wrapText="1"/>
    </xf>
    <xf numFmtId="0" fontId="19" fillId="4" borderId="1" xfId="0" applyFont="1" applyFill="1" applyBorder="1" applyAlignment="1">
      <alignment horizontal="center"/>
    </xf>
    <xf numFmtId="0" fontId="22" fillId="0" borderId="0" xfId="0" applyFont="1"/>
    <xf numFmtId="0" fontId="23" fillId="0" borderId="0" xfId="0" applyFont="1"/>
    <xf numFmtId="0" fontId="16" fillId="0" borderId="0" xfId="0" applyFont="1"/>
    <xf numFmtId="0" fontId="2" fillId="0" borderId="0" xfId="0" applyFont="1"/>
    <xf numFmtId="0" fontId="14" fillId="0" borderId="13" xfId="0" applyFont="1" applyBorder="1" applyAlignment="1">
      <alignment horizontal="center" wrapText="1"/>
    </xf>
    <xf numFmtId="0" fontId="2" fillId="0" borderId="0" xfId="6"/>
    <xf numFmtId="0" fontId="8" fillId="0" borderId="0" xfId="6" applyFont="1"/>
    <xf numFmtId="0" fontId="14" fillId="0" borderId="1" xfId="6" applyFont="1" applyBorder="1" applyAlignment="1">
      <alignment horizontal="center" wrapText="1"/>
    </xf>
    <xf numFmtId="0" fontId="14" fillId="0" borderId="2" xfId="6" applyFont="1" applyBorder="1" applyAlignment="1">
      <alignment horizontal="center" wrapText="1"/>
    </xf>
    <xf numFmtId="0" fontId="14" fillId="0" borderId="10" xfId="0" applyFont="1" applyBorder="1" applyAlignment="1">
      <alignment horizontal="center" wrapText="1"/>
    </xf>
    <xf numFmtId="0" fontId="15" fillId="0" borderId="10" xfId="0" applyFont="1" applyBorder="1"/>
    <xf numFmtId="0" fontId="0" fillId="0" borderId="9" xfId="0" applyBorder="1"/>
    <xf numFmtId="0" fontId="10" fillId="0" borderId="10" xfId="0" applyFont="1" applyBorder="1"/>
    <xf numFmtId="0" fontId="10" fillId="0" borderId="1" xfId="0" applyFont="1" applyBorder="1"/>
    <xf numFmtId="0" fontId="15" fillId="0" borderId="0" xfId="6" applyFont="1"/>
    <xf numFmtId="0" fontId="9" fillId="0" borderId="0" xfId="6" applyFont="1"/>
    <xf numFmtId="0" fontId="14" fillId="0" borderId="0" xfId="6" applyFont="1" applyAlignment="1">
      <alignment horizontal="center" wrapText="1"/>
    </xf>
    <xf numFmtId="3" fontId="9" fillId="0" borderId="0" xfId="6" applyNumberFormat="1" applyFont="1" applyAlignment="1" applyProtection="1">
      <alignment horizontal="center" wrapText="1"/>
      <protection locked="0"/>
    </xf>
    <xf numFmtId="0" fontId="10" fillId="0" borderId="0" xfId="6" applyFont="1"/>
    <xf numFmtId="0" fontId="15" fillId="0" borderId="1" xfId="6" applyFont="1" applyBorder="1"/>
    <xf numFmtId="0" fontId="9" fillId="0" borderId="1" xfId="6" applyFont="1" applyBorder="1"/>
    <xf numFmtId="3" fontId="9" fillId="0" borderId="1" xfId="6" applyNumberFormat="1" applyFont="1" applyBorder="1" applyAlignment="1" applyProtection="1">
      <alignment horizontal="center" wrapText="1"/>
      <protection locked="0"/>
    </xf>
    <xf numFmtId="0" fontId="14" fillId="0" borderId="0" xfId="6" applyFont="1"/>
    <xf numFmtId="0" fontId="14" fillId="0" borderId="1" xfId="6" applyFont="1" applyBorder="1"/>
    <xf numFmtId="0" fontId="3" fillId="0" borderId="0" xfId="6" applyFont="1"/>
    <xf numFmtId="0" fontId="25" fillId="0" borderId="1" xfId="6" applyFont="1" applyBorder="1"/>
    <xf numFmtId="0" fontId="25" fillId="0" borderId="11" xfId="6" applyFont="1" applyBorder="1"/>
    <xf numFmtId="0" fontId="12" fillId="0" borderId="0" xfId="0" applyFont="1"/>
    <xf numFmtId="0" fontId="12" fillId="0" borderId="0" xfId="0" applyFont="1" applyAlignment="1">
      <alignment wrapText="1"/>
    </xf>
    <xf numFmtId="15" fontId="12" fillId="0" borderId="0" xfId="3" applyNumberFormat="1" applyFont="1"/>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2" fillId="0" borderId="0" xfId="1" applyFont="1" applyAlignment="1">
      <alignment horizontal="left" vertical="center" wrapText="1" indent="1"/>
    </xf>
    <xf numFmtId="0" fontId="10" fillId="0" borderId="0" xfId="1" applyFont="1" applyAlignment="1">
      <alignment horizontal="left" vertical="center" indent="2"/>
    </xf>
    <xf numFmtId="0" fontId="3" fillId="0" borderId="0" xfId="1" applyAlignment="1">
      <alignment horizontal="left" vertical="center" wrapText="1" indent="1"/>
    </xf>
    <xf numFmtId="0" fontId="3" fillId="0" borderId="1" xfId="1" applyBorder="1" applyAlignment="1">
      <alignment horizontal="left" vertical="center" wrapText="1" indent="1"/>
    </xf>
    <xf numFmtId="0" fontId="4" fillId="0" borderId="0" xfId="2" applyFill="1" applyBorder="1" applyAlignment="1" applyProtection="1">
      <alignment horizontal="left" vertical="center" wrapText="1" indent="1"/>
    </xf>
    <xf numFmtId="14" fontId="3" fillId="0" borderId="0" xfId="1" applyNumberFormat="1" applyAlignment="1">
      <alignment horizontal="left" vertical="center" wrapText="1" indent="1"/>
    </xf>
    <xf numFmtId="0" fontId="12" fillId="0" borderId="14" xfId="0" applyFont="1" applyBorder="1"/>
    <xf numFmtId="0" fontId="19" fillId="0" borderId="12" xfId="0" applyFont="1" applyBorder="1" applyAlignment="1">
      <alignment horizontal="center"/>
    </xf>
    <xf numFmtId="0" fontId="19" fillId="0" borderId="2" xfId="0" applyFont="1" applyBorder="1" applyAlignment="1">
      <alignment horizontal="center"/>
    </xf>
    <xf numFmtId="0" fontId="14" fillId="0" borderId="1" xfId="0" applyFont="1" applyBorder="1" applyAlignment="1">
      <alignment horizontal="right"/>
    </xf>
    <xf numFmtId="0" fontId="10" fillId="0" borderId="13" xfId="0" applyFont="1" applyBorder="1"/>
    <xf numFmtId="0" fontId="14" fillId="4" borderId="1" xfId="0" applyFont="1" applyFill="1" applyBorder="1" applyAlignment="1">
      <alignment horizontal="right"/>
    </xf>
    <xf numFmtId="0" fontId="13" fillId="0" borderId="0" xfId="0" applyFont="1" applyAlignment="1">
      <alignment horizontal="left" vertical="center" wrapText="1" indent="1"/>
    </xf>
    <xf numFmtId="1" fontId="9" fillId="0" borderId="1" xfId="7" applyNumberFormat="1" applyFont="1" applyBorder="1"/>
    <xf numFmtId="0" fontId="10" fillId="0" borderId="10" xfId="6" applyFont="1" applyBorder="1" applyAlignment="1">
      <alignment wrapText="1"/>
    </xf>
    <xf numFmtId="0" fontId="9" fillId="0" borderId="10" xfId="6" applyFont="1" applyBorder="1"/>
    <xf numFmtId="0" fontId="10" fillId="0" borderId="18" xfId="0" applyFont="1" applyBorder="1" applyAlignment="1">
      <alignment vertical="top" wrapText="1"/>
    </xf>
    <xf numFmtId="1" fontId="9" fillId="0" borderId="1" xfId="7" applyNumberFormat="1" applyFont="1" applyFill="1" applyBorder="1"/>
    <xf numFmtId="0" fontId="10" fillId="0" borderId="8" xfId="0" applyFont="1" applyBorder="1" applyAlignment="1">
      <alignment vertical="top" wrapText="1"/>
    </xf>
    <xf numFmtId="0" fontId="20" fillId="0" borderId="0" xfId="0" applyFont="1" applyAlignment="1">
      <alignment horizontal="center" vertical="top" wrapText="1"/>
    </xf>
    <xf numFmtId="0" fontId="20" fillId="0" borderId="0" xfId="0" applyFont="1" applyAlignment="1">
      <alignment horizontal="center" vertical="top"/>
    </xf>
    <xf numFmtId="0" fontId="10" fillId="0" borderId="0" xfId="0" applyFont="1" applyAlignment="1">
      <alignment vertical="top" wrapText="1"/>
    </xf>
    <xf numFmtId="0" fontId="13" fillId="0" borderId="0" xfId="0" applyFont="1" applyAlignment="1">
      <alignment horizontal="left" vertical="top" wrapText="1"/>
    </xf>
    <xf numFmtId="0" fontId="0" fillId="0" borderId="18" xfId="0" applyBorder="1"/>
    <xf numFmtId="0" fontId="13" fillId="0" borderId="18" xfId="1" applyFont="1" applyBorder="1" applyAlignment="1">
      <alignment horizontal="center" vertical="top" wrapText="1"/>
    </xf>
    <xf numFmtId="0" fontId="29" fillId="0" borderId="18" xfId="2" applyFont="1" applyFill="1" applyBorder="1" applyAlignment="1" applyProtection="1"/>
    <xf numFmtId="0" fontId="10" fillId="0" borderId="18" xfId="0" applyFont="1" applyBorder="1" applyAlignment="1">
      <alignment wrapText="1"/>
    </xf>
    <xf numFmtId="0" fontId="10" fillId="0" borderId="18" xfId="1" applyFont="1" applyBorder="1" applyAlignment="1">
      <alignment horizontal="center"/>
    </xf>
    <xf numFmtId="0" fontId="29" fillId="0" borderId="18" xfId="2" applyFont="1" applyBorder="1" applyAlignment="1" applyProtection="1"/>
    <xf numFmtId="0" fontId="5" fillId="0" borderId="18" xfId="0" applyFont="1" applyBorder="1" applyAlignment="1">
      <alignment horizontal="left" vertical="center" wrapText="1" indent="1"/>
    </xf>
    <xf numFmtId="0" fontId="23" fillId="0" borderId="18" xfId="0" applyFont="1" applyBorder="1"/>
    <xf numFmtId="0" fontId="16" fillId="0" borderId="18" xfId="0" applyFont="1" applyBorder="1"/>
    <xf numFmtId="0" fontId="29" fillId="0" borderId="18" xfId="2" applyFont="1" applyBorder="1" applyAlignment="1" applyProtection="1">
      <alignment wrapText="1"/>
    </xf>
    <xf numFmtId="0" fontId="20" fillId="0" borderId="18" xfId="0" applyFont="1" applyBorder="1" applyAlignment="1">
      <alignment horizontal="center" vertical="top" wrapText="1"/>
    </xf>
    <xf numFmtId="0" fontId="0" fillId="0" borderId="19" xfId="0" applyBorder="1"/>
    <xf numFmtId="0" fontId="20" fillId="0" borderId="20" xfId="0" applyFont="1" applyBorder="1" applyAlignment="1">
      <alignment horizontal="center" vertical="top" wrapText="1"/>
    </xf>
    <xf numFmtId="0" fontId="13" fillId="0" borderId="20" xfId="0" applyFont="1" applyBorder="1" applyAlignment="1">
      <alignment horizontal="left" vertical="top" wrapText="1"/>
    </xf>
    <xf numFmtId="0" fontId="0" fillId="0" borderId="21" xfId="0" applyBorder="1"/>
    <xf numFmtId="0" fontId="10" fillId="0" borderId="0" xfId="0" applyFont="1" applyAlignment="1">
      <alignment horizontal="left" vertical="top" wrapText="1"/>
    </xf>
    <xf numFmtId="0" fontId="10" fillId="0" borderId="0" xfId="0" applyFont="1" applyAlignment="1">
      <alignment wrapText="1"/>
    </xf>
    <xf numFmtId="0" fontId="24" fillId="0" borderId="0" xfId="0" applyFont="1" applyAlignment="1">
      <alignment horizontal="right" vertical="top" wrapText="1"/>
    </xf>
    <xf numFmtId="0" fontId="3" fillId="0" borderId="0" xfId="0" applyFont="1" applyAlignment="1">
      <alignment horizontal="left" vertical="center" wrapText="1"/>
    </xf>
    <xf numFmtId="0" fontId="10" fillId="0" borderId="7" xfId="0" applyFont="1" applyBorder="1" applyAlignment="1">
      <alignment vertical="top" wrapText="1"/>
    </xf>
    <xf numFmtId="0" fontId="18" fillId="0" borderId="0" xfId="0" applyFont="1" applyAlignment="1">
      <alignment horizontal="left"/>
    </xf>
    <xf numFmtId="0" fontId="13" fillId="0" borderId="8" xfId="0" applyFont="1" applyBorder="1" applyAlignment="1">
      <alignment vertical="top" wrapText="1"/>
    </xf>
    <xf numFmtId="0" fontId="0" fillId="0" borderId="8" xfId="0" applyBorder="1"/>
    <xf numFmtId="0" fontId="19" fillId="0" borderId="1" xfId="0" applyFont="1" applyBorder="1" applyAlignment="1">
      <alignment horizontal="left" wrapText="1"/>
    </xf>
    <xf numFmtId="0" fontId="12" fillId="0" borderId="0" xfId="5" applyFont="1" applyAlignment="1">
      <alignment horizontal="center"/>
    </xf>
    <xf numFmtId="164" fontId="15" fillId="0" borderId="1" xfId="0" applyNumberFormat="1" applyFont="1" applyBorder="1"/>
    <xf numFmtId="0" fontId="14" fillId="0" borderId="11" xfId="6" applyFont="1" applyBorder="1" applyAlignment="1">
      <alignment horizontal="center" wrapText="1"/>
    </xf>
    <xf numFmtId="0" fontId="25" fillId="0" borderId="16" xfId="6" applyFont="1" applyBorder="1"/>
    <xf numFmtId="0" fontId="0" fillId="0" borderId="0" xfId="0" applyAlignment="1">
      <alignment horizontal="left"/>
    </xf>
    <xf numFmtId="0" fontId="30" fillId="0" borderId="0" xfId="6" applyFont="1" applyAlignment="1">
      <alignment horizontal="left" vertical="center"/>
    </xf>
    <xf numFmtId="0" fontId="2" fillId="0" borderId="0" xfId="6" applyAlignment="1">
      <alignment horizontal="center" vertical="center"/>
    </xf>
    <xf numFmtId="0" fontId="31" fillId="0" borderId="0" xfId="0" applyFont="1"/>
    <xf numFmtId="0" fontId="0" fillId="0" borderId="0" xfId="0" applyAlignment="1">
      <alignment horizontal="center" vertical="center"/>
    </xf>
    <xf numFmtId="0" fontId="14" fillId="0" borderId="22" xfId="6" applyFont="1" applyBorder="1"/>
    <xf numFmtId="14" fontId="3" fillId="0" borderId="0" xfId="3" applyNumberFormat="1" applyFont="1"/>
    <xf numFmtId="166" fontId="15" fillId="0" borderId="1" xfId="0" applyNumberFormat="1" applyFont="1" applyBorder="1"/>
    <xf numFmtId="0" fontId="14" fillId="0" borderId="1" xfId="0" applyFont="1" applyBorder="1" applyAlignment="1">
      <alignment horizontal="center"/>
    </xf>
    <xf numFmtId="166" fontId="0" fillId="0" borderId="1" xfId="0" applyNumberFormat="1" applyBorder="1"/>
    <xf numFmtId="165" fontId="15" fillId="0" borderId="1" xfId="0" applyNumberFormat="1" applyFont="1" applyBorder="1"/>
    <xf numFmtId="0" fontId="9" fillId="0" borderId="3" xfId="0" applyFont="1" applyBorder="1"/>
    <xf numFmtId="0" fontId="9" fillId="0" borderId="2" xfId="0" applyFont="1" applyBorder="1"/>
    <xf numFmtId="0" fontId="9" fillId="0" borderId="4" xfId="0" applyFont="1" applyBorder="1"/>
    <xf numFmtId="2" fontId="9" fillId="0" borderId="3" xfId="0" applyNumberFormat="1" applyFont="1" applyBorder="1"/>
    <xf numFmtId="2" fontId="9" fillId="0" borderId="4" xfId="0" applyNumberFormat="1" applyFont="1" applyBorder="1"/>
    <xf numFmtId="0" fontId="1" fillId="0" borderId="0" xfId="0" applyFont="1" applyAlignment="1">
      <alignment horizontal="center" vertical="center"/>
    </xf>
    <xf numFmtId="165" fontId="15" fillId="0" borderId="0" xfId="0" applyNumberFormat="1" applyFont="1"/>
    <xf numFmtId="3" fontId="15" fillId="0" borderId="1" xfId="0" applyNumberFormat="1" applyFont="1" applyBorder="1"/>
    <xf numFmtId="3" fontId="33" fillId="0" borderId="1" xfId="6" applyNumberFormat="1" applyFont="1" applyBorder="1"/>
    <xf numFmtId="0" fontId="15" fillId="5" borderId="1" xfId="0" applyFont="1" applyFill="1" applyBorder="1"/>
    <xf numFmtId="0" fontId="15" fillId="5" borderId="5" xfId="0" applyFont="1" applyFill="1" applyBorder="1"/>
    <xf numFmtId="0" fontId="15" fillId="5" borderId="11" xfId="0" applyFont="1" applyFill="1" applyBorder="1"/>
    <xf numFmtId="6" fontId="15" fillId="0" borderId="1" xfId="0" applyNumberFormat="1" applyFont="1" applyBorder="1"/>
    <xf numFmtId="6" fontId="15" fillId="0" borderId="6" xfId="0" applyNumberFormat="1" applyFont="1" applyBorder="1"/>
    <xf numFmtId="6" fontId="15" fillId="0" borderId="3" xfId="0" applyNumberFormat="1" applyFont="1" applyBorder="1"/>
    <xf numFmtId="6" fontId="15" fillId="0" borderId="11" xfId="0" applyNumberFormat="1" applyFont="1" applyBorder="1"/>
    <xf numFmtId="6" fontId="0" fillId="0" borderId="0" xfId="0" applyNumberFormat="1"/>
    <xf numFmtId="6" fontId="15" fillId="0" borderId="5" xfId="0" applyNumberFormat="1" applyFont="1" applyBorder="1"/>
    <xf numFmtId="6" fontId="37" fillId="0" borderId="1" xfId="0" applyNumberFormat="1" applyFont="1" applyBorder="1"/>
    <xf numFmtId="9" fontId="15" fillId="0" borderId="1" xfId="8" applyFont="1" applyBorder="1"/>
    <xf numFmtId="0" fontId="38" fillId="0" borderId="1" xfId="6" applyFont="1" applyBorder="1" applyAlignment="1">
      <alignment horizontal="center" wrapText="1"/>
    </xf>
    <xf numFmtId="0" fontId="38" fillId="0" borderId="1" xfId="6" applyFont="1" applyBorder="1"/>
    <xf numFmtId="167" fontId="38" fillId="0" borderId="1" xfId="7" applyNumberFormat="1" applyFont="1" applyBorder="1"/>
    <xf numFmtId="0" fontId="5" fillId="0" borderId="0" xfId="6" applyFont="1"/>
    <xf numFmtId="0" fontId="39" fillId="0" borderId="1" xfId="0" applyFont="1" applyBorder="1"/>
    <xf numFmtId="0" fontId="39" fillId="0" borderId="11" xfId="0" applyFont="1" applyBorder="1"/>
    <xf numFmtId="167" fontId="15" fillId="0" borderId="1" xfId="7" applyNumberFormat="1" applyFont="1" applyBorder="1"/>
    <xf numFmtId="167" fontId="15" fillId="0" borderId="1" xfId="7" applyNumberFormat="1" applyFont="1" applyFill="1" applyBorder="1"/>
    <xf numFmtId="168" fontId="15" fillId="0" borderId="1" xfId="7" applyNumberFormat="1" applyFont="1" applyFill="1" applyBorder="1"/>
    <xf numFmtId="10" fontId="15" fillId="0" borderId="1" xfId="8" applyNumberFormat="1" applyFont="1" applyFill="1" applyBorder="1"/>
    <xf numFmtId="167" fontId="15" fillId="0" borderId="11" xfId="7" applyNumberFormat="1" applyFont="1" applyFill="1" applyBorder="1"/>
    <xf numFmtId="167" fontId="15" fillId="0" borderId="11" xfId="7" applyNumberFormat="1" applyFont="1" applyBorder="1"/>
    <xf numFmtId="167" fontId="40" fillId="0" borderId="1" xfId="7" applyNumberFormat="1" applyFont="1" applyBorder="1"/>
    <xf numFmtId="167" fontId="40" fillId="0" borderId="11" xfId="7" applyNumberFormat="1" applyFont="1" applyBorder="1"/>
    <xf numFmtId="167" fontId="0" fillId="0" borderId="0" xfId="7" applyNumberFormat="1" applyFont="1"/>
    <xf numFmtId="10" fontId="15" fillId="0" borderId="1" xfId="8" applyNumberFormat="1" applyFont="1" applyBorder="1"/>
    <xf numFmtId="168" fontId="15" fillId="0" borderId="1" xfId="7" applyNumberFormat="1" applyFont="1" applyBorder="1"/>
    <xf numFmtId="168" fontId="15" fillId="0" borderId="11" xfId="7" applyNumberFormat="1" applyFont="1" applyBorder="1"/>
    <xf numFmtId="3" fontId="15" fillId="0" borderId="1" xfId="6" applyNumberFormat="1" applyFont="1" applyBorder="1"/>
    <xf numFmtId="0" fontId="15" fillId="0" borderId="22" xfId="6" applyFont="1" applyBorder="1" applyAlignment="1">
      <alignment horizontal="center"/>
    </xf>
    <xf numFmtId="3" fontId="15" fillId="0" borderId="22" xfId="7" applyNumberFormat="1" applyFont="1" applyFill="1" applyBorder="1" applyAlignment="1">
      <alignment horizontal="center"/>
    </xf>
    <xf numFmtId="0" fontId="15" fillId="0" borderId="22" xfId="0" applyFont="1" applyBorder="1" applyAlignment="1">
      <alignment horizontal="center"/>
    </xf>
    <xf numFmtId="0" fontId="41" fillId="0" borderId="0" xfId="0" applyFont="1"/>
    <xf numFmtId="0" fontId="4" fillId="0" borderId="0" xfId="2" applyAlignment="1" applyProtection="1">
      <alignment horizontal="left" vertical="center" wrapText="1" indent="1"/>
    </xf>
    <xf numFmtId="3" fontId="3" fillId="0" borderId="1" xfId="0" applyNumberFormat="1" applyFont="1" applyBorder="1"/>
    <xf numFmtId="0" fontId="3" fillId="0" borderId="1" xfId="0" applyFont="1" applyBorder="1"/>
    <xf numFmtId="43" fontId="3" fillId="0" borderId="1" xfId="7" applyFont="1" applyBorder="1"/>
    <xf numFmtId="0" fontId="13" fillId="0" borderId="0" xfId="0" applyFont="1"/>
    <xf numFmtId="3" fontId="2" fillId="0" borderId="1" xfId="0" applyNumberFormat="1" applyFont="1" applyBorder="1"/>
    <xf numFmtId="0" fontId="14" fillId="0" borderId="15" xfId="0" applyFont="1" applyBorder="1" applyAlignment="1">
      <alignment horizontal="center" wrapText="1"/>
    </xf>
    <xf numFmtId="0" fontId="14" fillId="0" borderId="4" xfId="0" applyFont="1" applyBorder="1" applyAlignment="1">
      <alignment horizontal="center" wrapText="1"/>
    </xf>
    <xf numFmtId="0" fontId="42" fillId="0" borderId="1" xfId="0" applyFont="1" applyBorder="1"/>
    <xf numFmtId="0" fontId="42" fillId="0" borderId="3" xfId="0" applyFont="1" applyBorder="1"/>
    <xf numFmtId="0" fontId="42" fillId="0" borderId="2" xfId="0" applyFont="1" applyBorder="1"/>
    <xf numFmtId="0" fontId="42" fillId="0" borderId="4" xfId="0" applyFont="1" applyBorder="1"/>
    <xf numFmtId="0" fontId="14" fillId="0" borderId="4" xfId="0" applyFont="1" applyBorder="1" applyAlignment="1">
      <alignment wrapText="1"/>
    </xf>
    <xf numFmtId="0" fontId="14" fillId="0" borderId="2" xfId="0" applyFont="1" applyBorder="1" applyAlignment="1">
      <alignment wrapText="1"/>
    </xf>
    <xf numFmtId="0" fontId="14" fillId="0" borderId="23" xfId="0" applyFont="1" applyBorder="1" applyAlignment="1">
      <alignment wrapText="1"/>
    </xf>
    <xf numFmtId="0" fontId="14" fillId="0" borderId="2" xfId="0" applyFont="1" applyBorder="1"/>
    <xf numFmtId="0" fontId="14" fillId="0" borderId="4" xfId="0" applyFont="1" applyBorder="1"/>
    <xf numFmtId="0" fontId="42" fillId="0" borderId="3" xfId="0" applyFont="1" applyBorder="1" applyAlignment="1">
      <alignment horizontal="center"/>
    </xf>
    <xf numFmtId="2" fontId="42" fillId="0" borderId="3" xfId="0" applyNumberFormat="1" applyFont="1" applyBorder="1"/>
    <xf numFmtId="2" fontId="42" fillId="0" borderId="3" xfId="0" applyNumberFormat="1" applyFont="1" applyBorder="1" applyAlignment="1">
      <alignment wrapText="1"/>
    </xf>
    <xf numFmtId="0" fontId="43" fillId="0" borderId="0" xfId="3" applyFont="1"/>
    <xf numFmtId="0" fontId="14" fillId="2" borderId="2" xfId="0" applyFont="1" applyFill="1" applyBorder="1" applyAlignment="1">
      <alignment horizontal="center" wrapText="1"/>
    </xf>
    <xf numFmtId="0" fontId="14" fillId="0" borderId="22" xfId="0" applyFont="1" applyBorder="1" applyAlignment="1">
      <alignment horizontal="center" wrapText="1"/>
    </xf>
    <xf numFmtId="0" fontId="42" fillId="7" borderId="3" xfId="0" applyFont="1" applyFill="1" applyBorder="1"/>
    <xf numFmtId="0" fontId="42" fillId="7" borderId="4" xfId="0" applyFont="1" applyFill="1" applyBorder="1"/>
    <xf numFmtId="0" fontId="10" fillId="0" borderId="5" xfId="0" applyFont="1" applyBorder="1" applyAlignment="1">
      <alignment horizontal="center"/>
    </xf>
    <xf numFmtId="0" fontId="10" fillId="0" borderId="6" xfId="0" applyFont="1" applyBorder="1" applyAlignment="1">
      <alignment horizontal="center"/>
    </xf>
    <xf numFmtId="0" fontId="10" fillId="0" borderId="3" xfId="0" applyFont="1" applyBorder="1" applyAlignment="1">
      <alignment horizontal="center"/>
    </xf>
    <xf numFmtId="0" fontId="13" fillId="0" borderId="0" xfId="3" quotePrefix="1" applyFont="1" applyAlignment="1">
      <alignment horizontal="center" vertical="top" wrapText="1"/>
    </xf>
    <xf numFmtId="0" fontId="11" fillId="3" borderId="0" xfId="3" applyFont="1" applyFill="1" applyAlignment="1">
      <alignment horizontal="center"/>
    </xf>
    <xf numFmtId="0" fontId="13" fillId="2" borderId="0" xfId="3" applyFont="1" applyFill="1" applyAlignment="1">
      <alignment horizontal="center" vertical="top" wrapText="1"/>
    </xf>
    <xf numFmtId="15" fontId="12" fillId="0" borderId="0" xfId="3" applyNumberFormat="1" applyFont="1" applyAlignment="1">
      <alignment horizontal="center"/>
    </xf>
    <xf numFmtId="0" fontId="13" fillId="0" borderId="0" xfId="3" applyFont="1" applyAlignment="1">
      <alignment horizontal="center" vertical="top" wrapText="1"/>
    </xf>
    <xf numFmtId="0" fontId="33" fillId="0" borderId="16" xfId="0" applyFont="1" applyBorder="1" applyAlignment="1">
      <alignment horizontal="center" vertical="center"/>
    </xf>
    <xf numFmtId="0" fontId="33" fillId="0" borderId="9" xfId="0" applyFont="1" applyBorder="1" applyAlignment="1">
      <alignment horizontal="center" vertical="center"/>
    </xf>
    <xf numFmtId="0" fontId="33" fillId="0" borderId="17" xfId="0" applyFont="1" applyBorder="1" applyAlignment="1">
      <alignment horizontal="center" vertical="center"/>
    </xf>
    <xf numFmtId="0" fontId="33" fillId="0" borderId="10" xfId="0" applyFont="1" applyBorder="1" applyAlignment="1">
      <alignment horizontal="center" vertical="center"/>
    </xf>
    <xf numFmtId="0" fontId="33" fillId="0" borderId="0" xfId="0" applyFont="1" applyAlignment="1">
      <alignment horizontal="center" vertical="center"/>
    </xf>
    <xf numFmtId="0" fontId="33" fillId="0" borderId="23" xfId="0" applyFont="1" applyBorder="1" applyAlignment="1">
      <alignment horizontal="center" vertical="center"/>
    </xf>
    <xf numFmtId="0" fontId="33" fillId="0" borderId="15" xfId="0" applyFont="1" applyBorder="1" applyAlignment="1">
      <alignment horizontal="center" vertical="center"/>
    </xf>
    <xf numFmtId="0" fontId="33" fillId="0" borderId="14" xfId="0" applyFont="1" applyBorder="1" applyAlignment="1">
      <alignment horizontal="center" vertical="center"/>
    </xf>
    <xf numFmtId="0" fontId="33" fillId="0" borderId="4" xfId="0" applyFont="1" applyBorder="1" applyAlignment="1">
      <alignment horizontal="center" vertical="center"/>
    </xf>
    <xf numFmtId="0" fontId="10" fillId="6" borderId="5" xfId="0" applyFont="1" applyFill="1" applyBorder="1" applyAlignment="1">
      <alignment horizontal="center"/>
    </xf>
    <xf numFmtId="0" fontId="10" fillId="6" borderId="6" xfId="0" applyFont="1" applyFill="1" applyBorder="1" applyAlignment="1">
      <alignment horizontal="center"/>
    </xf>
    <xf numFmtId="0" fontId="10" fillId="2" borderId="5" xfId="6" applyFont="1" applyFill="1" applyBorder="1" applyAlignment="1">
      <alignment horizontal="center"/>
    </xf>
    <xf numFmtId="0" fontId="10" fillId="2" borderId="6" xfId="6" applyFont="1" applyFill="1" applyBorder="1" applyAlignment="1">
      <alignment horizontal="center"/>
    </xf>
    <xf numFmtId="0" fontId="10" fillId="2" borderId="9" xfId="6" applyFont="1" applyFill="1" applyBorder="1" applyAlignment="1">
      <alignment horizontal="center"/>
    </xf>
    <xf numFmtId="0" fontId="10" fillId="2" borderId="3" xfId="6" applyFont="1" applyFill="1" applyBorder="1" applyAlignment="1">
      <alignment horizontal="center"/>
    </xf>
    <xf numFmtId="0" fontId="10" fillId="0" borderId="16" xfId="0" applyFont="1" applyBorder="1" applyAlignment="1">
      <alignment horizontal="center"/>
    </xf>
    <xf numFmtId="0" fontId="10" fillId="0" borderId="9" xfId="0" applyFont="1" applyBorder="1" applyAlignment="1">
      <alignment horizontal="center"/>
    </xf>
    <xf numFmtId="0" fontId="10" fillId="0" borderId="17" xfId="0" applyFont="1" applyBorder="1" applyAlignment="1">
      <alignment horizontal="center"/>
    </xf>
    <xf numFmtId="0" fontId="10" fillId="2" borderId="15" xfId="3" applyFont="1" applyFill="1" applyBorder="1" applyAlignment="1">
      <alignment horizontal="center" vertical="top" wrapText="1"/>
    </xf>
    <xf numFmtId="0" fontId="10" fillId="2" borderId="14" xfId="3" applyFont="1" applyFill="1" applyBorder="1" applyAlignment="1">
      <alignment horizontal="center" vertical="top" wrapText="1"/>
    </xf>
    <xf numFmtId="0" fontId="10" fillId="2" borderId="4" xfId="3" applyFont="1" applyFill="1" applyBorder="1" applyAlignment="1">
      <alignment horizontal="center" vertical="top" wrapText="1"/>
    </xf>
    <xf numFmtId="0" fontId="10" fillId="2" borderId="5" xfId="3" applyFont="1" applyFill="1" applyBorder="1" applyAlignment="1">
      <alignment horizontal="center" vertical="top" wrapText="1"/>
    </xf>
    <xf numFmtId="0" fontId="10" fillId="2" borderId="6" xfId="3" applyFont="1" applyFill="1" applyBorder="1" applyAlignment="1">
      <alignment horizontal="center" vertical="top" wrapText="1"/>
    </xf>
    <xf numFmtId="0" fontId="10" fillId="2" borderId="3" xfId="3" applyFont="1" applyFill="1" applyBorder="1" applyAlignment="1">
      <alignment horizontal="center" vertical="top" wrapText="1"/>
    </xf>
    <xf numFmtId="0" fontId="12" fillId="0" borderId="0" xfId="3" applyFont="1" applyAlignment="1">
      <alignment horizontal="center"/>
    </xf>
    <xf numFmtId="0" fontId="9" fillId="2" borderId="5" xfId="0" applyFont="1" applyFill="1" applyBorder="1" applyAlignment="1">
      <alignment horizontal="left"/>
    </xf>
    <xf numFmtId="0" fontId="9" fillId="2" borderId="6" xfId="0" applyFont="1" applyFill="1" applyBorder="1" applyAlignment="1">
      <alignment horizontal="left"/>
    </xf>
    <xf numFmtId="0" fontId="9" fillId="2" borderId="3" xfId="0" applyFont="1" applyFill="1" applyBorder="1" applyAlignment="1">
      <alignment horizontal="left"/>
    </xf>
    <xf numFmtId="0" fontId="9" fillId="0" borderId="5" xfId="0" applyFont="1" applyBorder="1" applyAlignment="1">
      <alignment horizontal="center"/>
    </xf>
    <xf numFmtId="0" fontId="9" fillId="0" borderId="6" xfId="0" applyFont="1" applyBorder="1" applyAlignment="1">
      <alignment horizontal="center"/>
    </xf>
    <xf numFmtId="0" fontId="9" fillId="0" borderId="3" xfId="0" applyFont="1" applyBorder="1" applyAlignment="1">
      <alignment horizontal="center"/>
    </xf>
    <xf numFmtId="0" fontId="9" fillId="2" borderId="5" xfId="0" applyFont="1" applyFill="1" applyBorder="1" applyAlignment="1">
      <alignment horizontal="center" wrapText="1"/>
    </xf>
    <xf numFmtId="0" fontId="9" fillId="2" borderId="6" xfId="0" applyFont="1" applyFill="1" applyBorder="1" applyAlignment="1">
      <alignment horizontal="center" wrapText="1"/>
    </xf>
    <xf numFmtId="0" fontId="9" fillId="2" borderId="3" xfId="0" applyFont="1" applyFill="1" applyBorder="1" applyAlignment="1">
      <alignment horizontal="center" wrapText="1"/>
    </xf>
    <xf numFmtId="0" fontId="10" fillId="0" borderId="1" xfId="0" applyFont="1" applyBorder="1" applyAlignment="1">
      <alignment horizontal="center"/>
    </xf>
    <xf numFmtId="0" fontId="9" fillId="0" borderId="5" xfId="0" applyFont="1" applyBorder="1" applyAlignment="1">
      <alignment horizontal="center" wrapText="1"/>
    </xf>
    <xf numFmtId="0" fontId="9" fillId="0" borderId="6" xfId="0" applyFont="1" applyBorder="1" applyAlignment="1">
      <alignment horizontal="center" wrapText="1"/>
    </xf>
    <xf numFmtId="0" fontId="9" fillId="0" borderId="3" xfId="0" applyFont="1" applyBorder="1" applyAlignment="1">
      <alignment horizontal="center" wrapText="1"/>
    </xf>
    <xf numFmtId="3" fontId="16" fillId="2" borderId="14" xfId="5" applyNumberFormat="1" applyFont="1" applyFill="1" applyBorder="1" applyAlignment="1">
      <alignment horizontal="center"/>
    </xf>
    <xf numFmtId="0" fontId="12" fillId="0" borderId="0" xfId="5" applyFont="1" applyAlignment="1">
      <alignment horizontal="center"/>
    </xf>
    <xf numFmtId="0" fontId="35" fillId="0" borderId="16"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0" xfId="0" applyFont="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3" fontId="16" fillId="0" borderId="5" xfId="5" applyNumberFormat="1" applyFont="1" applyBorder="1" applyAlignment="1">
      <alignment horizontal="center"/>
    </xf>
    <xf numFmtId="3" fontId="16" fillId="0" borderId="6" xfId="5" applyNumberFormat="1" applyFont="1" applyBorder="1" applyAlignment="1">
      <alignment horizontal="center"/>
    </xf>
    <xf numFmtId="3" fontId="16" fillId="0" borderId="3" xfId="5" applyNumberFormat="1" applyFont="1" applyBorder="1" applyAlignment="1">
      <alignment horizontal="center"/>
    </xf>
    <xf numFmtId="0" fontId="12" fillId="2" borderId="14" xfId="0" applyFont="1" applyFill="1" applyBorder="1" applyAlignment="1">
      <alignment horizontal="center"/>
    </xf>
    <xf numFmtId="0" fontId="12" fillId="2" borderId="15" xfId="0" applyFont="1" applyFill="1" applyBorder="1" applyAlignment="1">
      <alignment horizontal="center"/>
    </xf>
    <xf numFmtId="3" fontId="16" fillId="2" borderId="0" xfId="5" applyNumberFormat="1" applyFont="1" applyFill="1" applyAlignment="1">
      <alignment horizontal="left"/>
    </xf>
    <xf numFmtId="0" fontId="15" fillId="5" borderId="5" xfId="0" applyFont="1" applyFill="1" applyBorder="1" applyAlignment="1">
      <alignment horizontal="center"/>
    </xf>
    <xf numFmtId="0" fontId="15" fillId="5" borderId="6" xfId="0" applyFont="1" applyFill="1" applyBorder="1" applyAlignment="1">
      <alignment horizontal="center"/>
    </xf>
    <xf numFmtId="0" fontId="15" fillId="5" borderId="3" xfId="0" applyFont="1" applyFill="1" applyBorder="1" applyAlignment="1">
      <alignment horizontal="center"/>
    </xf>
    <xf numFmtId="0" fontId="10" fillId="0" borderId="0" xfId="6" applyFont="1" applyAlignment="1">
      <alignment horizontal="center"/>
    </xf>
    <xf numFmtId="0" fontId="10" fillId="0" borderId="5" xfId="6" applyFont="1" applyBorder="1" applyAlignment="1">
      <alignment horizontal="center"/>
    </xf>
    <xf numFmtId="0" fontId="10" fillId="0" borderId="6" xfId="6" applyFont="1" applyBorder="1" applyAlignment="1">
      <alignment horizontal="center"/>
    </xf>
    <xf numFmtId="0" fontId="10" fillId="0" borderId="3" xfId="6" applyFont="1" applyBorder="1" applyAlignment="1">
      <alignment horizontal="center"/>
    </xf>
    <xf numFmtId="0" fontId="3" fillId="0" borderId="5" xfId="6" applyFont="1" applyBorder="1" applyAlignment="1">
      <alignment horizontal="center"/>
    </xf>
    <xf numFmtId="0" fontId="3" fillId="0" borderId="3" xfId="6" applyFont="1" applyBorder="1" applyAlignment="1">
      <alignment horizontal="center"/>
    </xf>
    <xf numFmtId="0" fontId="3" fillId="0" borderId="6" xfId="6" applyFont="1" applyBorder="1" applyAlignment="1">
      <alignment horizontal="center"/>
    </xf>
    <xf numFmtId="0" fontId="34" fillId="0" borderId="0" xfId="0" applyFont="1" applyAlignment="1">
      <alignment horizontal="left" vertical="top" wrapText="1"/>
    </xf>
    <xf numFmtId="0" fontId="30" fillId="0" borderId="0" xfId="0" applyFont="1" applyAlignment="1">
      <alignment horizontal="left" vertical="top" wrapText="1"/>
    </xf>
    <xf numFmtId="0" fontId="32" fillId="0" borderId="0" xfId="0" applyFont="1" applyAlignment="1">
      <alignment horizontal="left" vertical="top" wrapText="1"/>
    </xf>
    <xf numFmtId="0" fontId="15" fillId="0" borderId="22" xfId="6" applyFont="1" applyBorder="1" applyAlignment="1">
      <alignment horizontal="center"/>
    </xf>
    <xf numFmtId="0" fontId="15" fillId="0" borderId="22" xfId="6" applyFont="1" applyBorder="1" applyAlignment="1">
      <alignment horizontal="center" wrapText="1"/>
    </xf>
    <xf numFmtId="1" fontId="15" fillId="0" borderId="22" xfId="6" applyNumberFormat="1" applyFont="1" applyBorder="1" applyAlignment="1">
      <alignment horizontal="center" wrapText="1"/>
    </xf>
    <xf numFmtId="165" fontId="15" fillId="0" borderId="22" xfId="6" applyNumberFormat="1" applyFont="1" applyBorder="1" applyAlignment="1">
      <alignment horizontal="center" wrapText="1"/>
    </xf>
    <xf numFmtId="165" fontId="15" fillId="0" borderId="22" xfId="6" applyNumberFormat="1" applyFont="1" applyBorder="1" applyAlignment="1">
      <alignment horizontal="center"/>
    </xf>
    <xf numFmtId="0" fontId="13" fillId="0" borderId="0" xfId="3" applyFont="1" applyAlignment="1">
      <alignment horizontal="center" vertical="top"/>
    </xf>
  </cellXfs>
  <cellStyles count="10">
    <cellStyle name="Comma" xfId="7" builtinId="3"/>
    <cellStyle name="Comma 2" xfId="9" xr:uid="{396C9DE6-BC92-4D54-A0AD-042CD147BF1E}"/>
    <cellStyle name="Hyperlink" xfId="2" builtinId="8"/>
    <cellStyle name="Normal" xfId="0" builtinId="0"/>
    <cellStyle name="Normal 2" xfId="1" xr:uid="{00000000-0005-0000-0000-000002000000}"/>
    <cellStyle name="Normal 3" xfId="6" xr:uid="{140DCF03-742F-46C6-B07F-528BC9B9AC7B}"/>
    <cellStyle name="Normal 5" xfId="3" xr:uid="{81114702-4985-48BB-9928-F0546FFF6FED}"/>
    <cellStyle name="Normal_AppendixF1" xfId="5" xr:uid="{21CC1217-8DA2-4B46-84AB-39CCC48E7953}"/>
    <cellStyle name="Normal_gdp ucla" xfId="4" xr:uid="{A1DCDBC3-7816-4E71-82D0-86F6E2A2F729}"/>
    <cellStyle name="Percent" xfId="8" builtinId="5"/>
  </cellStyles>
  <dxfs count="0"/>
  <tableStyles count="0" defaultTableStyle="TableStyleMedium9" defaultPivotStyle="PivotStyleLight16"/>
  <colors>
    <mruColors>
      <color rgb="FFFFFF99"/>
      <color rgb="FF0000FF"/>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47625</xdr:rowOff>
    </xdr:from>
    <xdr:to>
      <xdr:col>3</xdr:col>
      <xdr:colOff>1741698</xdr:colOff>
      <xdr:row>2</xdr:row>
      <xdr:rowOff>361950</xdr:rowOff>
    </xdr:to>
    <xdr:pic>
      <xdr:nvPicPr>
        <xdr:cNvPr id="3" name="Picture 2" descr="Logos for the California Energy Commission, State of California, and the California Natural Resources Agency.">
          <a:extLst>
            <a:ext uri="{FF2B5EF4-FFF2-40B4-BE49-F238E27FC236}">
              <a16:creationId xmlns:a16="http://schemas.microsoft.com/office/drawing/2014/main" id="{536A56DC-47B7-16A9-81C4-5EAE6A9C7AAB}"/>
            </a:ext>
          </a:extLst>
        </xdr:cNvPr>
        <xdr:cNvPicPr>
          <a:picLocks noChangeAspect="1"/>
        </xdr:cNvPicPr>
      </xdr:nvPicPr>
      <xdr:blipFill>
        <a:blip xmlns:r="http://schemas.openxmlformats.org/officeDocument/2006/relationships" r:embed="rId1"/>
        <a:stretch>
          <a:fillRect/>
        </a:stretch>
      </xdr:blipFill>
      <xdr:spPr>
        <a:xfrm>
          <a:off x="2838450" y="47625"/>
          <a:ext cx="5294523" cy="6953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81D124-1260-D7CD-DE34-103063652B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234A375-7328-C2F3-0A3C-1EE66456FDE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1BC98AF-582F-CE32-AF76-80D8556DB7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E8463F0-471A-BDA2-AC1A-EE08144485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D00FB4A-8490-E963-521A-5C3C497475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E7A5B9F-6B21-CC00-0317-A0C06061C2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FF660AF-CEEF-312B-3F28-D286DDE9539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547AA25-4321-21D2-DC57-6DC43B64B3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5EA33DF-ED49-8409-10DF-B4F6ABEBBB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E112835-C8CD-DC9D-899B-61ED38C2BD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8A843DB-18EE-C5EA-29D7-E273F363D2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A1769B1-650A-0DD1-7495-38961BD2BB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2531133-239B-9CCB-1971-47C44E5CF1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7527865-5AEF-A629-B01A-6E7C2E9858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4631C08-8CCC-7A9E-EE7C-00502074DE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454234F-1BE1-AAC0-D2F3-121021C576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9D65B51-4C65-25F5-D362-B1262F126A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827143F-8DFF-ABB6-C0C7-6B33489C51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9CC579-F083-4D18-9E02-8806E89C270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045F0D2-8640-AA50-9F3F-DA19CE3F743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590549</xdr:colOff>
      <xdr:row>0</xdr:row>
      <xdr:rowOff>28575</xdr:rowOff>
    </xdr:from>
    <xdr:to>
      <xdr:col>2</xdr:col>
      <xdr:colOff>44121</xdr:colOff>
      <xdr:row>0</xdr:row>
      <xdr:rowOff>1000125</xdr:rowOff>
    </xdr:to>
    <xdr:pic>
      <xdr:nvPicPr>
        <xdr:cNvPr id="3" name="Picture 2" descr="Logos for the California Energy Commission, State of California, and the California Natural Resources Agency.">
          <a:extLst>
            <a:ext uri="{FF2B5EF4-FFF2-40B4-BE49-F238E27FC236}">
              <a16:creationId xmlns:a16="http://schemas.microsoft.com/office/drawing/2014/main" id="{DDEC9276-3E93-26BC-18DC-350CCF6BE7AE}"/>
            </a:ext>
          </a:extLst>
        </xdr:cNvPr>
        <xdr:cNvPicPr>
          <a:picLocks noChangeAspect="1"/>
        </xdr:cNvPicPr>
      </xdr:nvPicPr>
      <xdr:blipFill>
        <a:blip xmlns:r="http://schemas.openxmlformats.org/officeDocument/2006/relationships" r:embed="rId1"/>
        <a:stretch>
          <a:fillRect/>
        </a:stretch>
      </xdr:blipFill>
      <xdr:spPr>
        <a:xfrm>
          <a:off x="590549" y="28575"/>
          <a:ext cx="7397422" cy="971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67D1E58-BA53-0880-AD30-987C7A0BA8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181ADC9-DCCD-3BEE-C843-5C25B6B0FB4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90595C9-72EC-ED8E-88F5-2D441026E0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49633F8-F538-1DBE-A539-A3374D422A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C7330D0-81D7-77EE-AB12-BD4702E6F0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EB24F68-7AA1-5AC7-6597-C9F097A228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07AC543-E685-1C6D-43A4-CA0CBCB6288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8AE5BF3-8541-BD2F-2214-96034FFC8F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2E44857-B44D-8593-80F5-AEF375B061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845579E-FD9F-ECF9-F869-A3A3258923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65B0204-48B5-2316-517A-8976B7EEBA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E680521-40BE-DBD7-4C60-301822B66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70B4E87-345B-A1FA-BC87-5EF9AEEAAE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1496281-1202-1B59-97DE-80D640AB3A2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drawing" Target="../drawings/drawing1.xml"/><Relationship Id="rId5" Type="http://schemas.openxmlformats.org/officeDocument/2006/relationships/printerSettings" Target="../printerSettings/printerSettings5.bin"/><Relationship Id="rId10" Type="http://schemas.openxmlformats.org/officeDocument/2006/relationships/printerSettings" Target="../printerSettings/printerSettings9.bin"/><Relationship Id="rId4" Type="http://schemas.openxmlformats.org/officeDocument/2006/relationships/printerSettings" Target="../printerSettings/printerSettings4.bin"/><Relationship Id="rId9" Type="http://schemas.openxmlformats.org/officeDocument/2006/relationships/hyperlink" Target="mailto:staheri@sdge.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8" Type="http://schemas.openxmlformats.org/officeDocument/2006/relationships/hyperlink" Target="http://[s1l7];/" TargetMode="External"/><Relationship Id="rId13" Type="http://schemas.openxmlformats.org/officeDocument/2006/relationships/hyperlink" Target="http://[s1l12];/" TargetMode="External"/><Relationship Id="rId18" Type="http://schemas.openxmlformats.org/officeDocument/2006/relationships/printerSettings" Target="../printerSettings/printerSettings10.bin"/><Relationship Id="rId3" Type="http://schemas.openxmlformats.org/officeDocument/2006/relationships/hyperlink" Target="http://[s1l2];/" TargetMode="External"/><Relationship Id="rId7" Type="http://schemas.openxmlformats.org/officeDocument/2006/relationships/hyperlink" Target="http://[s1l6];/" TargetMode="External"/><Relationship Id="rId12" Type="http://schemas.openxmlformats.org/officeDocument/2006/relationships/hyperlink" Target="http://[s1l11];/" TargetMode="External"/><Relationship Id="rId17" Type="http://schemas.openxmlformats.org/officeDocument/2006/relationships/hyperlink" Target="http://[s1l16];/" TargetMode="External"/><Relationship Id="rId2" Type="http://schemas.openxmlformats.org/officeDocument/2006/relationships/hyperlink" Target="http://[s1l1];/" TargetMode="External"/><Relationship Id="rId16" Type="http://schemas.openxmlformats.org/officeDocument/2006/relationships/hyperlink" Target="http://[s1l15];/" TargetMode="External"/><Relationship Id="rId1" Type="http://schemas.openxmlformats.org/officeDocument/2006/relationships/hyperlink" Target="http://[s1l0];/" TargetMode="External"/><Relationship Id="rId6" Type="http://schemas.openxmlformats.org/officeDocument/2006/relationships/hyperlink" Target="http://[s1l5];/" TargetMode="External"/><Relationship Id="rId11" Type="http://schemas.openxmlformats.org/officeDocument/2006/relationships/hyperlink" Target="http://[s1l10];/" TargetMode="External"/><Relationship Id="rId5" Type="http://schemas.openxmlformats.org/officeDocument/2006/relationships/hyperlink" Target="http://[s1l4];/" TargetMode="External"/><Relationship Id="rId15" Type="http://schemas.openxmlformats.org/officeDocument/2006/relationships/hyperlink" Target="http://[s1l14];/" TargetMode="External"/><Relationship Id="rId10" Type="http://schemas.openxmlformats.org/officeDocument/2006/relationships/hyperlink" Target="http://[s1l9];/" TargetMode="External"/><Relationship Id="rId19" Type="http://schemas.openxmlformats.org/officeDocument/2006/relationships/drawing" Target="../drawings/drawing2.xml"/><Relationship Id="rId4" Type="http://schemas.openxmlformats.org/officeDocument/2006/relationships/hyperlink" Target="http://[s1l3];/" TargetMode="External"/><Relationship Id="rId9" Type="http://schemas.openxmlformats.org/officeDocument/2006/relationships/hyperlink" Target="http://[s1l8];/" TargetMode="External"/><Relationship Id="rId14" Type="http://schemas.openxmlformats.org/officeDocument/2006/relationships/hyperlink" Target="http://[s1l13];/"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F33"/>
  <sheetViews>
    <sheetView zoomScaleNormal="100" workbookViewId="0">
      <pane xSplit="1" ySplit="7" topLeftCell="D8" activePane="bottomRight" state="frozen"/>
      <selection pane="topRight" activeCell="B11" sqref="B11:B27"/>
      <selection pane="bottomLeft" activeCell="B11" sqref="B11:B27"/>
      <selection pane="bottomRight" activeCell="D24" sqref="D24"/>
    </sheetView>
  </sheetViews>
  <sheetFormatPr defaultColWidth="9" defaultRowHeight="12.75" x14ac:dyDescent="0.25"/>
  <cols>
    <col min="1" max="1" width="36.625" style="1" customWidth="1"/>
    <col min="2" max="6" width="23.625" style="1" customWidth="1"/>
    <col min="7" max="16384" width="9" style="1"/>
  </cols>
  <sheetData>
    <row r="1" spans="1:6" ht="15" x14ac:dyDescent="0.25">
      <c r="A1" s="81" t="s">
        <v>0</v>
      </c>
      <c r="B1" s="82"/>
    </row>
    <row r="2" spans="1:6" ht="15" x14ac:dyDescent="0.25">
      <c r="A2" s="81" t="s">
        <v>1</v>
      </c>
      <c r="B2" s="83"/>
    </row>
    <row r="3" spans="1:6" ht="47.25" x14ac:dyDescent="0.25">
      <c r="A3" s="95" t="s">
        <v>2</v>
      </c>
      <c r="B3" s="83"/>
    </row>
    <row r="4" spans="1:6" ht="15" x14ac:dyDescent="0.25">
      <c r="A4" s="84" t="s">
        <v>3</v>
      </c>
      <c r="B4" s="83"/>
    </row>
    <row r="5" spans="1:6" x14ac:dyDescent="0.25">
      <c r="A5" s="85"/>
      <c r="B5" s="83"/>
    </row>
    <row r="6" spans="1:6" ht="27.75" customHeight="1" x14ac:dyDescent="0.25">
      <c r="A6" s="83" t="s">
        <v>4</v>
      </c>
      <c r="B6" s="86" t="s">
        <v>5</v>
      </c>
      <c r="D6" s="1" t="s">
        <v>5</v>
      </c>
    </row>
    <row r="7" spans="1:6" x14ac:dyDescent="0.25">
      <c r="A7" s="83"/>
      <c r="B7" s="86"/>
    </row>
    <row r="8" spans="1:6" x14ac:dyDescent="0.25">
      <c r="A8" s="83"/>
      <c r="B8" s="85"/>
    </row>
    <row r="9" spans="1:6" x14ac:dyDescent="0.25">
      <c r="A9" s="83"/>
      <c r="B9" s="83"/>
    </row>
    <row r="10" spans="1:6" s="3" customFormat="1" x14ac:dyDescent="0.25">
      <c r="A10" s="83"/>
      <c r="B10" s="83"/>
    </row>
    <row r="11" spans="1:6" x14ac:dyDescent="0.25">
      <c r="A11" s="85" t="s">
        <v>6</v>
      </c>
      <c r="B11" s="85"/>
      <c r="C11" s="2"/>
      <c r="D11" s="2" t="s">
        <v>386</v>
      </c>
      <c r="E11" s="2"/>
      <c r="F11" s="2"/>
    </row>
    <row r="12" spans="1:6" x14ac:dyDescent="0.25">
      <c r="A12" s="85" t="s">
        <v>7</v>
      </c>
      <c r="B12" s="85"/>
      <c r="C12" s="2"/>
      <c r="D12" s="2" t="s">
        <v>387</v>
      </c>
      <c r="E12" s="2"/>
      <c r="F12" s="2"/>
    </row>
    <row r="13" spans="1:6" x14ac:dyDescent="0.25">
      <c r="A13" s="85" t="s">
        <v>8</v>
      </c>
      <c r="B13" s="87"/>
      <c r="C13" s="48"/>
      <c r="D13" s="188" t="s">
        <v>389</v>
      </c>
      <c r="E13" s="48"/>
      <c r="F13" s="48"/>
    </row>
    <row r="14" spans="1:6" x14ac:dyDescent="0.25">
      <c r="A14" s="85" t="s">
        <v>9</v>
      </c>
      <c r="B14" s="85"/>
      <c r="C14" s="2"/>
      <c r="D14" s="48" t="s">
        <v>388</v>
      </c>
      <c r="E14" s="2"/>
      <c r="F14" s="2"/>
    </row>
    <row r="15" spans="1:6" x14ac:dyDescent="0.25">
      <c r="A15" s="85" t="s">
        <v>10</v>
      </c>
      <c r="B15" s="85"/>
      <c r="C15" s="2"/>
      <c r="D15" s="2" t="s">
        <v>390</v>
      </c>
      <c r="E15" s="2"/>
      <c r="F15" s="2"/>
    </row>
    <row r="16" spans="1:6" x14ac:dyDescent="0.25">
      <c r="A16" s="85" t="s">
        <v>11</v>
      </c>
      <c r="B16" s="85"/>
      <c r="C16" s="2"/>
      <c r="D16" s="2" t="s">
        <v>391</v>
      </c>
      <c r="E16" s="2"/>
      <c r="F16" s="2"/>
    </row>
    <row r="17" spans="1:6" x14ac:dyDescent="0.25">
      <c r="A17" s="85" t="s">
        <v>12</v>
      </c>
      <c r="B17" s="85"/>
      <c r="C17" s="2"/>
      <c r="D17" s="2" t="s">
        <v>392</v>
      </c>
      <c r="E17" s="2"/>
      <c r="F17" s="2"/>
    </row>
    <row r="18" spans="1:6" x14ac:dyDescent="0.25">
      <c r="A18" s="85" t="s">
        <v>13</v>
      </c>
      <c r="B18" s="85"/>
      <c r="C18" s="2"/>
      <c r="D18" s="2" t="s">
        <v>393</v>
      </c>
      <c r="E18" s="2"/>
      <c r="F18" s="2"/>
    </row>
    <row r="19" spans="1:6" x14ac:dyDescent="0.25">
      <c r="A19" s="85" t="s">
        <v>14</v>
      </c>
      <c r="B19" s="85"/>
      <c r="C19" s="2"/>
      <c r="D19" s="2">
        <v>95814</v>
      </c>
      <c r="E19" s="2"/>
      <c r="F19" s="2"/>
    </row>
    <row r="20" spans="1:6" x14ac:dyDescent="0.25">
      <c r="A20" s="85" t="s">
        <v>15</v>
      </c>
      <c r="B20" s="88"/>
      <c r="C20" s="4"/>
      <c r="D20" s="4">
        <v>45800</v>
      </c>
      <c r="E20" s="4"/>
      <c r="F20" s="4"/>
    </row>
    <row r="21" spans="1:6" x14ac:dyDescent="0.25">
      <c r="A21" s="85" t="s">
        <v>16</v>
      </c>
      <c r="B21" s="88"/>
      <c r="C21" s="4"/>
      <c r="D21" s="4">
        <v>45800</v>
      </c>
      <c r="E21" s="4"/>
      <c r="F21" s="4"/>
    </row>
    <row r="22" spans="1:6" x14ac:dyDescent="0.25">
      <c r="A22" s="85"/>
      <c r="B22" s="88"/>
      <c r="C22" s="4"/>
      <c r="D22" s="4"/>
      <c r="E22" s="4"/>
      <c r="F22" s="4"/>
    </row>
    <row r="23" spans="1:6" ht="25.5" x14ac:dyDescent="0.25">
      <c r="A23" s="83" t="s">
        <v>17</v>
      </c>
      <c r="B23" s="85"/>
      <c r="C23" s="2"/>
      <c r="D23" s="2"/>
      <c r="E23" s="2"/>
      <c r="F23" s="2"/>
    </row>
    <row r="24" spans="1:6" x14ac:dyDescent="0.25">
      <c r="A24" s="85" t="s">
        <v>6</v>
      </c>
      <c r="B24" s="85"/>
      <c r="C24" s="2"/>
      <c r="D24" s="2"/>
      <c r="E24" s="2"/>
      <c r="F24" s="2"/>
    </row>
    <row r="25" spans="1:6" x14ac:dyDescent="0.25">
      <c r="A25" s="85" t="s">
        <v>7</v>
      </c>
      <c r="B25" s="85"/>
      <c r="C25" s="2"/>
      <c r="D25" s="2"/>
      <c r="E25" s="2"/>
      <c r="F25" s="2"/>
    </row>
    <row r="26" spans="1:6" x14ac:dyDescent="0.25">
      <c r="A26" s="85" t="s">
        <v>8</v>
      </c>
      <c r="B26" s="87"/>
      <c r="C26" s="48"/>
      <c r="D26" s="48"/>
      <c r="E26" s="48"/>
      <c r="F26" s="48"/>
    </row>
    <row r="27" spans="1:6" x14ac:dyDescent="0.25">
      <c r="A27" s="85" t="s">
        <v>9</v>
      </c>
      <c r="B27" s="85"/>
      <c r="C27" s="2"/>
      <c r="D27" s="2"/>
      <c r="E27" s="2"/>
      <c r="F27" s="2"/>
    </row>
    <row r="28" spans="1:6" x14ac:dyDescent="0.25">
      <c r="A28" s="85" t="s">
        <v>10</v>
      </c>
      <c r="B28" s="85"/>
      <c r="C28" s="2"/>
      <c r="D28" s="2"/>
      <c r="E28" s="2"/>
      <c r="F28" s="2"/>
    </row>
    <row r="29" spans="1:6" x14ac:dyDescent="0.25">
      <c r="A29" s="85" t="s">
        <v>11</v>
      </c>
      <c r="B29" s="85"/>
      <c r="C29" s="2"/>
      <c r="D29" s="2"/>
      <c r="E29" s="2"/>
      <c r="F29" s="2"/>
    </row>
    <row r="30" spans="1:6" x14ac:dyDescent="0.25">
      <c r="A30" s="85" t="s">
        <v>12</v>
      </c>
      <c r="B30" s="85"/>
      <c r="C30" s="2"/>
      <c r="D30" s="2"/>
      <c r="E30" s="2"/>
      <c r="F30" s="2"/>
    </row>
    <row r="31" spans="1:6" x14ac:dyDescent="0.25">
      <c r="A31" s="85" t="s">
        <v>13</v>
      </c>
      <c r="B31" s="85"/>
      <c r="C31" s="2"/>
      <c r="D31" s="2"/>
      <c r="E31" s="2"/>
      <c r="F31" s="2"/>
    </row>
    <row r="32" spans="1:6" x14ac:dyDescent="0.25">
      <c r="A32" s="85" t="s">
        <v>14</v>
      </c>
      <c r="B32" s="85"/>
      <c r="C32" s="2"/>
      <c r="D32" s="2"/>
      <c r="E32" s="2"/>
      <c r="F32" s="2"/>
    </row>
    <row r="33" spans="1:2" x14ac:dyDescent="0.25">
      <c r="A33" s="85"/>
      <c r="B33" s="85"/>
    </row>
  </sheetData>
  <customSheetViews>
    <customSheetView guid="{416EEE44-1160-408D-8A62-54D0D1A2E861}">
      <pane xSplit="1" ySplit="7" topLeftCell="B8" activePane="bottomRight" state="frozen"/>
      <selection pane="bottomRight"/>
      <pageMargins left="0" right="0" top="0" bottom="0" header="0" footer="0"/>
      <pageSetup pageOrder="overThenDown" orientation="landscape" r:id="rId1"/>
    </customSheetView>
    <customSheetView guid="{B2CE4C66-5466-4442-AAD5-D1DE61C1F309}">
      <pane xSplit="1" ySplit="7" topLeftCell="B8" activePane="bottomRight" state="frozen"/>
      <selection pane="bottomRight"/>
      <pageMargins left="0" right="0" top="0" bottom="0" header="0" footer="0"/>
      <pageSetup pageOrder="overThenDown" orientation="landscape" r:id="rId2"/>
    </customSheetView>
    <customSheetView guid="{64772366-36BC-426A-A6F2-6C493B087EAF}">
      <pane xSplit="1" ySplit="7" topLeftCell="B8" activePane="bottomRight" state="frozen"/>
      <selection pane="bottomRight" activeCell="C27" sqref="C27"/>
      <pageMargins left="0" right="0" top="0" bottom="0" header="0" footer="0"/>
      <pageSetup pageOrder="overThenDown" orientation="landscape" r:id="rId3"/>
    </customSheetView>
    <customSheetView guid="{936D601A-6161-408D-BD38-CA4C61557536}">
      <pane xSplit="1" ySplit="7" topLeftCell="B8" activePane="bottomRight" state="frozen"/>
      <selection pane="bottomRight" activeCell="C27" sqref="C27"/>
      <pageMargins left="0" right="0" top="0" bottom="0" header="0" footer="0"/>
      <pageSetup pageOrder="overThenDown" orientation="landscape" r:id="rId4"/>
    </customSheetView>
    <customSheetView guid="{3EAFDB81-3C7B-4EC4-BD53-8A6926C61C4D}">
      <pane xSplit="1" ySplit="7" topLeftCell="B8" activePane="bottomRight" state="frozen"/>
      <selection pane="bottomRight" activeCell="C27" sqref="C27"/>
      <pageMargins left="0" right="0" top="0" bottom="0" header="0" footer="0"/>
      <pageSetup pageOrder="overThenDown" orientation="landscape" r:id="rId5"/>
    </customSheetView>
    <customSheetView guid="{046A23F8-4D15-41E0-A67E-1D05CF2E9CA4}">
      <pane xSplit="1" ySplit="7" topLeftCell="B8" activePane="bottomRight" state="frozen"/>
      <selection pane="bottomRight" activeCell="C27" sqref="C27"/>
      <pageMargins left="0" right="0" top="0" bottom="0" header="0" footer="0"/>
      <pageSetup pageOrder="overThenDown" orientation="landscape" r:id="rId6"/>
    </customSheetView>
    <customSheetView guid="{E9B99297-6681-430B-B37D-6F2642738440}">
      <pane xSplit="1" ySplit="7" topLeftCell="B8" activePane="bottomRight" state="frozen"/>
      <selection pane="bottomRight" activeCell="C27" sqref="C27"/>
      <pageMargins left="0" right="0" top="0" bottom="0" header="0" footer="0"/>
      <pageSetup pageOrder="overThenDown" orientation="landscape" r:id="rId7"/>
    </customSheetView>
    <customSheetView guid="{92B87247-BF71-45F8-9C5C-F95580FEBD04}">
      <pane xSplit="1" ySplit="7" topLeftCell="B8" activePane="bottomRight" state="frozen"/>
      <selection pane="bottomRight"/>
      <pageMargins left="0" right="0" top="0" bottom="0" header="0" footer="0"/>
      <pageSetup pageOrder="overThenDown" orientation="landscape" r:id="rId8"/>
    </customSheetView>
  </customSheetViews>
  <hyperlinks>
    <hyperlink ref="D13" r:id="rId9" xr:uid="{900346CB-AFCB-4F84-A00D-5E80BCE11073}"/>
  </hyperlinks>
  <pageMargins left="0.7" right="0.7" top="0.75" bottom="0.75" header="0.3" footer="0.3"/>
  <pageSetup scale="78" pageOrder="overThenDown" orientation="portrait"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DCEE-2DEF-4200-BFC9-B8975910E7EF}">
  <sheetPr>
    <tabColor theme="6" tint="0.79998168889431442"/>
    <pageSetUpPr fitToPage="1"/>
  </sheetPr>
  <dimension ref="B1:Z53"/>
  <sheetViews>
    <sheetView topLeftCell="A9" zoomScaleNormal="100" workbookViewId="0">
      <selection activeCell="C34" sqref="C34:Q51"/>
    </sheetView>
  </sheetViews>
  <sheetFormatPr defaultRowHeight="15.75" x14ac:dyDescent="0.25"/>
  <cols>
    <col min="1" max="1" width="2" customWidth="1"/>
    <col min="3" max="17" width="14.125" customWidth="1"/>
  </cols>
  <sheetData>
    <row r="1" spans="2:26" s="6" customFormat="1" x14ac:dyDescent="0.25">
      <c r="B1" s="217" t="s">
        <v>158</v>
      </c>
      <c r="C1" s="217"/>
      <c r="D1" s="217"/>
      <c r="E1" s="217"/>
      <c r="F1" s="217"/>
      <c r="G1" s="217"/>
      <c r="H1" s="217"/>
      <c r="I1" s="217"/>
      <c r="J1" s="217"/>
      <c r="K1" s="217"/>
      <c r="L1" s="217"/>
      <c r="M1" s="217"/>
      <c r="N1" s="217"/>
      <c r="O1" s="217"/>
      <c r="P1" s="217"/>
      <c r="Q1" s="217"/>
      <c r="R1" s="35"/>
      <c r="S1" s="35"/>
      <c r="T1" s="35"/>
      <c r="U1" s="35"/>
      <c r="V1" s="35"/>
      <c r="W1" s="35"/>
      <c r="X1" s="35"/>
      <c r="Y1" s="35"/>
      <c r="Z1" s="35"/>
    </row>
    <row r="2" spans="2:26" s="7" customFormat="1" ht="15.75" customHeight="1" x14ac:dyDescent="0.2">
      <c r="B2" s="219" t="str">
        <f>'Admin Info'!B6</f>
        <v>San Diego Gas &amp; Electric (SDG&amp;E)</v>
      </c>
      <c r="C2" s="245"/>
      <c r="D2" s="245"/>
      <c r="E2" s="245"/>
      <c r="F2" s="245"/>
      <c r="G2" s="245"/>
      <c r="H2" s="245"/>
      <c r="I2" s="245"/>
      <c r="J2" s="245"/>
      <c r="K2" s="245"/>
      <c r="L2" s="245"/>
      <c r="M2" s="245"/>
      <c r="N2" s="245"/>
      <c r="O2" s="245"/>
      <c r="P2" s="245"/>
      <c r="Q2" s="245"/>
      <c r="R2" s="23"/>
      <c r="S2" s="23"/>
      <c r="T2" s="23"/>
      <c r="U2" s="23"/>
      <c r="V2" s="23"/>
      <c r="W2" s="23"/>
      <c r="X2" s="23"/>
      <c r="Y2" s="23"/>
    </row>
    <row r="3" spans="2:26" s="7" customFormat="1" ht="12.75" x14ac:dyDescent="0.2">
      <c r="C3" s="245"/>
      <c r="D3" s="245"/>
      <c r="E3" s="245"/>
      <c r="F3" s="245"/>
      <c r="G3" s="245"/>
      <c r="H3" s="245"/>
      <c r="I3" s="245"/>
      <c r="J3" s="245"/>
      <c r="K3" s="245"/>
      <c r="L3" s="245"/>
      <c r="M3" s="245"/>
    </row>
    <row r="4" spans="2:26" s="7" customFormat="1" ht="12.75" x14ac:dyDescent="0.2">
      <c r="C4" s="23"/>
      <c r="D4" s="23"/>
      <c r="E4" s="23"/>
      <c r="F4" s="23"/>
      <c r="G4" s="23"/>
      <c r="H4" s="23"/>
      <c r="I4" s="23"/>
      <c r="J4" s="23"/>
      <c r="K4" s="23"/>
      <c r="L4" s="23"/>
      <c r="M4" s="23"/>
    </row>
    <row r="5" spans="2:26" s="6" customFormat="1" ht="30.75" customHeight="1" x14ac:dyDescent="0.2">
      <c r="B5" s="220" t="s">
        <v>159</v>
      </c>
      <c r="C5" s="220"/>
      <c r="D5" s="220"/>
      <c r="E5" s="220"/>
      <c r="F5" s="220"/>
      <c r="G5" s="220"/>
      <c r="H5" s="220"/>
      <c r="I5" s="220"/>
      <c r="J5" s="220"/>
      <c r="K5" s="220"/>
      <c r="L5" s="220"/>
      <c r="M5" s="220"/>
      <c r="N5" s="220"/>
      <c r="O5" s="220"/>
      <c r="P5" s="220"/>
      <c r="Q5" s="220"/>
      <c r="R5" s="17"/>
      <c r="S5" s="17"/>
      <c r="T5" s="17"/>
      <c r="U5" s="17"/>
      <c r="V5" s="17"/>
      <c r="W5" s="17"/>
      <c r="X5" s="17"/>
      <c r="Y5" s="17"/>
    </row>
    <row r="6" spans="2:26" s="25" customFormat="1" ht="15.75" customHeight="1" x14ac:dyDescent="0.2">
      <c r="C6" s="260" t="s">
        <v>160</v>
      </c>
      <c r="D6" s="260"/>
      <c r="E6" s="260"/>
      <c r="F6" s="260"/>
      <c r="G6" s="260"/>
      <c r="H6" s="260"/>
      <c r="I6" s="260"/>
      <c r="J6" s="260"/>
      <c r="K6" s="260"/>
      <c r="L6" s="260"/>
      <c r="M6" s="260"/>
      <c r="N6" s="260"/>
      <c r="O6" s="260"/>
      <c r="P6" s="260"/>
      <c r="Q6" s="26"/>
      <c r="R6" s="26"/>
      <c r="S6" s="26"/>
      <c r="T6" s="26"/>
      <c r="U6" s="26"/>
      <c r="V6" s="26"/>
      <c r="W6" s="26"/>
      <c r="X6" s="26"/>
      <c r="Y6" s="26"/>
    </row>
    <row r="7" spans="2:26" s="25" customFormat="1" ht="15.75" customHeight="1" x14ac:dyDescent="0.25">
      <c r="B7" s="192" t="s">
        <v>170</v>
      </c>
      <c r="C7" s="130"/>
      <c r="D7" s="130"/>
      <c r="E7" s="130"/>
      <c r="F7" s="130"/>
      <c r="G7" s="130"/>
      <c r="H7" s="130"/>
      <c r="I7" s="130"/>
      <c r="J7" s="130"/>
      <c r="K7" s="130"/>
      <c r="L7" s="130"/>
      <c r="M7" s="130"/>
      <c r="N7" s="130"/>
      <c r="O7" s="130"/>
      <c r="P7" s="130"/>
      <c r="Q7" s="26"/>
      <c r="R7" s="26"/>
      <c r="S7" s="26"/>
      <c r="T7" s="26"/>
      <c r="U7" s="26"/>
      <c r="V7" s="26"/>
      <c r="W7" s="26"/>
      <c r="X7" s="26"/>
      <c r="Y7" s="26"/>
    </row>
    <row r="8" spans="2:26" x14ac:dyDescent="0.25">
      <c r="B8" s="259" t="s">
        <v>161</v>
      </c>
      <c r="C8" s="259"/>
      <c r="D8" s="259"/>
      <c r="E8" s="259"/>
      <c r="F8" s="259"/>
      <c r="G8" s="259"/>
      <c r="H8" s="259"/>
      <c r="I8" s="259"/>
      <c r="J8" s="259"/>
      <c r="K8" s="259"/>
    </row>
    <row r="9" spans="2:26" ht="34.5" x14ac:dyDescent="0.25">
      <c r="B9" s="30"/>
      <c r="C9" s="27" t="s">
        <v>162</v>
      </c>
      <c r="D9" s="27" t="s">
        <v>163</v>
      </c>
      <c r="E9" s="27" t="s">
        <v>164</v>
      </c>
      <c r="F9" s="27" t="s">
        <v>165</v>
      </c>
      <c r="G9" s="27" t="s">
        <v>166</v>
      </c>
      <c r="H9" s="27" t="s">
        <v>167</v>
      </c>
      <c r="I9" s="27" t="s">
        <v>168</v>
      </c>
      <c r="J9" s="27" t="s">
        <v>169</v>
      </c>
      <c r="K9" s="27" t="s">
        <v>121</v>
      </c>
    </row>
    <row r="10" spans="2:26" x14ac:dyDescent="0.25">
      <c r="B10" s="100">
        <v>2023</v>
      </c>
      <c r="C10" s="33" t="s">
        <v>399</v>
      </c>
      <c r="D10" s="33" t="s">
        <v>399</v>
      </c>
      <c r="E10" s="33" t="s">
        <v>399</v>
      </c>
      <c r="F10" s="33" t="s">
        <v>399</v>
      </c>
      <c r="G10" s="33" t="s">
        <v>399</v>
      </c>
      <c r="H10" s="33" t="s">
        <v>399</v>
      </c>
      <c r="I10" s="33" t="s">
        <v>399</v>
      </c>
      <c r="J10" s="33" t="s">
        <v>399</v>
      </c>
      <c r="K10" s="33" t="s">
        <v>399</v>
      </c>
    </row>
    <row r="11" spans="2:26" x14ac:dyDescent="0.25">
      <c r="B11" s="100">
        <v>2024</v>
      </c>
      <c r="C11" s="33" t="s">
        <v>399</v>
      </c>
      <c r="D11" s="33" t="s">
        <v>399</v>
      </c>
      <c r="E11" s="33" t="s">
        <v>399</v>
      </c>
      <c r="F11" s="33" t="s">
        <v>399</v>
      </c>
      <c r="G11" s="33" t="s">
        <v>399</v>
      </c>
      <c r="H11" s="33" t="s">
        <v>399</v>
      </c>
      <c r="I11" s="33" t="s">
        <v>399</v>
      </c>
      <c r="J11" s="33" t="s">
        <v>399</v>
      </c>
      <c r="K11" s="33" t="s">
        <v>399</v>
      </c>
    </row>
    <row r="12" spans="2:26" x14ac:dyDescent="0.25">
      <c r="B12" s="96">
        <v>2025</v>
      </c>
      <c r="C12" s="33" t="s">
        <v>399</v>
      </c>
      <c r="D12" s="33" t="s">
        <v>399</v>
      </c>
      <c r="E12" s="33" t="s">
        <v>399</v>
      </c>
      <c r="F12" s="33" t="s">
        <v>399</v>
      </c>
      <c r="G12" s="33" t="s">
        <v>399</v>
      </c>
      <c r="H12" s="33" t="s">
        <v>399</v>
      </c>
      <c r="I12" s="33" t="s">
        <v>399</v>
      </c>
      <c r="J12" s="33" t="s">
        <v>399</v>
      </c>
      <c r="K12" s="33" t="s">
        <v>399</v>
      </c>
    </row>
    <row r="13" spans="2:26" x14ac:dyDescent="0.25">
      <c r="B13" s="96">
        <v>2026</v>
      </c>
      <c r="C13" s="33" t="s">
        <v>399</v>
      </c>
      <c r="D13" s="33" t="s">
        <v>399</v>
      </c>
      <c r="E13" s="33" t="s">
        <v>399</v>
      </c>
      <c r="F13" s="33" t="s">
        <v>399</v>
      </c>
      <c r="G13" s="33" t="s">
        <v>399</v>
      </c>
      <c r="H13" s="33" t="s">
        <v>399</v>
      </c>
      <c r="I13" s="33" t="s">
        <v>399</v>
      </c>
      <c r="J13" s="33" t="s">
        <v>399</v>
      </c>
      <c r="K13" s="33" t="s">
        <v>399</v>
      </c>
    </row>
    <row r="14" spans="2:26" x14ac:dyDescent="0.25">
      <c r="B14" s="96">
        <v>2027</v>
      </c>
      <c r="C14" s="33" t="s">
        <v>399</v>
      </c>
      <c r="D14" s="33" t="s">
        <v>399</v>
      </c>
      <c r="E14" s="33" t="s">
        <v>399</v>
      </c>
      <c r="F14" s="33" t="s">
        <v>399</v>
      </c>
      <c r="G14" s="33" t="s">
        <v>399</v>
      </c>
      <c r="H14" s="33" t="s">
        <v>399</v>
      </c>
      <c r="I14" s="33" t="s">
        <v>399</v>
      </c>
      <c r="J14" s="33" t="s">
        <v>399</v>
      </c>
      <c r="K14" s="33" t="s">
        <v>399</v>
      </c>
    </row>
    <row r="15" spans="2:26" x14ac:dyDescent="0.25">
      <c r="B15" s="96">
        <v>2028</v>
      </c>
      <c r="C15" s="33" t="s">
        <v>399</v>
      </c>
      <c r="D15" s="33" t="s">
        <v>399</v>
      </c>
      <c r="E15" s="33" t="s">
        <v>399</v>
      </c>
      <c r="F15" s="33" t="s">
        <v>399</v>
      </c>
      <c r="G15" s="33" t="s">
        <v>399</v>
      </c>
      <c r="H15" s="33" t="s">
        <v>399</v>
      </c>
      <c r="I15" s="33" t="s">
        <v>399</v>
      </c>
      <c r="J15" s="33" t="s">
        <v>399</v>
      </c>
      <c r="K15" s="33" t="s">
        <v>399</v>
      </c>
    </row>
    <row r="16" spans="2:26" x14ac:dyDescent="0.25">
      <c r="B16" s="96">
        <v>2029</v>
      </c>
      <c r="C16" s="33" t="s">
        <v>399</v>
      </c>
      <c r="D16" s="33" t="s">
        <v>399</v>
      </c>
      <c r="E16" s="33" t="s">
        <v>399</v>
      </c>
      <c r="F16" s="33" t="s">
        <v>399</v>
      </c>
      <c r="G16" s="33" t="s">
        <v>399</v>
      </c>
      <c r="H16" s="33" t="s">
        <v>399</v>
      </c>
      <c r="I16" s="33" t="s">
        <v>399</v>
      </c>
      <c r="J16" s="33" t="s">
        <v>399</v>
      </c>
      <c r="K16" s="33" t="s">
        <v>399</v>
      </c>
    </row>
    <row r="17" spans="2:22" x14ac:dyDescent="0.25">
      <c r="B17" s="96">
        <v>2030</v>
      </c>
      <c r="C17" s="33" t="s">
        <v>399</v>
      </c>
      <c r="D17" s="33" t="s">
        <v>399</v>
      </c>
      <c r="E17" s="33" t="s">
        <v>399</v>
      </c>
      <c r="F17" s="33" t="s">
        <v>399</v>
      </c>
      <c r="G17" s="33" t="s">
        <v>399</v>
      </c>
      <c r="H17" s="33" t="s">
        <v>399</v>
      </c>
      <c r="I17" s="33" t="s">
        <v>399</v>
      </c>
      <c r="J17" s="33" t="s">
        <v>399</v>
      </c>
      <c r="K17" s="33" t="s">
        <v>399</v>
      </c>
    </row>
    <row r="18" spans="2:22" x14ac:dyDescent="0.25">
      <c r="B18" s="96">
        <v>2031</v>
      </c>
      <c r="C18" s="33" t="s">
        <v>399</v>
      </c>
      <c r="D18" s="33" t="s">
        <v>399</v>
      </c>
      <c r="E18" s="33" t="s">
        <v>399</v>
      </c>
      <c r="F18" s="33" t="s">
        <v>399</v>
      </c>
      <c r="G18" s="33" t="s">
        <v>399</v>
      </c>
      <c r="H18" s="33" t="s">
        <v>399</v>
      </c>
      <c r="I18" s="33" t="s">
        <v>399</v>
      </c>
      <c r="J18" s="33" t="s">
        <v>399</v>
      </c>
      <c r="K18" s="33" t="s">
        <v>399</v>
      </c>
    </row>
    <row r="19" spans="2:22" x14ac:dyDescent="0.25">
      <c r="B19" s="96">
        <v>2032</v>
      </c>
      <c r="C19" s="33" t="s">
        <v>399</v>
      </c>
      <c r="D19" s="33" t="s">
        <v>399</v>
      </c>
      <c r="E19" s="33" t="s">
        <v>399</v>
      </c>
      <c r="F19" s="33" t="s">
        <v>399</v>
      </c>
      <c r="G19" s="33" t="s">
        <v>399</v>
      </c>
      <c r="H19" s="33" t="s">
        <v>399</v>
      </c>
      <c r="I19" s="33" t="s">
        <v>399</v>
      </c>
      <c r="J19" s="33" t="s">
        <v>399</v>
      </c>
      <c r="K19" s="33" t="s">
        <v>399</v>
      </c>
    </row>
    <row r="20" spans="2:22" x14ac:dyDescent="0.25">
      <c r="B20" s="96">
        <v>2033</v>
      </c>
      <c r="C20" s="33" t="s">
        <v>399</v>
      </c>
      <c r="D20" s="33" t="s">
        <v>399</v>
      </c>
      <c r="E20" s="33" t="s">
        <v>399</v>
      </c>
      <c r="F20" s="33" t="s">
        <v>399</v>
      </c>
      <c r="G20" s="33" t="s">
        <v>399</v>
      </c>
      <c r="H20" s="33" t="s">
        <v>399</v>
      </c>
      <c r="I20" s="33" t="s">
        <v>399</v>
      </c>
      <c r="J20" s="33" t="s">
        <v>399</v>
      </c>
      <c r="K20" s="33" t="s">
        <v>399</v>
      </c>
    </row>
    <row r="21" spans="2:22" x14ac:dyDescent="0.25">
      <c r="B21" s="96">
        <v>2034</v>
      </c>
      <c r="C21" s="33" t="s">
        <v>399</v>
      </c>
      <c r="D21" s="33" t="s">
        <v>399</v>
      </c>
      <c r="E21" s="33" t="s">
        <v>399</v>
      </c>
      <c r="F21" s="33" t="s">
        <v>399</v>
      </c>
      <c r="G21" s="33" t="s">
        <v>399</v>
      </c>
      <c r="H21" s="33" t="s">
        <v>399</v>
      </c>
      <c r="I21" s="33" t="s">
        <v>399</v>
      </c>
      <c r="J21" s="33" t="s">
        <v>399</v>
      </c>
      <c r="K21" s="33" t="s">
        <v>399</v>
      </c>
    </row>
    <row r="22" spans="2:22" x14ac:dyDescent="0.25">
      <c r="B22" s="96">
        <v>2035</v>
      </c>
      <c r="C22" s="33" t="s">
        <v>399</v>
      </c>
      <c r="D22" s="33" t="s">
        <v>399</v>
      </c>
      <c r="E22" s="33" t="s">
        <v>399</v>
      </c>
      <c r="F22" s="33" t="s">
        <v>399</v>
      </c>
      <c r="G22" s="33" t="s">
        <v>399</v>
      </c>
      <c r="H22" s="33" t="s">
        <v>399</v>
      </c>
      <c r="I22" s="33" t="s">
        <v>399</v>
      </c>
      <c r="J22" s="33" t="s">
        <v>399</v>
      </c>
      <c r="K22" s="33" t="s">
        <v>399</v>
      </c>
    </row>
    <row r="23" spans="2:22" x14ac:dyDescent="0.25">
      <c r="B23" s="96">
        <v>2036</v>
      </c>
      <c r="C23" s="33" t="s">
        <v>399</v>
      </c>
      <c r="D23" s="33" t="s">
        <v>399</v>
      </c>
      <c r="E23" s="33" t="s">
        <v>399</v>
      </c>
      <c r="F23" s="33" t="s">
        <v>399</v>
      </c>
      <c r="G23" s="33" t="s">
        <v>399</v>
      </c>
      <c r="H23" s="33" t="s">
        <v>399</v>
      </c>
      <c r="I23" s="33" t="s">
        <v>399</v>
      </c>
      <c r="J23" s="33" t="s">
        <v>399</v>
      </c>
      <c r="K23" s="33" t="s">
        <v>399</v>
      </c>
    </row>
    <row r="24" spans="2:22" x14ac:dyDescent="0.25">
      <c r="B24" s="96">
        <v>2037</v>
      </c>
      <c r="C24" s="33" t="s">
        <v>399</v>
      </c>
      <c r="D24" s="33" t="s">
        <v>399</v>
      </c>
      <c r="E24" s="33" t="s">
        <v>399</v>
      </c>
      <c r="F24" s="33" t="s">
        <v>399</v>
      </c>
      <c r="G24" s="33" t="s">
        <v>399</v>
      </c>
      <c r="H24" s="33" t="s">
        <v>399</v>
      </c>
      <c r="I24" s="33" t="s">
        <v>399</v>
      </c>
      <c r="J24" s="33" t="s">
        <v>399</v>
      </c>
      <c r="K24" s="33" t="s">
        <v>399</v>
      </c>
    </row>
    <row r="25" spans="2:22" x14ac:dyDescent="0.25">
      <c r="B25" s="96">
        <v>2038</v>
      </c>
      <c r="C25" s="33" t="s">
        <v>399</v>
      </c>
      <c r="D25" s="33" t="s">
        <v>399</v>
      </c>
      <c r="E25" s="33" t="s">
        <v>399</v>
      </c>
      <c r="F25" s="33" t="s">
        <v>399</v>
      </c>
      <c r="G25" s="33" t="s">
        <v>399</v>
      </c>
      <c r="H25" s="33" t="s">
        <v>399</v>
      </c>
      <c r="I25" s="33" t="s">
        <v>399</v>
      </c>
      <c r="J25" s="33" t="s">
        <v>399</v>
      </c>
      <c r="K25" s="33" t="s">
        <v>399</v>
      </c>
    </row>
    <row r="26" spans="2:22" x14ac:dyDescent="0.25">
      <c r="B26" s="96">
        <v>2039</v>
      </c>
      <c r="C26" s="33" t="s">
        <v>399</v>
      </c>
      <c r="D26" s="33" t="s">
        <v>399</v>
      </c>
      <c r="E26" s="33" t="s">
        <v>399</v>
      </c>
      <c r="F26" s="33" t="s">
        <v>399</v>
      </c>
      <c r="G26" s="33" t="s">
        <v>399</v>
      </c>
      <c r="H26" s="33" t="s">
        <v>399</v>
      </c>
      <c r="I26" s="33" t="s">
        <v>399</v>
      </c>
      <c r="J26" s="33" t="s">
        <v>399</v>
      </c>
      <c r="K26" s="33" t="s">
        <v>399</v>
      </c>
    </row>
    <row r="27" spans="2:22" x14ac:dyDescent="0.25">
      <c r="B27" s="96">
        <v>2040</v>
      </c>
      <c r="C27" s="33" t="s">
        <v>399</v>
      </c>
      <c r="D27" s="33" t="s">
        <v>399</v>
      </c>
      <c r="E27" s="33" t="s">
        <v>399</v>
      </c>
      <c r="F27" s="33" t="s">
        <v>399</v>
      </c>
      <c r="G27" s="33" t="s">
        <v>399</v>
      </c>
      <c r="H27" s="33" t="s">
        <v>399</v>
      </c>
      <c r="I27" s="33" t="s">
        <v>399</v>
      </c>
      <c r="J27" s="33" t="s">
        <v>399</v>
      </c>
      <c r="K27" s="33" t="s">
        <v>399</v>
      </c>
    </row>
    <row r="29" spans="2:22" x14ac:dyDescent="0.25">
      <c r="B29" s="192" t="s">
        <v>170</v>
      </c>
    </row>
    <row r="30" spans="2:22" x14ac:dyDescent="0.25">
      <c r="B30" s="15"/>
      <c r="C30" s="32"/>
      <c r="D30" s="32"/>
      <c r="E30" s="32"/>
      <c r="F30" s="32"/>
      <c r="G30" s="32"/>
      <c r="H30" s="32"/>
      <c r="I30" s="32"/>
      <c r="J30" s="32"/>
      <c r="R30" s="34"/>
      <c r="S30" s="34"/>
      <c r="T30" s="34"/>
      <c r="U30" s="34"/>
      <c r="V30" s="34"/>
    </row>
    <row r="31" spans="2:22" x14ac:dyDescent="0.25">
      <c r="B31" s="259" t="s">
        <v>161</v>
      </c>
      <c r="C31" s="259"/>
      <c r="D31" s="259"/>
      <c r="E31" s="259"/>
      <c r="F31" s="259"/>
      <c r="G31" s="259"/>
      <c r="H31" s="259"/>
      <c r="I31" s="259"/>
      <c r="J31" s="259"/>
      <c r="K31" s="259"/>
      <c r="L31" s="259"/>
      <c r="M31" s="259"/>
      <c r="N31" s="259"/>
      <c r="O31" s="259"/>
      <c r="P31" s="259"/>
      <c r="Q31" s="259"/>
      <c r="R31" s="34"/>
      <c r="S31" s="34"/>
      <c r="T31" s="34"/>
      <c r="U31" s="34"/>
      <c r="V31" s="34"/>
    </row>
    <row r="32" spans="2:22" x14ac:dyDescent="0.25">
      <c r="B32" s="249" t="s">
        <v>171</v>
      </c>
      <c r="C32" s="250"/>
      <c r="D32" s="250"/>
      <c r="E32" s="250"/>
      <c r="F32" s="250"/>
      <c r="G32" s="250"/>
      <c r="H32" s="250"/>
      <c r="I32" s="250"/>
      <c r="J32" s="250"/>
      <c r="K32" s="250"/>
      <c r="L32" s="250"/>
      <c r="M32" s="250"/>
      <c r="N32" s="250"/>
      <c r="O32" s="250"/>
      <c r="P32" s="250"/>
      <c r="Q32" s="251"/>
      <c r="R32" s="32"/>
      <c r="S32" s="32"/>
      <c r="T32" s="32"/>
      <c r="U32" s="32"/>
      <c r="V32" s="32"/>
    </row>
    <row r="33" spans="2:22" ht="34.5" x14ac:dyDescent="0.25">
      <c r="B33" s="30"/>
      <c r="C33" s="27" t="s">
        <v>172</v>
      </c>
      <c r="D33" s="27" t="s">
        <v>173</v>
      </c>
      <c r="E33" s="27" t="s">
        <v>174</v>
      </c>
      <c r="F33" s="27" t="s">
        <v>175</v>
      </c>
      <c r="G33" s="27" t="s">
        <v>176</v>
      </c>
      <c r="H33" s="27" t="s">
        <v>177</v>
      </c>
      <c r="I33" s="27" t="s">
        <v>178</v>
      </c>
      <c r="J33" s="27" t="s">
        <v>179</v>
      </c>
      <c r="K33" s="27" t="s">
        <v>180</v>
      </c>
      <c r="L33" s="27" t="s">
        <v>181</v>
      </c>
      <c r="M33" s="27" t="s">
        <v>182</v>
      </c>
      <c r="N33" s="27" t="s">
        <v>183</v>
      </c>
      <c r="O33" s="27" t="s">
        <v>184</v>
      </c>
      <c r="P33" s="27" t="s">
        <v>185</v>
      </c>
      <c r="Q33" s="27" t="s">
        <v>186</v>
      </c>
      <c r="R33" s="32"/>
      <c r="S33" s="32"/>
      <c r="T33" s="32"/>
      <c r="U33" s="32"/>
      <c r="V33" s="32"/>
    </row>
    <row r="34" spans="2:22" x14ac:dyDescent="0.25">
      <c r="B34" s="31">
        <v>2023</v>
      </c>
      <c r="C34" s="33" t="s">
        <v>399</v>
      </c>
      <c r="D34" s="33" t="s">
        <v>399</v>
      </c>
      <c r="E34" s="33" t="s">
        <v>399</v>
      </c>
      <c r="F34" s="33" t="s">
        <v>399</v>
      </c>
      <c r="G34" s="33" t="s">
        <v>399</v>
      </c>
      <c r="H34" s="33" t="s">
        <v>399</v>
      </c>
      <c r="I34" s="33" t="s">
        <v>399</v>
      </c>
      <c r="J34" s="33" t="s">
        <v>399</v>
      </c>
      <c r="K34" s="33" t="s">
        <v>399</v>
      </c>
      <c r="L34" s="33" t="s">
        <v>399</v>
      </c>
      <c r="M34" s="33" t="s">
        <v>399</v>
      </c>
      <c r="N34" s="33" t="s">
        <v>399</v>
      </c>
      <c r="O34" s="33" t="s">
        <v>399</v>
      </c>
      <c r="P34" s="33" t="s">
        <v>399</v>
      </c>
      <c r="Q34" s="33" t="s">
        <v>399</v>
      </c>
      <c r="R34" s="32"/>
      <c r="S34" s="32"/>
      <c r="T34" s="32"/>
      <c r="U34" s="32"/>
      <c r="V34" s="32"/>
    </row>
    <row r="35" spans="2:22" x14ac:dyDescent="0.25">
      <c r="B35" s="31">
        <v>2024</v>
      </c>
      <c r="C35" s="33" t="s">
        <v>399</v>
      </c>
      <c r="D35" s="33" t="s">
        <v>399</v>
      </c>
      <c r="E35" s="33" t="s">
        <v>399</v>
      </c>
      <c r="F35" s="33" t="s">
        <v>399</v>
      </c>
      <c r="G35" s="33" t="s">
        <v>399</v>
      </c>
      <c r="H35" s="33" t="s">
        <v>399</v>
      </c>
      <c r="I35" s="33" t="s">
        <v>399</v>
      </c>
      <c r="J35" s="33" t="s">
        <v>399</v>
      </c>
      <c r="K35" s="33" t="s">
        <v>399</v>
      </c>
      <c r="L35" s="33" t="s">
        <v>399</v>
      </c>
      <c r="M35" s="33" t="s">
        <v>399</v>
      </c>
      <c r="N35" s="33" t="s">
        <v>399</v>
      </c>
      <c r="O35" s="33" t="s">
        <v>399</v>
      </c>
      <c r="P35" s="33" t="s">
        <v>399</v>
      </c>
      <c r="Q35" s="33" t="s">
        <v>399</v>
      </c>
      <c r="R35" s="32"/>
      <c r="S35" s="32"/>
      <c r="T35" s="32"/>
      <c r="U35" s="32"/>
      <c r="V35" s="32"/>
    </row>
    <row r="36" spans="2:22" x14ac:dyDescent="0.25">
      <c r="B36" s="31">
        <v>2025</v>
      </c>
      <c r="C36" s="33" t="s">
        <v>399</v>
      </c>
      <c r="D36" s="33" t="s">
        <v>399</v>
      </c>
      <c r="E36" s="33" t="s">
        <v>399</v>
      </c>
      <c r="F36" s="33" t="s">
        <v>399</v>
      </c>
      <c r="G36" s="33" t="s">
        <v>399</v>
      </c>
      <c r="H36" s="33" t="s">
        <v>399</v>
      </c>
      <c r="I36" s="33" t="s">
        <v>399</v>
      </c>
      <c r="J36" s="33" t="s">
        <v>399</v>
      </c>
      <c r="K36" s="33" t="s">
        <v>399</v>
      </c>
      <c r="L36" s="33" t="s">
        <v>399</v>
      </c>
      <c r="M36" s="33" t="s">
        <v>399</v>
      </c>
      <c r="N36" s="33" t="s">
        <v>399</v>
      </c>
      <c r="O36" s="33" t="s">
        <v>399</v>
      </c>
      <c r="P36" s="33" t="s">
        <v>399</v>
      </c>
      <c r="Q36" s="33" t="s">
        <v>399</v>
      </c>
      <c r="R36" s="32"/>
      <c r="S36" s="32"/>
      <c r="T36" s="32"/>
      <c r="U36" s="32"/>
      <c r="V36" s="32"/>
    </row>
    <row r="37" spans="2:22" x14ac:dyDescent="0.25">
      <c r="B37" s="31">
        <v>2026</v>
      </c>
      <c r="C37" s="33" t="s">
        <v>399</v>
      </c>
      <c r="D37" s="33" t="s">
        <v>399</v>
      </c>
      <c r="E37" s="33" t="s">
        <v>399</v>
      </c>
      <c r="F37" s="33" t="s">
        <v>399</v>
      </c>
      <c r="G37" s="33" t="s">
        <v>399</v>
      </c>
      <c r="H37" s="33" t="s">
        <v>399</v>
      </c>
      <c r="I37" s="33" t="s">
        <v>399</v>
      </c>
      <c r="J37" s="33" t="s">
        <v>399</v>
      </c>
      <c r="K37" s="33" t="s">
        <v>399</v>
      </c>
      <c r="L37" s="33" t="s">
        <v>399</v>
      </c>
      <c r="M37" s="33" t="s">
        <v>399</v>
      </c>
      <c r="N37" s="33" t="s">
        <v>399</v>
      </c>
      <c r="O37" s="33" t="s">
        <v>399</v>
      </c>
      <c r="P37" s="33" t="s">
        <v>399</v>
      </c>
      <c r="Q37" s="33" t="s">
        <v>399</v>
      </c>
      <c r="R37" s="32"/>
      <c r="S37" s="32"/>
      <c r="T37" s="32"/>
      <c r="U37" s="32"/>
      <c r="V37" s="32"/>
    </row>
    <row r="38" spans="2:22" x14ac:dyDescent="0.25">
      <c r="B38" s="31">
        <v>2027</v>
      </c>
      <c r="C38" s="33" t="s">
        <v>399</v>
      </c>
      <c r="D38" s="33" t="s">
        <v>399</v>
      </c>
      <c r="E38" s="33" t="s">
        <v>399</v>
      </c>
      <c r="F38" s="33" t="s">
        <v>399</v>
      </c>
      <c r="G38" s="33" t="s">
        <v>399</v>
      </c>
      <c r="H38" s="33" t="s">
        <v>399</v>
      </c>
      <c r="I38" s="33" t="s">
        <v>399</v>
      </c>
      <c r="J38" s="33" t="s">
        <v>399</v>
      </c>
      <c r="K38" s="33" t="s">
        <v>399</v>
      </c>
      <c r="L38" s="33" t="s">
        <v>399</v>
      </c>
      <c r="M38" s="33" t="s">
        <v>399</v>
      </c>
      <c r="N38" s="33" t="s">
        <v>399</v>
      </c>
      <c r="O38" s="33" t="s">
        <v>399</v>
      </c>
      <c r="P38" s="33" t="s">
        <v>399</v>
      </c>
      <c r="Q38" s="33" t="s">
        <v>399</v>
      </c>
      <c r="R38" s="32"/>
      <c r="S38" s="32"/>
      <c r="T38" s="32"/>
      <c r="U38" s="32"/>
      <c r="V38" s="32"/>
    </row>
    <row r="39" spans="2:22" x14ac:dyDescent="0.25">
      <c r="B39" s="31">
        <v>2028</v>
      </c>
      <c r="C39" s="33" t="s">
        <v>399</v>
      </c>
      <c r="D39" s="33" t="s">
        <v>399</v>
      </c>
      <c r="E39" s="33" t="s">
        <v>399</v>
      </c>
      <c r="F39" s="33" t="s">
        <v>399</v>
      </c>
      <c r="G39" s="33" t="s">
        <v>399</v>
      </c>
      <c r="H39" s="33" t="s">
        <v>399</v>
      </c>
      <c r="I39" s="33" t="s">
        <v>399</v>
      </c>
      <c r="J39" s="33" t="s">
        <v>399</v>
      </c>
      <c r="K39" s="33" t="s">
        <v>399</v>
      </c>
      <c r="L39" s="33" t="s">
        <v>399</v>
      </c>
      <c r="M39" s="33" t="s">
        <v>399</v>
      </c>
      <c r="N39" s="33" t="s">
        <v>399</v>
      </c>
      <c r="O39" s="33" t="s">
        <v>399</v>
      </c>
      <c r="P39" s="33" t="s">
        <v>399</v>
      </c>
      <c r="Q39" s="33" t="s">
        <v>399</v>
      </c>
      <c r="R39" s="32"/>
      <c r="S39" s="32"/>
      <c r="T39" s="32"/>
      <c r="U39" s="32"/>
      <c r="V39" s="32"/>
    </row>
    <row r="40" spans="2:22" x14ac:dyDescent="0.25">
      <c r="B40" s="31">
        <v>2029</v>
      </c>
      <c r="C40" s="33" t="s">
        <v>399</v>
      </c>
      <c r="D40" s="33" t="s">
        <v>399</v>
      </c>
      <c r="E40" s="33" t="s">
        <v>399</v>
      </c>
      <c r="F40" s="33" t="s">
        <v>399</v>
      </c>
      <c r="G40" s="33" t="s">
        <v>399</v>
      </c>
      <c r="H40" s="33" t="s">
        <v>399</v>
      </c>
      <c r="I40" s="33" t="s">
        <v>399</v>
      </c>
      <c r="J40" s="33" t="s">
        <v>399</v>
      </c>
      <c r="K40" s="33" t="s">
        <v>399</v>
      </c>
      <c r="L40" s="33" t="s">
        <v>399</v>
      </c>
      <c r="M40" s="33" t="s">
        <v>399</v>
      </c>
      <c r="N40" s="33" t="s">
        <v>399</v>
      </c>
      <c r="O40" s="33" t="s">
        <v>399</v>
      </c>
      <c r="P40" s="33" t="s">
        <v>399</v>
      </c>
      <c r="Q40" s="33" t="s">
        <v>399</v>
      </c>
      <c r="R40" s="32"/>
      <c r="S40" s="32"/>
      <c r="T40" s="32"/>
      <c r="U40" s="32"/>
      <c r="V40" s="32"/>
    </row>
    <row r="41" spans="2:22" x14ac:dyDescent="0.25">
      <c r="B41" s="31">
        <v>2030</v>
      </c>
      <c r="C41" s="33" t="s">
        <v>399</v>
      </c>
      <c r="D41" s="33" t="s">
        <v>399</v>
      </c>
      <c r="E41" s="33" t="s">
        <v>399</v>
      </c>
      <c r="F41" s="33" t="s">
        <v>399</v>
      </c>
      <c r="G41" s="33" t="s">
        <v>399</v>
      </c>
      <c r="H41" s="33" t="s">
        <v>399</v>
      </c>
      <c r="I41" s="33" t="s">
        <v>399</v>
      </c>
      <c r="J41" s="33" t="s">
        <v>399</v>
      </c>
      <c r="K41" s="33" t="s">
        <v>399</v>
      </c>
      <c r="L41" s="33" t="s">
        <v>399</v>
      </c>
      <c r="M41" s="33" t="s">
        <v>399</v>
      </c>
      <c r="N41" s="33" t="s">
        <v>399</v>
      </c>
      <c r="O41" s="33" t="s">
        <v>399</v>
      </c>
      <c r="P41" s="33" t="s">
        <v>399</v>
      </c>
      <c r="Q41" s="33" t="s">
        <v>399</v>
      </c>
      <c r="R41" s="32"/>
      <c r="S41" s="32"/>
      <c r="T41" s="32"/>
      <c r="U41" s="32"/>
      <c r="V41" s="32"/>
    </row>
    <row r="42" spans="2:22" x14ac:dyDescent="0.25">
      <c r="B42" s="31">
        <v>2031</v>
      </c>
      <c r="C42" s="33" t="s">
        <v>399</v>
      </c>
      <c r="D42" s="33" t="s">
        <v>399</v>
      </c>
      <c r="E42" s="33" t="s">
        <v>399</v>
      </c>
      <c r="F42" s="33" t="s">
        <v>399</v>
      </c>
      <c r="G42" s="33" t="s">
        <v>399</v>
      </c>
      <c r="H42" s="33" t="s">
        <v>399</v>
      </c>
      <c r="I42" s="33" t="s">
        <v>399</v>
      </c>
      <c r="J42" s="33" t="s">
        <v>399</v>
      </c>
      <c r="K42" s="33" t="s">
        <v>399</v>
      </c>
      <c r="L42" s="33" t="s">
        <v>399</v>
      </c>
      <c r="M42" s="33" t="s">
        <v>399</v>
      </c>
      <c r="N42" s="33" t="s">
        <v>399</v>
      </c>
      <c r="O42" s="33" t="s">
        <v>399</v>
      </c>
      <c r="P42" s="33" t="s">
        <v>399</v>
      </c>
      <c r="Q42" s="33" t="s">
        <v>399</v>
      </c>
      <c r="R42" s="32"/>
      <c r="S42" s="32"/>
      <c r="T42" s="32"/>
      <c r="U42" s="32"/>
      <c r="V42" s="32"/>
    </row>
    <row r="43" spans="2:22" x14ac:dyDescent="0.25">
      <c r="B43" s="31">
        <v>2032</v>
      </c>
      <c r="C43" s="33" t="s">
        <v>399</v>
      </c>
      <c r="D43" s="33" t="s">
        <v>399</v>
      </c>
      <c r="E43" s="33" t="s">
        <v>399</v>
      </c>
      <c r="F43" s="33" t="s">
        <v>399</v>
      </c>
      <c r="G43" s="33" t="s">
        <v>399</v>
      </c>
      <c r="H43" s="33" t="s">
        <v>399</v>
      </c>
      <c r="I43" s="33" t="s">
        <v>399</v>
      </c>
      <c r="J43" s="33" t="s">
        <v>399</v>
      </c>
      <c r="K43" s="33" t="s">
        <v>399</v>
      </c>
      <c r="L43" s="33" t="s">
        <v>399</v>
      </c>
      <c r="M43" s="33" t="s">
        <v>399</v>
      </c>
      <c r="N43" s="33" t="s">
        <v>399</v>
      </c>
      <c r="O43" s="33" t="s">
        <v>399</v>
      </c>
      <c r="P43" s="33" t="s">
        <v>399</v>
      </c>
      <c r="Q43" s="33" t="s">
        <v>399</v>
      </c>
      <c r="R43" s="32"/>
      <c r="S43" s="32"/>
      <c r="T43" s="32"/>
      <c r="U43" s="32"/>
      <c r="V43" s="32"/>
    </row>
    <row r="44" spans="2:22" x14ac:dyDescent="0.25">
      <c r="B44" s="31">
        <v>2033</v>
      </c>
      <c r="C44" s="33" t="s">
        <v>399</v>
      </c>
      <c r="D44" s="33" t="s">
        <v>399</v>
      </c>
      <c r="E44" s="33" t="s">
        <v>399</v>
      </c>
      <c r="F44" s="33" t="s">
        <v>399</v>
      </c>
      <c r="G44" s="33" t="s">
        <v>399</v>
      </c>
      <c r="H44" s="33" t="s">
        <v>399</v>
      </c>
      <c r="I44" s="33" t="s">
        <v>399</v>
      </c>
      <c r="J44" s="33" t="s">
        <v>399</v>
      </c>
      <c r="K44" s="33" t="s">
        <v>399</v>
      </c>
      <c r="L44" s="33" t="s">
        <v>399</v>
      </c>
      <c r="M44" s="33" t="s">
        <v>399</v>
      </c>
      <c r="N44" s="33" t="s">
        <v>399</v>
      </c>
      <c r="O44" s="33" t="s">
        <v>399</v>
      </c>
      <c r="P44" s="33" t="s">
        <v>399</v>
      </c>
      <c r="Q44" s="33" t="s">
        <v>399</v>
      </c>
      <c r="R44" s="32"/>
      <c r="S44" s="32"/>
      <c r="T44" s="32"/>
      <c r="U44" s="32"/>
      <c r="V44" s="32"/>
    </row>
    <row r="45" spans="2:22" x14ac:dyDescent="0.25">
      <c r="B45" s="31">
        <v>2034</v>
      </c>
      <c r="C45" s="33" t="s">
        <v>399</v>
      </c>
      <c r="D45" s="33" t="s">
        <v>399</v>
      </c>
      <c r="E45" s="33" t="s">
        <v>399</v>
      </c>
      <c r="F45" s="33" t="s">
        <v>399</v>
      </c>
      <c r="G45" s="33" t="s">
        <v>399</v>
      </c>
      <c r="H45" s="33" t="s">
        <v>399</v>
      </c>
      <c r="I45" s="33" t="s">
        <v>399</v>
      </c>
      <c r="J45" s="33" t="s">
        <v>399</v>
      </c>
      <c r="K45" s="33" t="s">
        <v>399</v>
      </c>
      <c r="L45" s="33" t="s">
        <v>399</v>
      </c>
      <c r="M45" s="33" t="s">
        <v>399</v>
      </c>
      <c r="N45" s="33" t="s">
        <v>399</v>
      </c>
      <c r="O45" s="33" t="s">
        <v>399</v>
      </c>
      <c r="P45" s="33" t="s">
        <v>399</v>
      </c>
      <c r="Q45" s="33" t="s">
        <v>399</v>
      </c>
    </row>
    <row r="46" spans="2:22" x14ac:dyDescent="0.25">
      <c r="B46" s="31">
        <v>2035</v>
      </c>
      <c r="C46" s="33" t="s">
        <v>399</v>
      </c>
      <c r="D46" s="33" t="s">
        <v>399</v>
      </c>
      <c r="E46" s="33" t="s">
        <v>399</v>
      </c>
      <c r="F46" s="33" t="s">
        <v>399</v>
      </c>
      <c r="G46" s="33" t="s">
        <v>399</v>
      </c>
      <c r="H46" s="33" t="s">
        <v>399</v>
      </c>
      <c r="I46" s="33" t="s">
        <v>399</v>
      </c>
      <c r="J46" s="33" t="s">
        <v>399</v>
      </c>
      <c r="K46" s="33" t="s">
        <v>399</v>
      </c>
      <c r="L46" s="33" t="s">
        <v>399</v>
      </c>
      <c r="M46" s="33" t="s">
        <v>399</v>
      </c>
      <c r="N46" s="33" t="s">
        <v>399</v>
      </c>
      <c r="O46" s="33" t="s">
        <v>399</v>
      </c>
      <c r="P46" s="33" t="s">
        <v>399</v>
      </c>
      <c r="Q46" s="33" t="s">
        <v>399</v>
      </c>
    </row>
    <row r="47" spans="2:22" x14ac:dyDescent="0.25">
      <c r="B47" s="31">
        <v>2036</v>
      </c>
      <c r="C47" s="33" t="s">
        <v>399</v>
      </c>
      <c r="D47" s="33" t="s">
        <v>399</v>
      </c>
      <c r="E47" s="33" t="s">
        <v>399</v>
      </c>
      <c r="F47" s="33" t="s">
        <v>399</v>
      </c>
      <c r="G47" s="33" t="s">
        <v>399</v>
      </c>
      <c r="H47" s="33" t="s">
        <v>399</v>
      </c>
      <c r="I47" s="33" t="s">
        <v>399</v>
      </c>
      <c r="J47" s="33" t="s">
        <v>399</v>
      </c>
      <c r="K47" s="33" t="s">
        <v>399</v>
      </c>
      <c r="L47" s="33" t="s">
        <v>399</v>
      </c>
      <c r="M47" s="33" t="s">
        <v>399</v>
      </c>
      <c r="N47" s="33" t="s">
        <v>399</v>
      </c>
      <c r="O47" s="33" t="s">
        <v>399</v>
      </c>
      <c r="P47" s="33" t="s">
        <v>399</v>
      </c>
      <c r="Q47" s="33" t="s">
        <v>399</v>
      </c>
    </row>
    <row r="48" spans="2:22" x14ac:dyDescent="0.25">
      <c r="B48" s="31">
        <v>2037</v>
      </c>
      <c r="C48" s="33" t="s">
        <v>399</v>
      </c>
      <c r="D48" s="33" t="s">
        <v>399</v>
      </c>
      <c r="E48" s="33" t="s">
        <v>399</v>
      </c>
      <c r="F48" s="33" t="s">
        <v>399</v>
      </c>
      <c r="G48" s="33" t="s">
        <v>399</v>
      </c>
      <c r="H48" s="33" t="s">
        <v>399</v>
      </c>
      <c r="I48" s="33" t="s">
        <v>399</v>
      </c>
      <c r="J48" s="33" t="s">
        <v>399</v>
      </c>
      <c r="K48" s="33" t="s">
        <v>399</v>
      </c>
      <c r="L48" s="33" t="s">
        <v>399</v>
      </c>
      <c r="M48" s="33" t="s">
        <v>399</v>
      </c>
      <c r="N48" s="33" t="s">
        <v>399</v>
      </c>
      <c r="O48" s="33" t="s">
        <v>399</v>
      </c>
      <c r="P48" s="33" t="s">
        <v>399</v>
      </c>
      <c r="Q48" s="33" t="s">
        <v>399</v>
      </c>
    </row>
    <row r="49" spans="2:17" x14ac:dyDescent="0.25">
      <c r="B49" s="31">
        <v>2038</v>
      </c>
      <c r="C49" s="33" t="s">
        <v>399</v>
      </c>
      <c r="D49" s="33" t="s">
        <v>399</v>
      </c>
      <c r="E49" s="33" t="s">
        <v>399</v>
      </c>
      <c r="F49" s="33" t="s">
        <v>399</v>
      </c>
      <c r="G49" s="33" t="s">
        <v>399</v>
      </c>
      <c r="H49" s="33" t="s">
        <v>399</v>
      </c>
      <c r="I49" s="33" t="s">
        <v>399</v>
      </c>
      <c r="J49" s="33" t="s">
        <v>399</v>
      </c>
      <c r="K49" s="33" t="s">
        <v>399</v>
      </c>
      <c r="L49" s="33" t="s">
        <v>399</v>
      </c>
      <c r="M49" s="33" t="s">
        <v>399</v>
      </c>
      <c r="N49" s="33" t="s">
        <v>399</v>
      </c>
      <c r="O49" s="33" t="s">
        <v>399</v>
      </c>
      <c r="P49" s="33" t="s">
        <v>399</v>
      </c>
      <c r="Q49" s="33" t="s">
        <v>399</v>
      </c>
    </row>
    <row r="50" spans="2:17" x14ac:dyDescent="0.25">
      <c r="B50" s="31">
        <v>2039</v>
      </c>
      <c r="C50" s="33" t="s">
        <v>399</v>
      </c>
      <c r="D50" s="33" t="s">
        <v>399</v>
      </c>
      <c r="E50" s="33" t="s">
        <v>399</v>
      </c>
      <c r="F50" s="33" t="s">
        <v>399</v>
      </c>
      <c r="G50" s="33" t="s">
        <v>399</v>
      </c>
      <c r="H50" s="33" t="s">
        <v>399</v>
      </c>
      <c r="I50" s="33" t="s">
        <v>399</v>
      </c>
      <c r="J50" s="33" t="s">
        <v>399</v>
      </c>
      <c r="K50" s="33" t="s">
        <v>399</v>
      </c>
      <c r="L50" s="33" t="s">
        <v>399</v>
      </c>
      <c r="M50" s="33" t="s">
        <v>399</v>
      </c>
      <c r="N50" s="33" t="s">
        <v>399</v>
      </c>
      <c r="O50" s="33" t="s">
        <v>399</v>
      </c>
      <c r="P50" s="33" t="s">
        <v>399</v>
      </c>
      <c r="Q50" s="33" t="s">
        <v>399</v>
      </c>
    </row>
    <row r="51" spans="2:17" x14ac:dyDescent="0.25">
      <c r="B51" s="31">
        <v>2040</v>
      </c>
      <c r="C51" s="33" t="s">
        <v>399</v>
      </c>
      <c r="D51" s="33" t="s">
        <v>399</v>
      </c>
      <c r="E51" s="33" t="s">
        <v>399</v>
      </c>
      <c r="F51" s="33" t="s">
        <v>399</v>
      </c>
      <c r="G51" s="33" t="s">
        <v>399</v>
      </c>
      <c r="H51" s="33" t="s">
        <v>399</v>
      </c>
      <c r="I51" s="33" t="s">
        <v>399</v>
      </c>
      <c r="J51" s="33" t="s">
        <v>399</v>
      </c>
      <c r="K51" s="33" t="s">
        <v>399</v>
      </c>
      <c r="L51" s="33" t="s">
        <v>399</v>
      </c>
      <c r="M51" s="33" t="s">
        <v>399</v>
      </c>
      <c r="N51" s="33" t="s">
        <v>399</v>
      </c>
      <c r="O51" s="33" t="s">
        <v>399</v>
      </c>
      <c r="P51" s="33" t="s">
        <v>399</v>
      </c>
      <c r="Q51" s="33" t="s">
        <v>399</v>
      </c>
    </row>
    <row r="53" spans="2:17" x14ac:dyDescent="0.25">
      <c r="B53" s="192" t="str">
        <f>B29</f>
        <v>Note: SDG&amp;E used S&amp;P Global's December 2023 economic forecast</v>
      </c>
    </row>
  </sheetData>
  <mergeCells count="8">
    <mergeCell ref="B32:Q32"/>
    <mergeCell ref="B31:Q31"/>
    <mergeCell ref="B8:K8"/>
    <mergeCell ref="B5:Q5"/>
    <mergeCell ref="B1:Q1"/>
    <mergeCell ref="B2:Q2"/>
    <mergeCell ref="C6:P6"/>
    <mergeCell ref="C3:M3"/>
  </mergeCells>
  <pageMargins left="0.7" right="0.7" top="0.75" bottom="0.75" header="0.3" footer="0.3"/>
  <pageSetup scale="5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55D4-755E-4828-A2BB-7F4EB6D97BEC}">
  <sheetPr>
    <tabColor theme="6" tint="0.79998168889431442"/>
    <pageSetUpPr fitToPage="1"/>
  </sheetPr>
  <dimension ref="B1:X178"/>
  <sheetViews>
    <sheetView zoomScaleNormal="100" workbookViewId="0">
      <selection activeCell="C15" sqref="C15"/>
    </sheetView>
  </sheetViews>
  <sheetFormatPr defaultRowHeight="15.75" x14ac:dyDescent="0.25"/>
  <cols>
    <col min="1" max="1" width="2.125" customWidth="1"/>
    <col min="2" max="6" width="15.625" customWidth="1"/>
    <col min="7" max="7" width="2.125" customWidth="1"/>
    <col min="8" max="12" width="15.625" customWidth="1"/>
    <col min="13" max="13" width="1.75" customWidth="1"/>
    <col min="14" max="18" width="15.625" customWidth="1"/>
    <col min="19" max="19" width="2.125" customWidth="1"/>
    <col min="20" max="24" width="15.625" customWidth="1"/>
  </cols>
  <sheetData>
    <row r="1" spans="2:24" s="6" customFormat="1" x14ac:dyDescent="0.25">
      <c r="B1" s="217" t="s">
        <v>187</v>
      </c>
      <c r="C1" s="217"/>
      <c r="D1" s="217"/>
      <c r="E1" s="217"/>
      <c r="F1" s="217"/>
      <c r="G1" s="217"/>
      <c r="H1" s="217"/>
      <c r="I1" s="217"/>
      <c r="J1" s="217"/>
      <c r="K1" s="217"/>
      <c r="L1" s="217"/>
      <c r="M1" s="35"/>
      <c r="N1" s="35"/>
      <c r="O1" s="35"/>
    </row>
    <row r="2" spans="2:24" s="7" customFormat="1" ht="15.75" customHeight="1" x14ac:dyDescent="0.2">
      <c r="B2" s="219" t="str">
        <f>'Admin Info'!B6</f>
        <v>San Diego Gas &amp; Electric (SDG&amp;E)</v>
      </c>
      <c r="C2" s="245"/>
      <c r="D2" s="245"/>
      <c r="E2" s="245"/>
      <c r="F2" s="245"/>
      <c r="G2" s="245"/>
      <c r="H2" s="245"/>
      <c r="I2" s="245"/>
      <c r="J2" s="245"/>
      <c r="K2" s="245"/>
      <c r="L2" s="245"/>
      <c r="M2" s="23"/>
      <c r="N2" s="23"/>
    </row>
    <row r="3" spans="2:24" s="7" customFormat="1" ht="12.75" x14ac:dyDescent="0.2">
      <c r="C3" s="245"/>
      <c r="D3" s="245"/>
      <c r="E3" s="245"/>
      <c r="F3" s="245"/>
    </row>
    <row r="4" spans="2:24" s="7" customFormat="1" ht="12.75" x14ac:dyDescent="0.2">
      <c r="C4" s="23"/>
      <c r="D4" s="23"/>
      <c r="E4" s="23"/>
      <c r="F4" s="23"/>
    </row>
    <row r="5" spans="2:24" s="6" customFormat="1" ht="30.75" customHeight="1" x14ac:dyDescent="0.2">
      <c r="B5" s="220" t="s">
        <v>188</v>
      </c>
      <c r="C5" s="220"/>
      <c r="D5" s="220"/>
      <c r="E5" s="220"/>
      <c r="F5" s="220"/>
      <c r="G5" s="220"/>
      <c r="H5" s="220"/>
      <c r="I5" s="220"/>
      <c r="J5" s="220"/>
      <c r="K5" s="220"/>
      <c r="L5" s="220"/>
      <c r="M5" s="17"/>
      <c r="N5" s="17"/>
    </row>
    <row r="7" spans="2:24" x14ac:dyDescent="0.25">
      <c r="B7" s="259" t="s">
        <v>189</v>
      </c>
      <c r="C7" s="259"/>
      <c r="D7" s="259"/>
      <c r="E7" s="259"/>
      <c r="F7" s="259"/>
    </row>
    <row r="8" spans="2:24" x14ac:dyDescent="0.25">
      <c r="B8" s="270" t="s">
        <v>190</v>
      </c>
      <c r="C8" s="271"/>
      <c r="D8" s="271"/>
      <c r="E8" s="271"/>
      <c r="F8" s="272"/>
      <c r="H8" s="270" t="s">
        <v>191</v>
      </c>
      <c r="I8" s="271"/>
      <c r="J8" s="271"/>
      <c r="K8" s="271"/>
      <c r="L8" s="272"/>
      <c r="N8" s="270" t="s">
        <v>192</v>
      </c>
      <c r="O8" s="271"/>
      <c r="P8" s="271"/>
      <c r="Q8" s="271"/>
      <c r="R8" s="272"/>
      <c r="T8" s="270" t="s">
        <v>193</v>
      </c>
      <c r="U8" s="271"/>
      <c r="V8" s="271"/>
      <c r="W8" s="271"/>
      <c r="X8" s="272"/>
    </row>
    <row r="9" spans="2:24" x14ac:dyDescent="0.25">
      <c r="B9" s="27" t="s">
        <v>194</v>
      </c>
      <c r="C9" s="27" t="s">
        <v>195</v>
      </c>
      <c r="D9" s="27" t="s">
        <v>196</v>
      </c>
      <c r="E9" s="27" t="s">
        <v>197</v>
      </c>
      <c r="F9" s="27" t="s">
        <v>198</v>
      </c>
      <c r="H9" s="27" t="s">
        <v>194</v>
      </c>
      <c r="I9" s="27" t="s">
        <v>195</v>
      </c>
      <c r="J9" s="27" t="s">
        <v>196</v>
      </c>
      <c r="K9" s="27" t="s">
        <v>197</v>
      </c>
      <c r="L9" s="27" t="s">
        <v>198</v>
      </c>
      <c r="N9" s="27" t="s">
        <v>194</v>
      </c>
      <c r="O9" s="27" t="s">
        <v>195</v>
      </c>
      <c r="P9" s="27" t="s">
        <v>196</v>
      </c>
      <c r="Q9" s="27" t="s">
        <v>197</v>
      </c>
      <c r="R9" s="27" t="s">
        <v>198</v>
      </c>
      <c r="T9" s="27" t="s">
        <v>194</v>
      </c>
      <c r="U9" s="27" t="s">
        <v>195</v>
      </c>
      <c r="V9" s="27" t="s">
        <v>196</v>
      </c>
      <c r="W9" s="27" t="s">
        <v>197</v>
      </c>
      <c r="X9" s="27" t="s">
        <v>198</v>
      </c>
    </row>
    <row r="10" spans="2:24" x14ac:dyDescent="0.25">
      <c r="B10" s="31" t="s">
        <v>199</v>
      </c>
      <c r="C10" s="145" t="s">
        <v>200</v>
      </c>
      <c r="D10" s="145" t="s">
        <v>201</v>
      </c>
      <c r="E10" s="148">
        <v>0.38</v>
      </c>
      <c r="F10" s="145" t="s">
        <v>202</v>
      </c>
      <c r="H10" s="261" t="s">
        <v>203</v>
      </c>
      <c r="I10" s="262"/>
      <c r="J10" s="262"/>
      <c r="K10" s="262"/>
      <c r="L10" s="263"/>
      <c r="N10" s="261" t="s">
        <v>203</v>
      </c>
      <c r="O10" s="262"/>
      <c r="P10" s="262"/>
      <c r="Q10" s="262"/>
      <c r="R10" s="263"/>
      <c r="T10" s="261" t="s">
        <v>203</v>
      </c>
      <c r="U10" s="262"/>
      <c r="V10" s="262"/>
      <c r="W10" s="262"/>
      <c r="X10" s="263"/>
    </row>
    <row r="11" spans="2:24" x14ac:dyDescent="0.25">
      <c r="B11" s="146" t="s">
        <v>199</v>
      </c>
      <c r="C11" s="147" t="s">
        <v>200</v>
      </c>
      <c r="D11" s="147" t="s">
        <v>204</v>
      </c>
      <c r="E11" s="149">
        <v>1</v>
      </c>
      <c r="F11" s="147" t="s">
        <v>202</v>
      </c>
      <c r="H11" s="264"/>
      <c r="I11" s="265"/>
      <c r="J11" s="265"/>
      <c r="K11" s="265"/>
      <c r="L11" s="266"/>
      <c r="N11" s="264"/>
      <c r="O11" s="265"/>
      <c r="P11" s="265"/>
      <c r="Q11" s="265"/>
      <c r="R11" s="266"/>
      <c r="T11" s="264"/>
      <c r="U11" s="265"/>
      <c r="V11" s="265"/>
      <c r="W11" s="265"/>
      <c r="X11" s="266"/>
    </row>
    <row r="12" spans="2:24" x14ac:dyDescent="0.25">
      <c r="B12" s="146" t="s">
        <v>199</v>
      </c>
      <c r="C12" s="147" t="s">
        <v>200</v>
      </c>
      <c r="D12" s="147" t="s">
        <v>205</v>
      </c>
      <c r="E12" s="149">
        <v>0.86</v>
      </c>
      <c r="F12" s="147" t="s">
        <v>202</v>
      </c>
      <c r="H12" s="264"/>
      <c r="I12" s="265"/>
      <c r="J12" s="265"/>
      <c r="K12" s="265"/>
      <c r="L12" s="266"/>
      <c r="N12" s="264"/>
      <c r="O12" s="265"/>
      <c r="P12" s="265"/>
      <c r="Q12" s="265"/>
      <c r="R12" s="266"/>
      <c r="T12" s="264"/>
      <c r="U12" s="265"/>
      <c r="V12" s="265"/>
      <c r="W12" s="265"/>
      <c r="X12" s="266"/>
    </row>
    <row r="13" spans="2:24" x14ac:dyDescent="0.25">
      <c r="B13" s="146" t="s">
        <v>199</v>
      </c>
      <c r="C13" s="147" t="s">
        <v>200</v>
      </c>
      <c r="D13" s="147" t="s">
        <v>206</v>
      </c>
      <c r="E13" s="149">
        <v>0.14000000000000001</v>
      </c>
      <c r="F13" s="147" t="s">
        <v>202</v>
      </c>
      <c r="H13" s="264"/>
      <c r="I13" s="265"/>
      <c r="J13" s="265"/>
      <c r="K13" s="265"/>
      <c r="L13" s="266"/>
      <c r="N13" s="264"/>
      <c r="O13" s="265"/>
      <c r="P13" s="265"/>
      <c r="Q13" s="265"/>
      <c r="R13" s="266"/>
      <c r="T13" s="264"/>
      <c r="U13" s="265"/>
      <c r="V13" s="265"/>
      <c r="W13" s="265"/>
      <c r="X13" s="266"/>
    </row>
    <row r="14" spans="2:24" x14ac:dyDescent="0.25">
      <c r="B14" s="146" t="s">
        <v>199</v>
      </c>
      <c r="C14" s="147" t="s">
        <v>200</v>
      </c>
      <c r="D14" s="147" t="s">
        <v>121</v>
      </c>
      <c r="E14" s="149">
        <v>1</v>
      </c>
      <c r="F14" s="147" t="s">
        <v>202</v>
      </c>
      <c r="H14" s="264"/>
      <c r="I14" s="265"/>
      <c r="J14" s="265"/>
      <c r="K14" s="265"/>
      <c r="L14" s="266"/>
      <c r="N14" s="264"/>
      <c r="O14" s="265"/>
      <c r="P14" s="265"/>
      <c r="Q14" s="265"/>
      <c r="R14" s="266"/>
      <c r="T14" s="264"/>
      <c r="U14" s="265"/>
      <c r="V14" s="265"/>
      <c r="W14" s="265"/>
      <c r="X14" s="266"/>
    </row>
    <row r="15" spans="2:24" x14ac:dyDescent="0.25">
      <c r="B15" s="146" t="s">
        <v>199</v>
      </c>
      <c r="C15" s="147" t="s">
        <v>200</v>
      </c>
      <c r="D15" s="147" t="s">
        <v>207</v>
      </c>
      <c r="E15" s="149">
        <v>0.1</v>
      </c>
      <c r="F15" s="147" t="s">
        <v>202</v>
      </c>
      <c r="H15" s="264"/>
      <c r="I15" s="265"/>
      <c r="J15" s="265"/>
      <c r="K15" s="265"/>
      <c r="L15" s="266"/>
      <c r="N15" s="264"/>
      <c r="O15" s="265"/>
      <c r="P15" s="265"/>
      <c r="Q15" s="265"/>
      <c r="R15" s="266"/>
      <c r="T15" s="264"/>
      <c r="U15" s="265"/>
      <c r="V15" s="265"/>
      <c r="W15" s="265"/>
      <c r="X15" s="266"/>
    </row>
    <row r="16" spans="2:24" x14ac:dyDescent="0.25">
      <c r="B16" s="146" t="s">
        <v>199</v>
      </c>
      <c r="C16" s="147" t="s">
        <v>200</v>
      </c>
      <c r="D16" s="147" t="s">
        <v>208</v>
      </c>
      <c r="E16" s="149">
        <v>0.11</v>
      </c>
      <c r="F16" s="147" t="s">
        <v>202</v>
      </c>
      <c r="H16" s="264"/>
      <c r="I16" s="265"/>
      <c r="J16" s="265"/>
      <c r="K16" s="265"/>
      <c r="L16" s="266"/>
      <c r="N16" s="264"/>
      <c r="O16" s="265"/>
      <c r="P16" s="265"/>
      <c r="Q16" s="265"/>
      <c r="R16" s="266"/>
      <c r="T16" s="264"/>
      <c r="U16" s="265"/>
      <c r="V16" s="265"/>
      <c r="W16" s="265"/>
      <c r="X16" s="266"/>
    </row>
    <row r="17" spans="2:24" x14ac:dyDescent="0.25">
      <c r="B17" s="146" t="s">
        <v>199</v>
      </c>
      <c r="C17" s="147" t="s">
        <v>200</v>
      </c>
      <c r="D17" s="147" t="s">
        <v>209</v>
      </c>
      <c r="E17" s="149">
        <v>1</v>
      </c>
      <c r="F17" s="147" t="s">
        <v>202</v>
      </c>
      <c r="H17" s="264"/>
      <c r="I17" s="265"/>
      <c r="J17" s="265"/>
      <c r="K17" s="265"/>
      <c r="L17" s="266"/>
      <c r="N17" s="264"/>
      <c r="O17" s="265"/>
      <c r="P17" s="265"/>
      <c r="Q17" s="265"/>
      <c r="R17" s="266"/>
      <c r="T17" s="264"/>
      <c r="U17" s="265"/>
      <c r="V17" s="265"/>
      <c r="W17" s="265"/>
      <c r="X17" s="266"/>
    </row>
    <row r="18" spans="2:24" x14ac:dyDescent="0.25">
      <c r="B18" s="146" t="s">
        <v>199</v>
      </c>
      <c r="C18" s="147" t="s">
        <v>200</v>
      </c>
      <c r="D18" s="147" t="s">
        <v>210</v>
      </c>
      <c r="E18" s="149">
        <v>1</v>
      </c>
      <c r="F18" s="147" t="s">
        <v>202</v>
      </c>
      <c r="H18" s="264"/>
      <c r="I18" s="265"/>
      <c r="J18" s="265"/>
      <c r="K18" s="265"/>
      <c r="L18" s="266"/>
      <c r="N18" s="264"/>
      <c r="O18" s="265"/>
      <c r="P18" s="265"/>
      <c r="Q18" s="265"/>
      <c r="R18" s="266"/>
      <c r="T18" s="264"/>
      <c r="U18" s="265"/>
      <c r="V18" s="265"/>
      <c r="W18" s="265"/>
      <c r="X18" s="266"/>
    </row>
    <row r="19" spans="2:24" x14ac:dyDescent="0.25">
      <c r="B19" s="146" t="s">
        <v>199</v>
      </c>
      <c r="C19" s="147" t="s">
        <v>211</v>
      </c>
      <c r="D19" s="147" t="s">
        <v>201</v>
      </c>
      <c r="E19" s="149">
        <v>0.28999999999999998</v>
      </c>
      <c r="F19" s="147" t="s">
        <v>202</v>
      </c>
      <c r="H19" s="264"/>
      <c r="I19" s="265"/>
      <c r="J19" s="265"/>
      <c r="K19" s="265"/>
      <c r="L19" s="266"/>
      <c r="N19" s="264"/>
      <c r="O19" s="265"/>
      <c r="P19" s="265"/>
      <c r="Q19" s="265"/>
      <c r="R19" s="266"/>
      <c r="T19" s="264"/>
      <c r="U19" s="265"/>
      <c r="V19" s="265"/>
      <c r="W19" s="265"/>
      <c r="X19" s="266"/>
    </row>
    <row r="20" spans="2:24" x14ac:dyDescent="0.25">
      <c r="B20" s="146" t="s">
        <v>199</v>
      </c>
      <c r="C20" s="147" t="s">
        <v>211</v>
      </c>
      <c r="D20" s="147" t="s">
        <v>204</v>
      </c>
      <c r="E20" s="149">
        <v>1</v>
      </c>
      <c r="F20" s="147" t="s">
        <v>202</v>
      </c>
      <c r="H20" s="264"/>
      <c r="I20" s="265"/>
      <c r="J20" s="265"/>
      <c r="K20" s="265"/>
      <c r="L20" s="266"/>
      <c r="N20" s="264"/>
      <c r="O20" s="265"/>
      <c r="P20" s="265"/>
      <c r="Q20" s="265"/>
      <c r="R20" s="266"/>
      <c r="T20" s="264"/>
      <c r="U20" s="265"/>
      <c r="V20" s="265"/>
      <c r="W20" s="265"/>
      <c r="X20" s="266"/>
    </row>
    <row r="21" spans="2:24" x14ac:dyDescent="0.25">
      <c r="B21" s="146" t="s">
        <v>199</v>
      </c>
      <c r="C21" s="147" t="s">
        <v>211</v>
      </c>
      <c r="D21" s="147" t="s">
        <v>205</v>
      </c>
      <c r="E21" s="149">
        <v>0.62</v>
      </c>
      <c r="F21" s="147" t="s">
        <v>202</v>
      </c>
      <c r="H21" s="264"/>
      <c r="I21" s="265"/>
      <c r="J21" s="265"/>
      <c r="K21" s="265"/>
      <c r="L21" s="266"/>
      <c r="N21" s="264"/>
      <c r="O21" s="265"/>
      <c r="P21" s="265"/>
      <c r="Q21" s="265"/>
      <c r="R21" s="266"/>
      <c r="T21" s="264"/>
      <c r="U21" s="265"/>
      <c r="V21" s="265"/>
      <c r="W21" s="265"/>
      <c r="X21" s="266"/>
    </row>
    <row r="22" spans="2:24" x14ac:dyDescent="0.25">
      <c r="B22" s="146" t="s">
        <v>199</v>
      </c>
      <c r="C22" s="147" t="s">
        <v>211</v>
      </c>
      <c r="D22" s="147" t="s">
        <v>206</v>
      </c>
      <c r="E22" s="149">
        <v>0</v>
      </c>
      <c r="F22" s="147" t="s">
        <v>202</v>
      </c>
      <c r="H22" s="264"/>
      <c r="I22" s="265"/>
      <c r="J22" s="265"/>
      <c r="K22" s="265"/>
      <c r="L22" s="266"/>
      <c r="N22" s="264"/>
      <c r="O22" s="265"/>
      <c r="P22" s="265"/>
      <c r="Q22" s="265"/>
      <c r="R22" s="266"/>
      <c r="T22" s="264"/>
      <c r="U22" s="265"/>
      <c r="V22" s="265"/>
      <c r="W22" s="265"/>
      <c r="X22" s="266"/>
    </row>
    <row r="23" spans="2:24" x14ac:dyDescent="0.25">
      <c r="B23" s="146" t="s">
        <v>199</v>
      </c>
      <c r="C23" s="147" t="s">
        <v>211</v>
      </c>
      <c r="D23" s="147" t="s">
        <v>121</v>
      </c>
      <c r="E23" s="149">
        <v>1</v>
      </c>
      <c r="F23" s="147" t="s">
        <v>202</v>
      </c>
      <c r="H23" s="264"/>
      <c r="I23" s="265"/>
      <c r="J23" s="265"/>
      <c r="K23" s="265"/>
      <c r="L23" s="266"/>
      <c r="N23" s="264"/>
      <c r="O23" s="265"/>
      <c r="P23" s="265"/>
      <c r="Q23" s="265"/>
      <c r="R23" s="266"/>
      <c r="T23" s="264"/>
      <c r="U23" s="265"/>
      <c r="V23" s="265"/>
      <c r="W23" s="265"/>
      <c r="X23" s="266"/>
    </row>
    <row r="24" spans="2:24" x14ac:dyDescent="0.25">
      <c r="B24" s="146" t="s">
        <v>199</v>
      </c>
      <c r="C24" s="147" t="s">
        <v>211</v>
      </c>
      <c r="D24" s="147" t="s">
        <v>208</v>
      </c>
      <c r="E24" s="149">
        <v>0</v>
      </c>
      <c r="F24" s="147" t="s">
        <v>202</v>
      </c>
      <c r="H24" s="264"/>
      <c r="I24" s="265"/>
      <c r="J24" s="265"/>
      <c r="K24" s="265"/>
      <c r="L24" s="266"/>
      <c r="N24" s="264"/>
      <c r="O24" s="265"/>
      <c r="P24" s="265"/>
      <c r="Q24" s="265"/>
      <c r="R24" s="266"/>
      <c r="T24" s="264"/>
      <c r="U24" s="265"/>
      <c r="V24" s="265"/>
      <c r="W24" s="265"/>
      <c r="X24" s="266"/>
    </row>
    <row r="25" spans="2:24" x14ac:dyDescent="0.25">
      <c r="B25" s="146" t="s">
        <v>199</v>
      </c>
      <c r="C25" s="147" t="s">
        <v>211</v>
      </c>
      <c r="D25" s="147" t="s">
        <v>209</v>
      </c>
      <c r="E25" s="149">
        <v>1</v>
      </c>
      <c r="F25" s="147" t="s">
        <v>202</v>
      </c>
      <c r="H25" s="264"/>
      <c r="I25" s="265"/>
      <c r="J25" s="265"/>
      <c r="K25" s="265"/>
      <c r="L25" s="266"/>
      <c r="N25" s="264"/>
      <c r="O25" s="265"/>
      <c r="P25" s="265"/>
      <c r="Q25" s="265"/>
      <c r="R25" s="266"/>
      <c r="T25" s="264"/>
      <c r="U25" s="265"/>
      <c r="V25" s="265"/>
      <c r="W25" s="265"/>
      <c r="X25" s="266"/>
    </row>
    <row r="26" spans="2:24" x14ac:dyDescent="0.25">
      <c r="B26" s="146" t="s">
        <v>199</v>
      </c>
      <c r="C26" s="147" t="s">
        <v>211</v>
      </c>
      <c r="D26" s="147" t="s">
        <v>210</v>
      </c>
      <c r="E26" s="149">
        <v>1</v>
      </c>
      <c r="F26" s="147" t="s">
        <v>202</v>
      </c>
      <c r="H26" s="264"/>
      <c r="I26" s="265"/>
      <c r="J26" s="265"/>
      <c r="K26" s="265"/>
      <c r="L26" s="266"/>
      <c r="N26" s="264"/>
      <c r="O26" s="265"/>
      <c r="P26" s="265"/>
      <c r="Q26" s="265"/>
      <c r="R26" s="266"/>
      <c r="T26" s="264"/>
      <c r="U26" s="265"/>
      <c r="V26" s="265"/>
      <c r="W26" s="265"/>
      <c r="X26" s="266"/>
    </row>
    <row r="27" spans="2:24" x14ac:dyDescent="0.25">
      <c r="B27" s="146" t="s">
        <v>199</v>
      </c>
      <c r="C27" s="147" t="s">
        <v>212</v>
      </c>
      <c r="D27" s="147" t="s">
        <v>201</v>
      </c>
      <c r="E27" s="149">
        <v>0.18</v>
      </c>
      <c r="F27" s="147" t="s">
        <v>202</v>
      </c>
      <c r="H27" s="264"/>
      <c r="I27" s="265"/>
      <c r="J27" s="265"/>
      <c r="K27" s="265"/>
      <c r="L27" s="266"/>
      <c r="N27" s="264"/>
      <c r="O27" s="265"/>
      <c r="P27" s="265"/>
      <c r="Q27" s="265"/>
      <c r="R27" s="266"/>
      <c r="T27" s="264"/>
      <c r="U27" s="265"/>
      <c r="V27" s="265"/>
      <c r="W27" s="265"/>
      <c r="X27" s="266"/>
    </row>
    <row r="28" spans="2:24" x14ac:dyDescent="0.25">
      <c r="B28" s="146" t="s">
        <v>199</v>
      </c>
      <c r="C28" s="147" t="s">
        <v>212</v>
      </c>
      <c r="D28" s="147" t="s">
        <v>204</v>
      </c>
      <c r="E28" s="149">
        <v>1</v>
      </c>
      <c r="F28" s="147" t="s">
        <v>202</v>
      </c>
      <c r="H28" s="264"/>
      <c r="I28" s="265"/>
      <c r="J28" s="265"/>
      <c r="K28" s="265"/>
      <c r="L28" s="266"/>
      <c r="N28" s="264"/>
      <c r="O28" s="265"/>
      <c r="P28" s="265"/>
      <c r="Q28" s="265"/>
      <c r="R28" s="266"/>
      <c r="T28" s="264"/>
      <c r="U28" s="265"/>
      <c r="V28" s="265"/>
      <c r="W28" s="265"/>
      <c r="X28" s="266"/>
    </row>
    <row r="29" spans="2:24" x14ac:dyDescent="0.25">
      <c r="B29" s="146" t="s">
        <v>199</v>
      </c>
      <c r="C29" s="147" t="s">
        <v>212</v>
      </c>
      <c r="D29" s="147" t="s">
        <v>205</v>
      </c>
      <c r="E29" s="149">
        <v>0.39</v>
      </c>
      <c r="F29" s="147" t="s">
        <v>202</v>
      </c>
      <c r="H29" s="264"/>
      <c r="I29" s="265"/>
      <c r="J29" s="265"/>
      <c r="K29" s="265"/>
      <c r="L29" s="266"/>
      <c r="N29" s="264"/>
      <c r="O29" s="265"/>
      <c r="P29" s="265"/>
      <c r="Q29" s="265"/>
      <c r="R29" s="266"/>
      <c r="T29" s="264"/>
      <c r="U29" s="265"/>
      <c r="V29" s="265"/>
      <c r="W29" s="265"/>
      <c r="X29" s="266"/>
    </row>
    <row r="30" spans="2:24" x14ac:dyDescent="0.25">
      <c r="B30" s="146" t="s">
        <v>199</v>
      </c>
      <c r="C30" s="147" t="s">
        <v>212</v>
      </c>
      <c r="D30" s="147" t="s">
        <v>206</v>
      </c>
      <c r="E30" s="149">
        <v>0.14000000000000001</v>
      </c>
      <c r="F30" s="147" t="s">
        <v>202</v>
      </c>
      <c r="H30" s="264"/>
      <c r="I30" s="265"/>
      <c r="J30" s="265"/>
      <c r="K30" s="265"/>
      <c r="L30" s="266"/>
      <c r="N30" s="264"/>
      <c r="O30" s="265"/>
      <c r="P30" s="265"/>
      <c r="Q30" s="265"/>
      <c r="R30" s="266"/>
      <c r="T30" s="264"/>
      <c r="U30" s="265"/>
      <c r="V30" s="265"/>
      <c r="W30" s="265"/>
      <c r="X30" s="266"/>
    </row>
    <row r="31" spans="2:24" x14ac:dyDescent="0.25">
      <c r="B31" s="146" t="s">
        <v>199</v>
      </c>
      <c r="C31" s="147" t="s">
        <v>212</v>
      </c>
      <c r="D31" s="147" t="s">
        <v>121</v>
      </c>
      <c r="E31" s="149">
        <v>1</v>
      </c>
      <c r="F31" s="147" t="s">
        <v>202</v>
      </c>
      <c r="H31" s="264"/>
      <c r="I31" s="265"/>
      <c r="J31" s="265"/>
      <c r="K31" s="265"/>
      <c r="L31" s="266"/>
      <c r="N31" s="264"/>
      <c r="O31" s="265"/>
      <c r="P31" s="265"/>
      <c r="Q31" s="265"/>
      <c r="R31" s="266"/>
      <c r="T31" s="264"/>
      <c r="U31" s="265"/>
      <c r="V31" s="265"/>
      <c r="W31" s="265"/>
      <c r="X31" s="266"/>
    </row>
    <row r="32" spans="2:24" x14ac:dyDescent="0.25">
      <c r="B32" s="146" t="s">
        <v>199</v>
      </c>
      <c r="C32" s="147" t="s">
        <v>212</v>
      </c>
      <c r="D32" s="147" t="s">
        <v>208</v>
      </c>
      <c r="E32" s="149">
        <v>0.03</v>
      </c>
      <c r="F32" s="147" t="s">
        <v>202</v>
      </c>
      <c r="H32" s="264"/>
      <c r="I32" s="265"/>
      <c r="J32" s="265"/>
      <c r="K32" s="265"/>
      <c r="L32" s="266"/>
      <c r="N32" s="264"/>
      <c r="O32" s="265"/>
      <c r="P32" s="265"/>
      <c r="Q32" s="265"/>
      <c r="R32" s="266"/>
      <c r="T32" s="264"/>
      <c r="U32" s="265"/>
      <c r="V32" s="265"/>
      <c r="W32" s="265"/>
      <c r="X32" s="266"/>
    </row>
    <row r="33" spans="2:24" x14ac:dyDescent="0.25">
      <c r="B33" s="146" t="s">
        <v>199</v>
      </c>
      <c r="C33" s="147" t="s">
        <v>212</v>
      </c>
      <c r="D33" s="147" t="s">
        <v>209</v>
      </c>
      <c r="E33" s="149">
        <v>1</v>
      </c>
      <c r="F33" s="147" t="s">
        <v>202</v>
      </c>
      <c r="H33" s="264"/>
      <c r="I33" s="265"/>
      <c r="J33" s="265"/>
      <c r="K33" s="265"/>
      <c r="L33" s="266"/>
      <c r="N33" s="264"/>
      <c r="O33" s="265"/>
      <c r="P33" s="265"/>
      <c r="Q33" s="265"/>
      <c r="R33" s="266"/>
      <c r="T33" s="264"/>
      <c r="U33" s="265"/>
      <c r="V33" s="265"/>
      <c r="W33" s="265"/>
      <c r="X33" s="266"/>
    </row>
    <row r="34" spans="2:24" x14ac:dyDescent="0.25">
      <c r="B34" s="146" t="s">
        <v>199</v>
      </c>
      <c r="C34" s="147" t="s">
        <v>212</v>
      </c>
      <c r="D34" s="147" t="s">
        <v>210</v>
      </c>
      <c r="E34" s="149">
        <v>1</v>
      </c>
      <c r="F34" s="147" t="s">
        <v>202</v>
      </c>
      <c r="H34" s="264"/>
      <c r="I34" s="265"/>
      <c r="J34" s="265"/>
      <c r="K34" s="265"/>
      <c r="L34" s="266"/>
      <c r="N34" s="264"/>
      <c r="O34" s="265"/>
      <c r="P34" s="265"/>
      <c r="Q34" s="265"/>
      <c r="R34" s="266"/>
      <c r="T34" s="264"/>
      <c r="U34" s="265"/>
      <c r="V34" s="265"/>
      <c r="W34" s="265"/>
      <c r="X34" s="266"/>
    </row>
    <row r="35" spans="2:24" x14ac:dyDescent="0.25">
      <c r="B35" s="146" t="s">
        <v>199</v>
      </c>
      <c r="C35" s="147" t="s">
        <v>213</v>
      </c>
      <c r="D35" s="147" t="s">
        <v>201</v>
      </c>
      <c r="E35" s="149">
        <v>7.0000000000000007E-2</v>
      </c>
      <c r="F35" s="147" t="s">
        <v>202</v>
      </c>
      <c r="H35" s="264"/>
      <c r="I35" s="265"/>
      <c r="J35" s="265"/>
      <c r="K35" s="265"/>
      <c r="L35" s="266"/>
      <c r="N35" s="264"/>
      <c r="O35" s="265"/>
      <c r="P35" s="265"/>
      <c r="Q35" s="265"/>
      <c r="R35" s="266"/>
      <c r="T35" s="264"/>
      <c r="U35" s="265"/>
      <c r="V35" s="265"/>
      <c r="W35" s="265"/>
      <c r="X35" s="266"/>
    </row>
    <row r="36" spans="2:24" x14ac:dyDescent="0.25">
      <c r="B36" s="146" t="s">
        <v>199</v>
      </c>
      <c r="C36" s="147" t="s">
        <v>213</v>
      </c>
      <c r="D36" s="147" t="s">
        <v>204</v>
      </c>
      <c r="E36" s="149">
        <v>1</v>
      </c>
      <c r="F36" s="147" t="s">
        <v>202</v>
      </c>
      <c r="H36" s="264"/>
      <c r="I36" s="265"/>
      <c r="J36" s="265"/>
      <c r="K36" s="265"/>
      <c r="L36" s="266"/>
      <c r="N36" s="264"/>
      <c r="O36" s="265"/>
      <c r="P36" s="265"/>
      <c r="Q36" s="265"/>
      <c r="R36" s="266"/>
      <c r="T36" s="264"/>
      <c r="U36" s="265"/>
      <c r="V36" s="265"/>
      <c r="W36" s="265"/>
      <c r="X36" s="266"/>
    </row>
    <row r="37" spans="2:24" x14ac:dyDescent="0.25">
      <c r="B37" s="146" t="s">
        <v>199</v>
      </c>
      <c r="C37" s="147" t="s">
        <v>213</v>
      </c>
      <c r="D37" s="147" t="s">
        <v>205</v>
      </c>
      <c r="E37" s="149">
        <v>0.47</v>
      </c>
      <c r="F37" s="147" t="s">
        <v>202</v>
      </c>
      <c r="H37" s="264"/>
      <c r="I37" s="265"/>
      <c r="J37" s="265"/>
      <c r="K37" s="265"/>
      <c r="L37" s="266"/>
      <c r="N37" s="264"/>
      <c r="O37" s="265"/>
      <c r="P37" s="265"/>
      <c r="Q37" s="265"/>
      <c r="R37" s="266"/>
      <c r="T37" s="264"/>
      <c r="U37" s="265"/>
      <c r="V37" s="265"/>
      <c r="W37" s="265"/>
      <c r="X37" s="266"/>
    </row>
    <row r="38" spans="2:24" x14ac:dyDescent="0.25">
      <c r="B38" s="146" t="s">
        <v>199</v>
      </c>
      <c r="C38" s="147" t="s">
        <v>213</v>
      </c>
      <c r="D38" s="147" t="s">
        <v>121</v>
      </c>
      <c r="E38" s="149">
        <v>1</v>
      </c>
      <c r="F38" s="147" t="s">
        <v>202</v>
      </c>
      <c r="H38" s="264"/>
      <c r="I38" s="265"/>
      <c r="J38" s="265"/>
      <c r="K38" s="265"/>
      <c r="L38" s="266"/>
      <c r="N38" s="264"/>
      <c r="O38" s="265"/>
      <c r="P38" s="265"/>
      <c r="Q38" s="265"/>
      <c r="R38" s="266"/>
      <c r="T38" s="264"/>
      <c r="U38" s="265"/>
      <c r="V38" s="265"/>
      <c r="W38" s="265"/>
      <c r="X38" s="266"/>
    </row>
    <row r="39" spans="2:24" x14ac:dyDescent="0.25">
      <c r="B39" s="146" t="s">
        <v>199</v>
      </c>
      <c r="C39" s="147" t="s">
        <v>213</v>
      </c>
      <c r="D39" s="147" t="s">
        <v>209</v>
      </c>
      <c r="E39" s="149">
        <v>1</v>
      </c>
      <c r="F39" s="147" t="s">
        <v>202</v>
      </c>
      <c r="H39" s="264"/>
      <c r="I39" s="265"/>
      <c r="J39" s="265"/>
      <c r="K39" s="265"/>
      <c r="L39" s="266"/>
      <c r="N39" s="264"/>
      <c r="O39" s="265"/>
      <c r="P39" s="265"/>
      <c r="Q39" s="265"/>
      <c r="R39" s="266"/>
      <c r="T39" s="264"/>
      <c r="U39" s="265"/>
      <c r="V39" s="265"/>
      <c r="W39" s="265"/>
      <c r="X39" s="266"/>
    </row>
    <row r="40" spans="2:24" x14ac:dyDescent="0.25">
      <c r="B40" s="146" t="s">
        <v>199</v>
      </c>
      <c r="C40" s="147" t="s">
        <v>213</v>
      </c>
      <c r="D40" s="147" t="s">
        <v>210</v>
      </c>
      <c r="E40" s="149">
        <v>1</v>
      </c>
      <c r="F40" s="147" t="s">
        <v>202</v>
      </c>
      <c r="H40" s="264"/>
      <c r="I40" s="265"/>
      <c r="J40" s="265"/>
      <c r="K40" s="265"/>
      <c r="L40" s="266"/>
      <c r="N40" s="264"/>
      <c r="O40" s="265"/>
      <c r="P40" s="265"/>
      <c r="Q40" s="265"/>
      <c r="R40" s="266"/>
      <c r="T40" s="264"/>
      <c r="U40" s="265"/>
      <c r="V40" s="265"/>
      <c r="W40" s="265"/>
      <c r="X40" s="266"/>
    </row>
    <row r="41" spans="2:24" x14ac:dyDescent="0.25">
      <c r="B41" s="146" t="s">
        <v>199</v>
      </c>
      <c r="C41" s="147" t="s">
        <v>214</v>
      </c>
      <c r="D41" s="147" t="s">
        <v>201</v>
      </c>
      <c r="E41" s="149">
        <v>7.0000000000000007E-2</v>
      </c>
      <c r="F41" s="147" t="s">
        <v>202</v>
      </c>
      <c r="H41" s="264"/>
      <c r="I41" s="265"/>
      <c r="J41" s="265"/>
      <c r="K41" s="265"/>
      <c r="L41" s="266"/>
      <c r="N41" s="264"/>
      <c r="O41" s="265"/>
      <c r="P41" s="265"/>
      <c r="Q41" s="265"/>
      <c r="R41" s="266"/>
      <c r="T41" s="264"/>
      <c r="U41" s="265"/>
      <c r="V41" s="265"/>
      <c r="W41" s="265"/>
      <c r="X41" s="266"/>
    </row>
    <row r="42" spans="2:24" x14ac:dyDescent="0.25">
      <c r="B42" s="146" t="s">
        <v>199</v>
      </c>
      <c r="C42" s="147" t="s">
        <v>214</v>
      </c>
      <c r="D42" s="147" t="s">
        <v>204</v>
      </c>
      <c r="E42" s="149">
        <v>1</v>
      </c>
      <c r="F42" s="147" t="s">
        <v>202</v>
      </c>
      <c r="H42" s="264"/>
      <c r="I42" s="265"/>
      <c r="J42" s="265"/>
      <c r="K42" s="265"/>
      <c r="L42" s="266"/>
      <c r="N42" s="264"/>
      <c r="O42" s="265"/>
      <c r="P42" s="265"/>
      <c r="Q42" s="265"/>
      <c r="R42" s="266"/>
      <c r="T42" s="264"/>
      <c r="U42" s="265"/>
      <c r="V42" s="265"/>
      <c r="W42" s="265"/>
      <c r="X42" s="266"/>
    </row>
    <row r="43" spans="2:24" x14ac:dyDescent="0.25">
      <c r="B43" s="146" t="s">
        <v>199</v>
      </c>
      <c r="C43" s="147" t="s">
        <v>214</v>
      </c>
      <c r="D43" s="147" t="s">
        <v>205</v>
      </c>
      <c r="E43" s="149">
        <v>0.47</v>
      </c>
      <c r="F43" s="147" t="s">
        <v>202</v>
      </c>
      <c r="H43" s="264"/>
      <c r="I43" s="265"/>
      <c r="J43" s="265"/>
      <c r="K43" s="265"/>
      <c r="L43" s="266"/>
      <c r="N43" s="264"/>
      <c r="O43" s="265"/>
      <c r="P43" s="265"/>
      <c r="Q43" s="265"/>
      <c r="R43" s="266"/>
      <c r="T43" s="264"/>
      <c r="U43" s="265"/>
      <c r="V43" s="265"/>
      <c r="W43" s="265"/>
      <c r="X43" s="266"/>
    </row>
    <row r="44" spans="2:24" x14ac:dyDescent="0.25">
      <c r="B44" s="146" t="s">
        <v>199</v>
      </c>
      <c r="C44" s="147" t="s">
        <v>214</v>
      </c>
      <c r="D44" s="147" t="s">
        <v>121</v>
      </c>
      <c r="E44" s="149">
        <v>1</v>
      </c>
      <c r="F44" s="147" t="s">
        <v>202</v>
      </c>
      <c r="H44" s="264"/>
      <c r="I44" s="265"/>
      <c r="J44" s="265"/>
      <c r="K44" s="265"/>
      <c r="L44" s="266"/>
      <c r="N44" s="264"/>
      <c r="O44" s="265"/>
      <c r="P44" s="265"/>
      <c r="Q44" s="265"/>
      <c r="R44" s="266"/>
      <c r="T44" s="264"/>
      <c r="U44" s="265"/>
      <c r="V44" s="265"/>
      <c r="W44" s="265"/>
      <c r="X44" s="266"/>
    </row>
    <row r="45" spans="2:24" x14ac:dyDescent="0.25">
      <c r="B45" s="146" t="s">
        <v>199</v>
      </c>
      <c r="C45" s="147" t="s">
        <v>214</v>
      </c>
      <c r="D45" s="147" t="s">
        <v>209</v>
      </c>
      <c r="E45" s="149">
        <v>1</v>
      </c>
      <c r="F45" s="147" t="s">
        <v>202</v>
      </c>
      <c r="H45" s="264"/>
      <c r="I45" s="265"/>
      <c r="J45" s="265"/>
      <c r="K45" s="265"/>
      <c r="L45" s="266"/>
      <c r="N45" s="264"/>
      <c r="O45" s="265"/>
      <c r="P45" s="265"/>
      <c r="Q45" s="265"/>
      <c r="R45" s="266"/>
      <c r="T45" s="264"/>
      <c r="U45" s="265"/>
      <c r="V45" s="265"/>
      <c r="W45" s="265"/>
      <c r="X45" s="266"/>
    </row>
    <row r="46" spans="2:24" x14ac:dyDescent="0.25">
      <c r="B46" s="146" t="s">
        <v>199</v>
      </c>
      <c r="C46" s="147" t="s">
        <v>214</v>
      </c>
      <c r="D46" s="147" t="s">
        <v>210</v>
      </c>
      <c r="E46" s="149">
        <v>1</v>
      </c>
      <c r="F46" s="147" t="s">
        <v>202</v>
      </c>
      <c r="H46" s="264"/>
      <c r="I46" s="265"/>
      <c r="J46" s="265"/>
      <c r="K46" s="265"/>
      <c r="L46" s="266"/>
      <c r="N46" s="264"/>
      <c r="O46" s="265"/>
      <c r="P46" s="265"/>
      <c r="Q46" s="265"/>
      <c r="R46" s="266"/>
      <c r="T46" s="264"/>
      <c r="U46" s="265"/>
      <c r="V46" s="265"/>
      <c r="W46" s="265"/>
      <c r="X46" s="266"/>
    </row>
    <row r="47" spans="2:24" x14ac:dyDescent="0.25">
      <c r="B47" s="146" t="s">
        <v>215</v>
      </c>
      <c r="C47" s="147" t="s">
        <v>215</v>
      </c>
      <c r="D47" s="147" t="s">
        <v>215</v>
      </c>
      <c r="E47" s="149" t="s">
        <v>215</v>
      </c>
      <c r="F47" s="147" t="s">
        <v>215</v>
      </c>
      <c r="H47" s="264"/>
      <c r="I47" s="265"/>
      <c r="J47" s="265"/>
      <c r="K47" s="265"/>
      <c r="L47" s="266"/>
      <c r="N47" s="264"/>
      <c r="O47" s="265"/>
      <c r="P47" s="265"/>
      <c r="Q47" s="265"/>
      <c r="R47" s="266"/>
      <c r="T47" s="264"/>
      <c r="U47" s="265"/>
      <c r="V47" s="265"/>
      <c r="W47" s="265"/>
      <c r="X47" s="266"/>
    </row>
    <row r="48" spans="2:24" x14ac:dyDescent="0.25">
      <c r="B48" s="146" t="s">
        <v>69</v>
      </c>
      <c r="C48" s="147" t="s">
        <v>172</v>
      </c>
      <c r="D48" s="147" t="s">
        <v>210</v>
      </c>
      <c r="E48" s="149">
        <v>0.69</v>
      </c>
      <c r="F48" s="147" t="s">
        <v>202</v>
      </c>
      <c r="H48" s="264"/>
      <c r="I48" s="265"/>
      <c r="J48" s="265"/>
      <c r="K48" s="265"/>
      <c r="L48" s="266"/>
      <c r="N48" s="264"/>
      <c r="O48" s="265"/>
      <c r="P48" s="265"/>
      <c r="Q48" s="265"/>
      <c r="R48" s="266"/>
      <c r="T48" s="264"/>
      <c r="U48" s="265"/>
      <c r="V48" s="265"/>
      <c r="W48" s="265"/>
      <c r="X48" s="266"/>
    </row>
    <row r="49" spans="2:24" x14ac:dyDescent="0.25">
      <c r="B49" s="146" t="s">
        <v>69</v>
      </c>
      <c r="C49" s="147" t="s">
        <v>172</v>
      </c>
      <c r="D49" s="147" t="s">
        <v>209</v>
      </c>
      <c r="E49" s="149">
        <v>0.72</v>
      </c>
      <c r="F49" s="147" t="s">
        <v>202</v>
      </c>
      <c r="H49" s="264"/>
      <c r="I49" s="265"/>
      <c r="J49" s="265"/>
      <c r="K49" s="265"/>
      <c r="L49" s="266"/>
      <c r="N49" s="264"/>
      <c r="O49" s="265"/>
      <c r="P49" s="265"/>
      <c r="Q49" s="265"/>
      <c r="R49" s="266"/>
      <c r="T49" s="264"/>
      <c r="U49" s="265"/>
      <c r="V49" s="265"/>
      <c r="W49" s="265"/>
      <c r="X49" s="266"/>
    </row>
    <row r="50" spans="2:24" x14ac:dyDescent="0.25">
      <c r="B50" s="146" t="s">
        <v>69</v>
      </c>
      <c r="C50" s="147" t="s">
        <v>172</v>
      </c>
      <c r="D50" s="147" t="s">
        <v>121</v>
      </c>
      <c r="E50" s="149">
        <v>1</v>
      </c>
      <c r="F50" s="147" t="s">
        <v>202</v>
      </c>
      <c r="H50" s="264"/>
      <c r="I50" s="265"/>
      <c r="J50" s="265"/>
      <c r="K50" s="265"/>
      <c r="L50" s="266"/>
      <c r="N50" s="264"/>
      <c r="O50" s="265"/>
      <c r="P50" s="265"/>
      <c r="Q50" s="265"/>
      <c r="R50" s="266"/>
      <c r="T50" s="264"/>
      <c r="U50" s="265"/>
      <c r="V50" s="265"/>
      <c r="W50" s="265"/>
      <c r="X50" s="266"/>
    </row>
    <row r="51" spans="2:24" x14ac:dyDescent="0.25">
      <c r="B51" s="146" t="s">
        <v>69</v>
      </c>
      <c r="C51" s="147" t="s">
        <v>172</v>
      </c>
      <c r="D51" s="147" t="s">
        <v>216</v>
      </c>
      <c r="E51" s="149">
        <v>0.5</v>
      </c>
      <c r="F51" s="147" t="s">
        <v>202</v>
      </c>
      <c r="H51" s="264"/>
      <c r="I51" s="265"/>
      <c r="J51" s="265"/>
      <c r="K51" s="265"/>
      <c r="L51" s="266"/>
      <c r="N51" s="264"/>
      <c r="O51" s="265"/>
      <c r="P51" s="265"/>
      <c r="Q51" s="265"/>
      <c r="R51" s="266"/>
      <c r="T51" s="264"/>
      <c r="U51" s="265"/>
      <c r="V51" s="265"/>
      <c r="W51" s="265"/>
      <c r="X51" s="266"/>
    </row>
    <row r="52" spans="2:24" x14ac:dyDescent="0.25">
      <c r="B52" s="146" t="s">
        <v>69</v>
      </c>
      <c r="C52" s="147" t="s">
        <v>172</v>
      </c>
      <c r="D52" s="147" t="s">
        <v>205</v>
      </c>
      <c r="E52" s="149">
        <v>1</v>
      </c>
      <c r="F52" s="147" t="s">
        <v>202</v>
      </c>
      <c r="H52" s="264"/>
      <c r="I52" s="265"/>
      <c r="J52" s="265"/>
      <c r="K52" s="265"/>
      <c r="L52" s="266"/>
      <c r="N52" s="264"/>
      <c r="O52" s="265"/>
      <c r="P52" s="265"/>
      <c r="Q52" s="265"/>
      <c r="R52" s="266"/>
      <c r="T52" s="264"/>
      <c r="U52" s="265"/>
      <c r="V52" s="265"/>
      <c r="W52" s="265"/>
      <c r="X52" s="266"/>
    </row>
    <row r="53" spans="2:24" x14ac:dyDescent="0.25">
      <c r="B53" s="146" t="s">
        <v>69</v>
      </c>
      <c r="C53" s="147" t="s">
        <v>217</v>
      </c>
      <c r="D53" s="147" t="s">
        <v>210</v>
      </c>
      <c r="E53" s="149">
        <v>0.92</v>
      </c>
      <c r="F53" s="147" t="s">
        <v>202</v>
      </c>
      <c r="H53" s="264"/>
      <c r="I53" s="265"/>
      <c r="J53" s="265"/>
      <c r="K53" s="265"/>
      <c r="L53" s="266"/>
      <c r="N53" s="264"/>
      <c r="O53" s="265"/>
      <c r="P53" s="265"/>
      <c r="Q53" s="265"/>
      <c r="R53" s="266"/>
      <c r="T53" s="264"/>
      <c r="U53" s="265"/>
      <c r="V53" s="265"/>
      <c r="W53" s="265"/>
      <c r="X53" s="266"/>
    </row>
    <row r="54" spans="2:24" x14ac:dyDescent="0.25">
      <c r="B54" s="146" t="s">
        <v>69</v>
      </c>
      <c r="C54" s="147" t="s">
        <v>217</v>
      </c>
      <c r="D54" s="147" t="s">
        <v>209</v>
      </c>
      <c r="E54" s="149">
        <v>0.91</v>
      </c>
      <c r="F54" s="147" t="s">
        <v>202</v>
      </c>
      <c r="H54" s="264"/>
      <c r="I54" s="265"/>
      <c r="J54" s="265"/>
      <c r="K54" s="265"/>
      <c r="L54" s="266"/>
      <c r="N54" s="264"/>
      <c r="O54" s="265"/>
      <c r="P54" s="265"/>
      <c r="Q54" s="265"/>
      <c r="R54" s="266"/>
      <c r="T54" s="264"/>
      <c r="U54" s="265"/>
      <c r="V54" s="265"/>
      <c r="W54" s="265"/>
      <c r="X54" s="266"/>
    </row>
    <row r="55" spans="2:24" x14ac:dyDescent="0.25">
      <c r="B55" s="146" t="s">
        <v>69</v>
      </c>
      <c r="C55" s="147" t="s">
        <v>217</v>
      </c>
      <c r="D55" s="147" t="s">
        <v>218</v>
      </c>
      <c r="E55" s="149">
        <v>0.15</v>
      </c>
      <c r="F55" s="147" t="s">
        <v>202</v>
      </c>
      <c r="H55" s="264"/>
      <c r="I55" s="265"/>
      <c r="J55" s="265"/>
      <c r="K55" s="265"/>
      <c r="L55" s="266"/>
      <c r="N55" s="264"/>
      <c r="O55" s="265"/>
      <c r="P55" s="265"/>
      <c r="Q55" s="265"/>
      <c r="R55" s="266"/>
      <c r="T55" s="264"/>
      <c r="U55" s="265"/>
      <c r="V55" s="265"/>
      <c r="W55" s="265"/>
      <c r="X55" s="266"/>
    </row>
    <row r="56" spans="2:24" x14ac:dyDescent="0.25">
      <c r="B56" s="146" t="s">
        <v>69</v>
      </c>
      <c r="C56" s="147" t="s">
        <v>217</v>
      </c>
      <c r="D56" s="147" t="s">
        <v>121</v>
      </c>
      <c r="E56" s="149">
        <v>1</v>
      </c>
      <c r="F56" s="147" t="s">
        <v>202</v>
      </c>
      <c r="H56" s="264"/>
      <c r="I56" s="265"/>
      <c r="J56" s="265"/>
      <c r="K56" s="265"/>
      <c r="L56" s="266"/>
      <c r="N56" s="264"/>
      <c r="O56" s="265"/>
      <c r="P56" s="265"/>
      <c r="Q56" s="265"/>
      <c r="R56" s="266"/>
      <c r="T56" s="264"/>
      <c r="U56" s="265"/>
      <c r="V56" s="265"/>
      <c r="W56" s="265"/>
      <c r="X56" s="266"/>
    </row>
    <row r="57" spans="2:24" x14ac:dyDescent="0.25">
      <c r="B57" s="146" t="s">
        <v>69</v>
      </c>
      <c r="C57" s="147" t="s">
        <v>217</v>
      </c>
      <c r="D57" s="147" t="s">
        <v>219</v>
      </c>
      <c r="E57" s="149">
        <v>0.15</v>
      </c>
      <c r="F57" s="147" t="s">
        <v>202</v>
      </c>
      <c r="H57" s="264"/>
      <c r="I57" s="265"/>
      <c r="J57" s="265"/>
      <c r="K57" s="265"/>
      <c r="L57" s="266"/>
      <c r="N57" s="264"/>
      <c r="O57" s="265"/>
      <c r="P57" s="265"/>
      <c r="Q57" s="265"/>
      <c r="R57" s="266"/>
      <c r="T57" s="264"/>
      <c r="U57" s="265"/>
      <c r="V57" s="265"/>
      <c r="W57" s="265"/>
      <c r="X57" s="266"/>
    </row>
    <row r="58" spans="2:24" x14ac:dyDescent="0.25">
      <c r="B58" s="146" t="s">
        <v>69</v>
      </c>
      <c r="C58" s="147" t="s">
        <v>217</v>
      </c>
      <c r="D58" s="147" t="s">
        <v>220</v>
      </c>
      <c r="E58" s="149">
        <v>0.15</v>
      </c>
      <c r="F58" s="147" t="s">
        <v>202</v>
      </c>
      <c r="H58" s="267"/>
      <c r="I58" s="268"/>
      <c r="J58" s="268"/>
      <c r="K58" s="268"/>
      <c r="L58" s="269"/>
      <c r="N58" s="267"/>
      <c r="O58" s="268"/>
      <c r="P58" s="268"/>
      <c r="Q58" s="268"/>
      <c r="R58" s="269"/>
      <c r="T58" s="267"/>
      <c r="U58" s="268"/>
      <c r="V58" s="268"/>
      <c r="W58" s="268"/>
      <c r="X58" s="269"/>
    </row>
    <row r="59" spans="2:24" x14ac:dyDescent="0.25">
      <c r="B59" s="146" t="s">
        <v>69</v>
      </c>
      <c r="C59" s="147" t="s">
        <v>217</v>
      </c>
      <c r="D59" s="147" t="s">
        <v>221</v>
      </c>
      <c r="E59" s="149">
        <v>0.15</v>
      </c>
      <c r="F59" s="147" t="s">
        <v>202</v>
      </c>
    </row>
    <row r="60" spans="2:24" x14ac:dyDescent="0.25">
      <c r="B60" s="146" t="s">
        <v>69</v>
      </c>
      <c r="C60" s="147" t="s">
        <v>217</v>
      </c>
      <c r="D60" s="147" t="s">
        <v>222</v>
      </c>
      <c r="E60" s="149">
        <v>0.89</v>
      </c>
      <c r="F60" s="147" t="s">
        <v>202</v>
      </c>
    </row>
    <row r="61" spans="2:24" x14ac:dyDescent="0.25">
      <c r="B61" s="146" t="s">
        <v>69</v>
      </c>
      <c r="C61" s="147" t="s">
        <v>223</v>
      </c>
      <c r="D61" s="147" t="s">
        <v>210</v>
      </c>
      <c r="E61" s="149">
        <v>1</v>
      </c>
      <c r="F61" s="147" t="s">
        <v>202</v>
      </c>
    </row>
    <row r="62" spans="2:24" x14ac:dyDescent="0.25">
      <c r="B62" s="146" t="s">
        <v>69</v>
      </c>
      <c r="C62" s="147" t="s">
        <v>223</v>
      </c>
      <c r="D62" s="147" t="s">
        <v>209</v>
      </c>
      <c r="E62" s="149">
        <v>0.94</v>
      </c>
      <c r="F62" s="147" t="s">
        <v>202</v>
      </c>
    </row>
    <row r="63" spans="2:24" x14ac:dyDescent="0.25">
      <c r="B63" s="146" t="s">
        <v>69</v>
      </c>
      <c r="C63" s="147" t="s">
        <v>223</v>
      </c>
      <c r="D63" s="147" t="s">
        <v>218</v>
      </c>
      <c r="E63" s="149">
        <v>0.1</v>
      </c>
      <c r="F63" s="147" t="s">
        <v>202</v>
      </c>
    </row>
    <row r="64" spans="2:24" x14ac:dyDescent="0.25">
      <c r="B64" s="146" t="s">
        <v>69</v>
      </c>
      <c r="C64" s="147" t="s">
        <v>223</v>
      </c>
      <c r="D64" s="147" t="s">
        <v>121</v>
      </c>
      <c r="E64" s="149">
        <v>1</v>
      </c>
      <c r="F64" s="147" t="s">
        <v>202</v>
      </c>
    </row>
    <row r="65" spans="2:6" x14ac:dyDescent="0.25">
      <c r="B65" s="146" t="s">
        <v>69</v>
      </c>
      <c r="C65" s="147" t="s">
        <v>223</v>
      </c>
      <c r="D65" s="147" t="s">
        <v>219</v>
      </c>
      <c r="E65" s="149">
        <v>0.1</v>
      </c>
      <c r="F65" s="147" t="s">
        <v>202</v>
      </c>
    </row>
    <row r="66" spans="2:6" x14ac:dyDescent="0.25">
      <c r="B66" s="146" t="s">
        <v>69</v>
      </c>
      <c r="C66" s="147" t="s">
        <v>223</v>
      </c>
      <c r="D66" s="147" t="s">
        <v>220</v>
      </c>
      <c r="E66" s="149">
        <v>0.1</v>
      </c>
      <c r="F66" s="147" t="s">
        <v>202</v>
      </c>
    </row>
    <row r="67" spans="2:6" x14ac:dyDescent="0.25">
      <c r="B67" s="146" t="s">
        <v>69</v>
      </c>
      <c r="C67" s="147" t="s">
        <v>223</v>
      </c>
      <c r="D67" s="147" t="s">
        <v>205</v>
      </c>
      <c r="E67" s="149">
        <v>0.82</v>
      </c>
      <c r="F67" s="147" t="s">
        <v>202</v>
      </c>
    </row>
    <row r="68" spans="2:6" x14ac:dyDescent="0.25">
      <c r="B68" s="146" t="s">
        <v>69</v>
      </c>
      <c r="C68" s="147" t="s">
        <v>223</v>
      </c>
      <c r="D68" s="147" t="s">
        <v>221</v>
      </c>
      <c r="E68" s="149">
        <v>0.1</v>
      </c>
      <c r="F68" s="147" t="s">
        <v>202</v>
      </c>
    </row>
    <row r="69" spans="2:6" x14ac:dyDescent="0.25">
      <c r="B69" s="146" t="s">
        <v>69</v>
      </c>
      <c r="C69" s="147" t="s">
        <v>223</v>
      </c>
      <c r="D69" s="147" t="s">
        <v>222</v>
      </c>
      <c r="E69" s="149">
        <v>0.79</v>
      </c>
      <c r="F69" s="147" t="s">
        <v>202</v>
      </c>
    </row>
    <row r="70" spans="2:6" x14ac:dyDescent="0.25">
      <c r="B70" s="146" t="s">
        <v>69</v>
      </c>
      <c r="C70" s="147" t="s">
        <v>224</v>
      </c>
      <c r="D70" s="147" t="s">
        <v>210</v>
      </c>
      <c r="E70" s="149">
        <v>1</v>
      </c>
      <c r="F70" s="147" t="s">
        <v>202</v>
      </c>
    </row>
    <row r="71" spans="2:6" x14ac:dyDescent="0.25">
      <c r="B71" s="146" t="s">
        <v>69</v>
      </c>
      <c r="C71" s="147" t="s">
        <v>224</v>
      </c>
      <c r="D71" s="147" t="s">
        <v>209</v>
      </c>
      <c r="E71" s="149">
        <v>0.72</v>
      </c>
      <c r="F71" s="147" t="s">
        <v>202</v>
      </c>
    </row>
    <row r="72" spans="2:6" x14ac:dyDescent="0.25">
      <c r="B72" s="146" t="s">
        <v>69</v>
      </c>
      <c r="C72" s="147" t="s">
        <v>224</v>
      </c>
      <c r="D72" s="147" t="s">
        <v>121</v>
      </c>
      <c r="E72" s="149">
        <v>1</v>
      </c>
      <c r="F72" s="147" t="s">
        <v>202</v>
      </c>
    </row>
    <row r="73" spans="2:6" x14ac:dyDescent="0.25">
      <c r="B73" s="146" t="s">
        <v>69</v>
      </c>
      <c r="C73" s="147" t="s">
        <v>224</v>
      </c>
      <c r="D73" s="147" t="s">
        <v>205</v>
      </c>
      <c r="E73" s="149">
        <v>1</v>
      </c>
      <c r="F73" s="147" t="s">
        <v>202</v>
      </c>
    </row>
    <row r="74" spans="2:6" x14ac:dyDescent="0.25">
      <c r="B74" s="146" t="s">
        <v>69</v>
      </c>
      <c r="C74" s="147" t="s">
        <v>225</v>
      </c>
      <c r="D74" s="147" t="s">
        <v>210</v>
      </c>
      <c r="E74" s="149">
        <v>1</v>
      </c>
      <c r="F74" s="147" t="s">
        <v>202</v>
      </c>
    </row>
    <row r="75" spans="2:6" x14ac:dyDescent="0.25">
      <c r="B75" s="146" t="s">
        <v>69</v>
      </c>
      <c r="C75" s="147" t="s">
        <v>225</v>
      </c>
      <c r="D75" s="147" t="s">
        <v>209</v>
      </c>
      <c r="E75" s="149">
        <v>0.9</v>
      </c>
      <c r="F75" s="147" t="s">
        <v>202</v>
      </c>
    </row>
    <row r="76" spans="2:6" x14ac:dyDescent="0.25">
      <c r="B76" s="146" t="s">
        <v>69</v>
      </c>
      <c r="C76" s="147" t="s">
        <v>225</v>
      </c>
      <c r="D76" s="147" t="s">
        <v>218</v>
      </c>
      <c r="E76" s="149">
        <v>0.08</v>
      </c>
      <c r="F76" s="147" t="s">
        <v>202</v>
      </c>
    </row>
    <row r="77" spans="2:6" x14ac:dyDescent="0.25">
      <c r="B77" s="146" t="s">
        <v>69</v>
      </c>
      <c r="C77" s="147" t="s">
        <v>225</v>
      </c>
      <c r="D77" s="147" t="s">
        <v>121</v>
      </c>
      <c r="E77" s="149">
        <v>1</v>
      </c>
      <c r="F77" s="147" t="s">
        <v>202</v>
      </c>
    </row>
    <row r="78" spans="2:6" x14ac:dyDescent="0.25">
      <c r="B78" s="146" t="s">
        <v>69</v>
      </c>
      <c r="C78" s="147" t="s">
        <v>225</v>
      </c>
      <c r="D78" s="147" t="s">
        <v>219</v>
      </c>
      <c r="E78" s="149">
        <v>0.08</v>
      </c>
      <c r="F78" s="147" t="s">
        <v>202</v>
      </c>
    </row>
    <row r="79" spans="2:6" x14ac:dyDescent="0.25">
      <c r="B79" s="146" t="s">
        <v>69</v>
      </c>
      <c r="C79" s="147" t="s">
        <v>225</v>
      </c>
      <c r="D79" s="147" t="s">
        <v>220</v>
      </c>
      <c r="E79" s="149">
        <v>0.08</v>
      </c>
      <c r="F79" s="147" t="s">
        <v>202</v>
      </c>
    </row>
    <row r="80" spans="2:6" x14ac:dyDescent="0.25">
      <c r="B80" s="146" t="s">
        <v>69</v>
      </c>
      <c r="C80" s="147" t="s">
        <v>225</v>
      </c>
      <c r="D80" s="147" t="s">
        <v>205</v>
      </c>
      <c r="E80" s="149">
        <v>0.82</v>
      </c>
      <c r="F80" s="147" t="s">
        <v>202</v>
      </c>
    </row>
    <row r="81" spans="2:6" x14ac:dyDescent="0.25">
      <c r="B81" s="146" t="s">
        <v>69</v>
      </c>
      <c r="C81" s="147" t="s">
        <v>225</v>
      </c>
      <c r="D81" s="147" t="s">
        <v>221</v>
      </c>
      <c r="E81" s="149">
        <v>0.08</v>
      </c>
      <c r="F81" s="147" t="s">
        <v>202</v>
      </c>
    </row>
    <row r="82" spans="2:6" x14ac:dyDescent="0.25">
      <c r="B82" s="146" t="s">
        <v>69</v>
      </c>
      <c r="C82" s="147" t="s">
        <v>225</v>
      </c>
      <c r="D82" s="147" t="s">
        <v>222</v>
      </c>
      <c r="E82" s="149">
        <v>0.8</v>
      </c>
      <c r="F82" s="147" t="s">
        <v>202</v>
      </c>
    </row>
    <row r="83" spans="2:6" x14ac:dyDescent="0.25">
      <c r="B83" s="146" t="s">
        <v>69</v>
      </c>
      <c r="C83" s="147" t="s">
        <v>226</v>
      </c>
      <c r="D83" s="147" t="s">
        <v>210</v>
      </c>
      <c r="E83" s="149">
        <v>0.7</v>
      </c>
      <c r="F83" s="147" t="s">
        <v>202</v>
      </c>
    </row>
    <row r="84" spans="2:6" x14ac:dyDescent="0.25">
      <c r="B84" s="146" t="s">
        <v>69</v>
      </c>
      <c r="C84" s="147" t="s">
        <v>226</v>
      </c>
      <c r="D84" s="147" t="s">
        <v>209</v>
      </c>
      <c r="E84" s="149">
        <v>0.69</v>
      </c>
      <c r="F84" s="147" t="s">
        <v>202</v>
      </c>
    </row>
    <row r="85" spans="2:6" x14ac:dyDescent="0.25">
      <c r="B85" s="146" t="s">
        <v>69</v>
      </c>
      <c r="C85" s="147" t="s">
        <v>226</v>
      </c>
      <c r="D85" s="147" t="s">
        <v>218</v>
      </c>
      <c r="E85" s="149">
        <v>0.03</v>
      </c>
      <c r="F85" s="147" t="s">
        <v>202</v>
      </c>
    </row>
    <row r="86" spans="2:6" x14ac:dyDescent="0.25">
      <c r="B86" s="146" t="s">
        <v>69</v>
      </c>
      <c r="C86" s="147" t="s">
        <v>226</v>
      </c>
      <c r="D86" s="147" t="s">
        <v>121</v>
      </c>
      <c r="E86" s="149">
        <v>1</v>
      </c>
      <c r="F86" s="147" t="s">
        <v>202</v>
      </c>
    </row>
    <row r="87" spans="2:6" x14ac:dyDescent="0.25">
      <c r="B87" s="146" t="s">
        <v>69</v>
      </c>
      <c r="C87" s="147" t="s">
        <v>226</v>
      </c>
      <c r="D87" s="147" t="s">
        <v>219</v>
      </c>
      <c r="E87" s="149">
        <v>0.03</v>
      </c>
      <c r="F87" s="147" t="s">
        <v>202</v>
      </c>
    </row>
    <row r="88" spans="2:6" x14ac:dyDescent="0.25">
      <c r="B88" s="146" t="s">
        <v>69</v>
      </c>
      <c r="C88" s="147" t="s">
        <v>226</v>
      </c>
      <c r="D88" s="147" t="s">
        <v>220</v>
      </c>
      <c r="E88" s="149">
        <v>0.03</v>
      </c>
      <c r="F88" s="147" t="s">
        <v>202</v>
      </c>
    </row>
    <row r="89" spans="2:6" x14ac:dyDescent="0.25">
      <c r="B89" s="146" t="s">
        <v>69</v>
      </c>
      <c r="C89" s="147" t="s">
        <v>226</v>
      </c>
      <c r="D89" s="147" t="s">
        <v>216</v>
      </c>
      <c r="E89" s="149">
        <v>0.1</v>
      </c>
      <c r="F89" s="147" t="s">
        <v>202</v>
      </c>
    </row>
    <row r="90" spans="2:6" x14ac:dyDescent="0.25">
      <c r="B90" s="146" t="s">
        <v>69</v>
      </c>
      <c r="C90" s="147" t="s">
        <v>226</v>
      </c>
      <c r="D90" s="147" t="s">
        <v>221</v>
      </c>
      <c r="E90" s="149">
        <v>0.03</v>
      </c>
      <c r="F90" s="147" t="s">
        <v>202</v>
      </c>
    </row>
    <row r="91" spans="2:6" x14ac:dyDescent="0.25">
      <c r="B91" s="146" t="s">
        <v>69</v>
      </c>
      <c r="C91" s="147" t="s">
        <v>226</v>
      </c>
      <c r="D91" s="147" t="s">
        <v>222</v>
      </c>
      <c r="E91" s="149">
        <v>0.52</v>
      </c>
      <c r="F91" s="147" t="s">
        <v>202</v>
      </c>
    </row>
    <row r="92" spans="2:6" x14ac:dyDescent="0.25">
      <c r="B92" s="146" t="s">
        <v>69</v>
      </c>
      <c r="C92" s="147" t="s">
        <v>227</v>
      </c>
      <c r="D92" s="147" t="s">
        <v>210</v>
      </c>
      <c r="E92" s="149">
        <v>0.7</v>
      </c>
      <c r="F92" s="147" t="s">
        <v>202</v>
      </c>
    </row>
    <row r="93" spans="2:6" x14ac:dyDescent="0.25">
      <c r="B93" s="146" t="s">
        <v>69</v>
      </c>
      <c r="C93" s="147" t="s">
        <v>227</v>
      </c>
      <c r="D93" s="147" t="s">
        <v>209</v>
      </c>
      <c r="E93" s="149">
        <v>0.87</v>
      </c>
      <c r="F93" s="147" t="s">
        <v>202</v>
      </c>
    </row>
    <row r="94" spans="2:6" x14ac:dyDescent="0.25">
      <c r="B94" s="146" t="s">
        <v>69</v>
      </c>
      <c r="C94" s="147" t="s">
        <v>227</v>
      </c>
      <c r="D94" s="147" t="s">
        <v>121</v>
      </c>
      <c r="E94" s="149">
        <v>1</v>
      </c>
      <c r="F94" s="147" t="s">
        <v>202</v>
      </c>
    </row>
    <row r="95" spans="2:6" x14ac:dyDescent="0.25">
      <c r="B95" s="146" t="s">
        <v>69</v>
      </c>
      <c r="C95" s="147" t="s">
        <v>227</v>
      </c>
      <c r="D95" s="147" t="s">
        <v>204</v>
      </c>
      <c r="E95" s="149">
        <v>0.08</v>
      </c>
      <c r="F95" s="147" t="s">
        <v>202</v>
      </c>
    </row>
    <row r="96" spans="2:6" x14ac:dyDescent="0.25">
      <c r="B96" s="146" t="s">
        <v>69</v>
      </c>
      <c r="C96" s="147" t="s">
        <v>227</v>
      </c>
      <c r="D96" s="147" t="s">
        <v>222</v>
      </c>
      <c r="E96" s="149">
        <v>0.93</v>
      </c>
      <c r="F96" s="147" t="s">
        <v>202</v>
      </c>
    </row>
    <row r="97" spans="2:6" x14ac:dyDescent="0.25">
      <c r="B97" s="146" t="s">
        <v>69</v>
      </c>
      <c r="C97" s="147" t="s">
        <v>228</v>
      </c>
      <c r="D97" s="147" t="s">
        <v>210</v>
      </c>
      <c r="E97" s="149">
        <v>0.96</v>
      </c>
      <c r="F97" s="147" t="s">
        <v>202</v>
      </c>
    </row>
    <row r="98" spans="2:6" x14ac:dyDescent="0.25">
      <c r="B98" s="146" t="s">
        <v>69</v>
      </c>
      <c r="C98" s="147" t="s">
        <v>228</v>
      </c>
      <c r="D98" s="147" t="s">
        <v>209</v>
      </c>
      <c r="E98" s="149">
        <v>0.82</v>
      </c>
      <c r="F98" s="147" t="s">
        <v>202</v>
      </c>
    </row>
    <row r="99" spans="2:6" x14ac:dyDescent="0.25">
      <c r="B99" s="146" t="s">
        <v>69</v>
      </c>
      <c r="C99" s="147" t="s">
        <v>228</v>
      </c>
      <c r="D99" s="147" t="s">
        <v>218</v>
      </c>
      <c r="E99" s="149">
        <v>0.9</v>
      </c>
      <c r="F99" s="147" t="s">
        <v>202</v>
      </c>
    </row>
    <row r="100" spans="2:6" x14ac:dyDescent="0.25">
      <c r="B100" s="146" t="s">
        <v>69</v>
      </c>
      <c r="C100" s="147" t="s">
        <v>228</v>
      </c>
      <c r="D100" s="147" t="s">
        <v>121</v>
      </c>
      <c r="E100" s="149">
        <v>1</v>
      </c>
      <c r="F100" s="147" t="s">
        <v>202</v>
      </c>
    </row>
    <row r="101" spans="2:6" x14ac:dyDescent="0.25">
      <c r="B101" s="146" t="s">
        <v>69</v>
      </c>
      <c r="C101" s="147" t="s">
        <v>228</v>
      </c>
      <c r="D101" s="147" t="s">
        <v>219</v>
      </c>
      <c r="E101" s="149">
        <v>0.56999999999999995</v>
      </c>
      <c r="F101" s="147" t="s">
        <v>202</v>
      </c>
    </row>
    <row r="102" spans="2:6" x14ac:dyDescent="0.25">
      <c r="B102" s="146" t="s">
        <v>69</v>
      </c>
      <c r="C102" s="147" t="s">
        <v>228</v>
      </c>
      <c r="D102" s="147" t="s">
        <v>220</v>
      </c>
      <c r="E102" s="149">
        <v>0.73</v>
      </c>
      <c r="F102" s="147" t="s">
        <v>202</v>
      </c>
    </row>
    <row r="103" spans="2:6" x14ac:dyDescent="0.25">
      <c r="B103" s="146" t="s">
        <v>69</v>
      </c>
      <c r="C103" s="147" t="s">
        <v>228</v>
      </c>
      <c r="D103" s="147" t="s">
        <v>221</v>
      </c>
      <c r="E103" s="149">
        <v>0.75</v>
      </c>
      <c r="F103" s="147" t="s">
        <v>202</v>
      </c>
    </row>
    <row r="104" spans="2:6" x14ac:dyDescent="0.25">
      <c r="B104" s="146" t="s">
        <v>69</v>
      </c>
      <c r="C104" s="147" t="s">
        <v>228</v>
      </c>
      <c r="D104" s="147" t="s">
        <v>222</v>
      </c>
      <c r="E104" s="149">
        <v>0.87</v>
      </c>
      <c r="F104" s="147" t="s">
        <v>202</v>
      </c>
    </row>
    <row r="105" spans="2:6" x14ac:dyDescent="0.25">
      <c r="B105" s="146" t="s">
        <v>69</v>
      </c>
      <c r="C105" s="147" t="s">
        <v>229</v>
      </c>
      <c r="D105" s="147" t="s">
        <v>210</v>
      </c>
      <c r="E105" s="149">
        <v>0.62</v>
      </c>
      <c r="F105" s="147" t="s">
        <v>202</v>
      </c>
    </row>
    <row r="106" spans="2:6" x14ac:dyDescent="0.25">
      <c r="B106" s="146" t="s">
        <v>69</v>
      </c>
      <c r="C106" s="147" t="s">
        <v>229</v>
      </c>
      <c r="D106" s="147" t="s">
        <v>209</v>
      </c>
      <c r="E106" s="149">
        <v>0.77</v>
      </c>
      <c r="F106" s="147" t="s">
        <v>202</v>
      </c>
    </row>
    <row r="107" spans="2:6" x14ac:dyDescent="0.25">
      <c r="B107" s="146" t="s">
        <v>69</v>
      </c>
      <c r="C107" s="147" t="s">
        <v>229</v>
      </c>
      <c r="D107" s="147" t="s">
        <v>121</v>
      </c>
      <c r="E107" s="149">
        <v>1</v>
      </c>
      <c r="F107" s="147" t="s">
        <v>202</v>
      </c>
    </row>
    <row r="108" spans="2:6" x14ac:dyDescent="0.25">
      <c r="B108" s="146" t="s">
        <v>69</v>
      </c>
      <c r="C108" s="147" t="s">
        <v>229</v>
      </c>
      <c r="D108" s="147" t="s">
        <v>204</v>
      </c>
      <c r="E108" s="149">
        <v>0.25</v>
      </c>
      <c r="F108" s="147" t="s">
        <v>202</v>
      </c>
    </row>
    <row r="109" spans="2:6" x14ac:dyDescent="0.25">
      <c r="B109" s="146" t="s">
        <v>215</v>
      </c>
      <c r="C109" s="147" t="s">
        <v>215</v>
      </c>
      <c r="D109" s="147" t="s">
        <v>215</v>
      </c>
      <c r="E109" s="149" t="s">
        <v>215</v>
      </c>
      <c r="F109" s="147" t="s">
        <v>215</v>
      </c>
    </row>
    <row r="110" spans="2:6" x14ac:dyDescent="0.25">
      <c r="B110" s="146" t="s">
        <v>70</v>
      </c>
      <c r="C110" s="147" t="s">
        <v>230</v>
      </c>
      <c r="D110" s="147" t="s">
        <v>231</v>
      </c>
      <c r="E110" s="149">
        <v>0.45</v>
      </c>
      <c r="F110" s="147" t="s">
        <v>202</v>
      </c>
    </row>
    <row r="111" spans="2:6" x14ac:dyDescent="0.25">
      <c r="B111" s="146" t="s">
        <v>70</v>
      </c>
      <c r="C111" s="147" t="s">
        <v>230</v>
      </c>
      <c r="D111" s="147" t="s">
        <v>232</v>
      </c>
      <c r="E111" s="149">
        <v>0.45</v>
      </c>
      <c r="F111" s="147" t="s">
        <v>202</v>
      </c>
    </row>
    <row r="112" spans="2:6" x14ac:dyDescent="0.25">
      <c r="B112" s="146" t="s">
        <v>70</v>
      </c>
      <c r="C112" s="147" t="s">
        <v>230</v>
      </c>
      <c r="D112" s="147" t="s">
        <v>209</v>
      </c>
      <c r="E112" s="149">
        <v>0.6</v>
      </c>
      <c r="F112" s="147" t="s">
        <v>202</v>
      </c>
    </row>
    <row r="113" spans="2:6" x14ac:dyDescent="0.25">
      <c r="B113" s="146" t="s">
        <v>70</v>
      </c>
      <c r="C113" s="147" t="s">
        <v>230</v>
      </c>
      <c r="D113" s="147" t="s">
        <v>210</v>
      </c>
      <c r="E113" s="149">
        <v>0.85</v>
      </c>
      <c r="F113" s="147" t="s">
        <v>202</v>
      </c>
    </row>
    <row r="114" spans="2:6" x14ac:dyDescent="0.25">
      <c r="B114" s="146" t="s">
        <v>70</v>
      </c>
      <c r="C114" s="147" t="s">
        <v>230</v>
      </c>
      <c r="D114" s="147" t="s">
        <v>233</v>
      </c>
      <c r="E114" s="149">
        <v>0.12</v>
      </c>
      <c r="F114" s="147" t="s">
        <v>202</v>
      </c>
    </row>
    <row r="115" spans="2:6" x14ac:dyDescent="0.25">
      <c r="B115" s="146" t="s">
        <v>70</v>
      </c>
      <c r="C115" s="147" t="s">
        <v>230</v>
      </c>
      <c r="D115" s="147" t="s">
        <v>234</v>
      </c>
      <c r="E115" s="149">
        <v>0.33</v>
      </c>
      <c r="F115" s="147" t="s">
        <v>202</v>
      </c>
    </row>
    <row r="116" spans="2:6" x14ac:dyDescent="0.25">
      <c r="B116" s="146" t="s">
        <v>70</v>
      </c>
      <c r="C116" s="147" t="s">
        <v>230</v>
      </c>
      <c r="D116" s="147" t="s">
        <v>235</v>
      </c>
      <c r="E116" s="149">
        <v>0.73</v>
      </c>
      <c r="F116" s="147" t="s">
        <v>202</v>
      </c>
    </row>
    <row r="117" spans="2:6" x14ac:dyDescent="0.25">
      <c r="B117" s="146" t="s">
        <v>70</v>
      </c>
      <c r="C117" s="147" t="s">
        <v>230</v>
      </c>
      <c r="D117" s="147" t="s">
        <v>216</v>
      </c>
      <c r="E117" s="149">
        <v>0.7</v>
      </c>
      <c r="F117" s="147" t="s">
        <v>202</v>
      </c>
    </row>
    <row r="118" spans="2:6" x14ac:dyDescent="0.25">
      <c r="B118" s="146" t="s">
        <v>70</v>
      </c>
      <c r="C118" s="147" t="s">
        <v>230</v>
      </c>
      <c r="D118" s="147" t="s">
        <v>121</v>
      </c>
      <c r="E118" s="149">
        <v>1</v>
      </c>
      <c r="F118" s="147" t="s">
        <v>202</v>
      </c>
    </row>
    <row r="119" spans="2:6" x14ac:dyDescent="0.25">
      <c r="B119" s="146" t="s">
        <v>70</v>
      </c>
      <c r="C119" s="147" t="s">
        <v>236</v>
      </c>
      <c r="D119" s="147" t="s">
        <v>231</v>
      </c>
      <c r="E119" s="149">
        <v>0.26</v>
      </c>
      <c r="F119" s="147" t="s">
        <v>202</v>
      </c>
    </row>
    <row r="120" spans="2:6" x14ac:dyDescent="0.25">
      <c r="B120" s="146" t="s">
        <v>70</v>
      </c>
      <c r="C120" s="147" t="s">
        <v>236</v>
      </c>
      <c r="D120" s="147" t="s">
        <v>232</v>
      </c>
      <c r="E120" s="149">
        <v>0.26</v>
      </c>
      <c r="F120" s="147" t="s">
        <v>202</v>
      </c>
    </row>
    <row r="121" spans="2:6" x14ac:dyDescent="0.25">
      <c r="B121" s="146" t="s">
        <v>70</v>
      </c>
      <c r="C121" s="147" t="s">
        <v>236</v>
      </c>
      <c r="D121" s="147" t="s">
        <v>209</v>
      </c>
      <c r="E121" s="149">
        <v>0.7</v>
      </c>
      <c r="F121" s="147" t="s">
        <v>202</v>
      </c>
    </row>
    <row r="122" spans="2:6" x14ac:dyDescent="0.25">
      <c r="B122" s="146" t="s">
        <v>70</v>
      </c>
      <c r="C122" s="147" t="s">
        <v>236</v>
      </c>
      <c r="D122" s="147" t="s">
        <v>210</v>
      </c>
      <c r="E122" s="149">
        <v>0.71</v>
      </c>
      <c r="F122" s="147" t="s">
        <v>202</v>
      </c>
    </row>
    <row r="123" spans="2:6" x14ac:dyDescent="0.25">
      <c r="B123" s="146" t="s">
        <v>70</v>
      </c>
      <c r="C123" s="147" t="s">
        <v>236</v>
      </c>
      <c r="D123" s="147" t="s">
        <v>233</v>
      </c>
      <c r="E123" s="149">
        <v>0.14000000000000001</v>
      </c>
      <c r="F123" s="147" t="s">
        <v>202</v>
      </c>
    </row>
    <row r="124" spans="2:6" x14ac:dyDescent="0.25">
      <c r="B124" s="146" t="s">
        <v>70</v>
      </c>
      <c r="C124" s="147" t="s">
        <v>236</v>
      </c>
      <c r="D124" s="147" t="s">
        <v>234</v>
      </c>
      <c r="E124" s="149">
        <v>0.09</v>
      </c>
      <c r="F124" s="147" t="s">
        <v>202</v>
      </c>
    </row>
    <row r="125" spans="2:6" x14ac:dyDescent="0.25">
      <c r="B125" s="146" t="s">
        <v>70</v>
      </c>
      <c r="C125" s="147" t="s">
        <v>236</v>
      </c>
      <c r="D125" s="147" t="s">
        <v>235</v>
      </c>
      <c r="E125" s="149">
        <v>0.72</v>
      </c>
      <c r="F125" s="147" t="s">
        <v>202</v>
      </c>
    </row>
    <row r="126" spans="2:6" x14ac:dyDescent="0.25">
      <c r="B126" s="146" t="s">
        <v>70</v>
      </c>
      <c r="C126" s="147" t="s">
        <v>236</v>
      </c>
      <c r="D126" s="147" t="s">
        <v>121</v>
      </c>
      <c r="E126" s="149">
        <v>1</v>
      </c>
      <c r="F126" s="147" t="s">
        <v>202</v>
      </c>
    </row>
    <row r="127" spans="2:6" x14ac:dyDescent="0.25">
      <c r="B127" s="146" t="s">
        <v>70</v>
      </c>
      <c r="C127" s="147" t="s">
        <v>237</v>
      </c>
      <c r="D127" s="147" t="s">
        <v>231</v>
      </c>
      <c r="E127" s="149">
        <v>0.14000000000000001</v>
      </c>
      <c r="F127" s="147" t="s">
        <v>202</v>
      </c>
    </row>
    <row r="128" spans="2:6" x14ac:dyDescent="0.25">
      <c r="B128" s="146" t="s">
        <v>70</v>
      </c>
      <c r="C128" s="147" t="s">
        <v>237</v>
      </c>
      <c r="D128" s="147" t="s">
        <v>232</v>
      </c>
      <c r="E128" s="149">
        <v>0.14000000000000001</v>
      </c>
      <c r="F128" s="147" t="s">
        <v>202</v>
      </c>
    </row>
    <row r="129" spans="2:6" x14ac:dyDescent="0.25">
      <c r="B129" s="146" t="s">
        <v>70</v>
      </c>
      <c r="C129" s="147" t="s">
        <v>237</v>
      </c>
      <c r="D129" s="147" t="s">
        <v>209</v>
      </c>
      <c r="E129" s="149">
        <v>0.73</v>
      </c>
      <c r="F129" s="147" t="s">
        <v>202</v>
      </c>
    </row>
    <row r="130" spans="2:6" x14ac:dyDescent="0.25">
      <c r="B130" s="146" t="s">
        <v>70</v>
      </c>
      <c r="C130" s="147" t="s">
        <v>237</v>
      </c>
      <c r="D130" s="147" t="s">
        <v>210</v>
      </c>
      <c r="E130" s="149">
        <v>0.73</v>
      </c>
      <c r="F130" s="147" t="s">
        <v>202</v>
      </c>
    </row>
    <row r="131" spans="2:6" x14ac:dyDescent="0.25">
      <c r="B131" s="146" t="s">
        <v>70</v>
      </c>
      <c r="C131" s="147" t="s">
        <v>237</v>
      </c>
      <c r="D131" s="147" t="s">
        <v>233</v>
      </c>
      <c r="E131" s="149">
        <v>0.12</v>
      </c>
      <c r="F131" s="147" t="s">
        <v>202</v>
      </c>
    </row>
    <row r="132" spans="2:6" x14ac:dyDescent="0.25">
      <c r="B132" s="146" t="s">
        <v>70</v>
      </c>
      <c r="C132" s="147" t="s">
        <v>237</v>
      </c>
      <c r="D132" s="147" t="s">
        <v>234</v>
      </c>
      <c r="E132" s="149">
        <v>0.1</v>
      </c>
      <c r="F132" s="147" t="s">
        <v>202</v>
      </c>
    </row>
    <row r="133" spans="2:6" x14ac:dyDescent="0.25">
      <c r="B133" s="146" t="s">
        <v>70</v>
      </c>
      <c r="C133" s="147" t="s">
        <v>237</v>
      </c>
      <c r="D133" s="147" t="s">
        <v>235</v>
      </c>
      <c r="E133" s="149">
        <v>0.74</v>
      </c>
      <c r="F133" s="147" t="s">
        <v>202</v>
      </c>
    </row>
    <row r="134" spans="2:6" x14ac:dyDescent="0.25">
      <c r="B134" s="146" t="s">
        <v>70</v>
      </c>
      <c r="C134" s="147" t="s">
        <v>237</v>
      </c>
      <c r="D134" s="147" t="s">
        <v>216</v>
      </c>
      <c r="E134" s="149">
        <v>0.7</v>
      </c>
      <c r="F134" s="147" t="s">
        <v>202</v>
      </c>
    </row>
    <row r="135" spans="2:6" x14ac:dyDescent="0.25">
      <c r="B135" s="146" t="s">
        <v>70</v>
      </c>
      <c r="C135" s="147" t="s">
        <v>237</v>
      </c>
      <c r="D135" s="147" t="s">
        <v>121</v>
      </c>
      <c r="E135" s="149">
        <v>1</v>
      </c>
      <c r="F135" s="147" t="s">
        <v>202</v>
      </c>
    </row>
    <row r="136" spans="2:6" x14ac:dyDescent="0.25">
      <c r="B136" s="146" t="s">
        <v>70</v>
      </c>
      <c r="C136" s="147" t="s">
        <v>238</v>
      </c>
      <c r="D136" s="147" t="s">
        <v>231</v>
      </c>
      <c r="E136" s="149">
        <v>0.14000000000000001</v>
      </c>
      <c r="F136" s="147" t="s">
        <v>202</v>
      </c>
    </row>
    <row r="137" spans="2:6" x14ac:dyDescent="0.25">
      <c r="B137" s="146" t="s">
        <v>70</v>
      </c>
      <c r="C137" s="147" t="s">
        <v>238</v>
      </c>
      <c r="D137" s="147" t="s">
        <v>232</v>
      </c>
      <c r="E137" s="149">
        <v>0.14000000000000001</v>
      </c>
      <c r="F137" s="147" t="s">
        <v>202</v>
      </c>
    </row>
    <row r="138" spans="2:6" x14ac:dyDescent="0.25">
      <c r="B138" s="146" t="s">
        <v>70</v>
      </c>
      <c r="C138" s="147" t="s">
        <v>238</v>
      </c>
      <c r="D138" s="147" t="s">
        <v>209</v>
      </c>
      <c r="E138" s="149">
        <v>0.73</v>
      </c>
      <c r="F138" s="147" t="s">
        <v>202</v>
      </c>
    </row>
    <row r="139" spans="2:6" x14ac:dyDescent="0.25">
      <c r="B139" s="146" t="s">
        <v>70</v>
      </c>
      <c r="C139" s="147" t="s">
        <v>238</v>
      </c>
      <c r="D139" s="147" t="s">
        <v>210</v>
      </c>
      <c r="E139" s="149">
        <v>0.73</v>
      </c>
      <c r="F139" s="147" t="s">
        <v>202</v>
      </c>
    </row>
    <row r="140" spans="2:6" x14ac:dyDescent="0.25">
      <c r="B140" s="146" t="s">
        <v>70</v>
      </c>
      <c r="C140" s="147" t="s">
        <v>238</v>
      </c>
      <c r="D140" s="147" t="s">
        <v>233</v>
      </c>
      <c r="E140" s="149">
        <v>0.12</v>
      </c>
      <c r="F140" s="147" t="s">
        <v>202</v>
      </c>
    </row>
    <row r="141" spans="2:6" x14ac:dyDescent="0.25">
      <c r="B141" s="146" t="s">
        <v>70</v>
      </c>
      <c r="C141" s="147" t="s">
        <v>238</v>
      </c>
      <c r="D141" s="147" t="s">
        <v>234</v>
      </c>
      <c r="E141" s="149">
        <v>0.1</v>
      </c>
      <c r="F141" s="147" t="s">
        <v>202</v>
      </c>
    </row>
    <row r="142" spans="2:6" x14ac:dyDescent="0.25">
      <c r="B142" s="146" t="s">
        <v>70</v>
      </c>
      <c r="C142" s="147" t="s">
        <v>238</v>
      </c>
      <c r="D142" s="147" t="s">
        <v>216</v>
      </c>
      <c r="E142" s="149">
        <v>0.7</v>
      </c>
      <c r="F142" s="147" t="s">
        <v>202</v>
      </c>
    </row>
    <row r="143" spans="2:6" x14ac:dyDescent="0.25">
      <c r="B143" s="146" t="s">
        <v>70</v>
      </c>
      <c r="C143" s="147" t="s">
        <v>238</v>
      </c>
      <c r="D143" s="147" t="s">
        <v>121</v>
      </c>
      <c r="E143" s="149">
        <v>1</v>
      </c>
      <c r="F143" s="147" t="s">
        <v>202</v>
      </c>
    </row>
    <row r="144" spans="2:6" x14ac:dyDescent="0.25">
      <c r="B144" s="146" t="s">
        <v>70</v>
      </c>
      <c r="C144" s="147" t="s">
        <v>239</v>
      </c>
      <c r="D144" s="147" t="s">
        <v>231</v>
      </c>
      <c r="E144" s="149">
        <v>7.0000000000000007E-2</v>
      </c>
      <c r="F144" s="147" t="s">
        <v>202</v>
      </c>
    </row>
    <row r="145" spans="2:6" x14ac:dyDescent="0.25">
      <c r="B145" s="146" t="s">
        <v>70</v>
      </c>
      <c r="C145" s="147" t="s">
        <v>239</v>
      </c>
      <c r="D145" s="147" t="s">
        <v>232</v>
      </c>
      <c r="E145" s="149">
        <v>7.0000000000000007E-2</v>
      </c>
      <c r="F145" s="147" t="s">
        <v>202</v>
      </c>
    </row>
    <row r="146" spans="2:6" x14ac:dyDescent="0.25">
      <c r="B146" s="146" t="s">
        <v>70</v>
      </c>
      <c r="C146" s="147" t="s">
        <v>239</v>
      </c>
      <c r="D146" s="147" t="s">
        <v>209</v>
      </c>
      <c r="E146" s="149">
        <v>0.73</v>
      </c>
      <c r="F146" s="147" t="s">
        <v>202</v>
      </c>
    </row>
    <row r="147" spans="2:6" x14ac:dyDescent="0.25">
      <c r="B147" s="146" t="s">
        <v>70</v>
      </c>
      <c r="C147" s="147" t="s">
        <v>239</v>
      </c>
      <c r="D147" s="147" t="s">
        <v>210</v>
      </c>
      <c r="E147" s="149">
        <v>0.76</v>
      </c>
      <c r="F147" s="147" t="s">
        <v>202</v>
      </c>
    </row>
    <row r="148" spans="2:6" x14ac:dyDescent="0.25">
      <c r="B148" s="146" t="s">
        <v>70</v>
      </c>
      <c r="C148" s="147" t="s">
        <v>239</v>
      </c>
      <c r="D148" s="147" t="s">
        <v>233</v>
      </c>
      <c r="E148" s="149">
        <v>0.15</v>
      </c>
      <c r="F148" s="147" t="s">
        <v>202</v>
      </c>
    </row>
    <row r="149" spans="2:6" x14ac:dyDescent="0.25">
      <c r="B149" s="146" t="s">
        <v>70</v>
      </c>
      <c r="C149" s="147" t="s">
        <v>239</v>
      </c>
      <c r="D149" s="147" t="s">
        <v>234</v>
      </c>
      <c r="E149" s="149">
        <v>0.1</v>
      </c>
      <c r="F149" s="147" t="s">
        <v>202</v>
      </c>
    </row>
    <row r="150" spans="2:6" x14ac:dyDescent="0.25">
      <c r="B150" s="146" t="s">
        <v>70</v>
      </c>
      <c r="C150" s="147" t="s">
        <v>239</v>
      </c>
      <c r="D150" s="147" t="s">
        <v>235</v>
      </c>
      <c r="E150" s="149">
        <v>0.68</v>
      </c>
      <c r="F150" s="147" t="s">
        <v>202</v>
      </c>
    </row>
    <row r="151" spans="2:6" x14ac:dyDescent="0.25">
      <c r="B151" s="146" t="s">
        <v>70</v>
      </c>
      <c r="C151" s="147" t="s">
        <v>239</v>
      </c>
      <c r="D151" s="147" t="s">
        <v>121</v>
      </c>
      <c r="E151" s="149">
        <v>1</v>
      </c>
      <c r="F151" s="147" t="s">
        <v>202</v>
      </c>
    </row>
    <row r="152" spans="2:6" x14ac:dyDescent="0.25">
      <c r="B152" s="146" t="s">
        <v>70</v>
      </c>
      <c r="C152" s="147" t="s">
        <v>240</v>
      </c>
      <c r="D152" s="147" t="s">
        <v>231</v>
      </c>
      <c r="E152" s="149">
        <v>7.0000000000000007E-2</v>
      </c>
      <c r="F152" s="147" t="s">
        <v>202</v>
      </c>
    </row>
    <row r="153" spans="2:6" x14ac:dyDescent="0.25">
      <c r="B153" s="146" t="s">
        <v>70</v>
      </c>
      <c r="C153" s="147" t="s">
        <v>240</v>
      </c>
      <c r="D153" s="147" t="s">
        <v>232</v>
      </c>
      <c r="E153" s="149">
        <v>7.0000000000000007E-2</v>
      </c>
      <c r="F153" s="147" t="s">
        <v>202</v>
      </c>
    </row>
    <row r="154" spans="2:6" x14ac:dyDescent="0.25">
      <c r="B154" s="146" t="s">
        <v>70</v>
      </c>
      <c r="C154" s="147" t="s">
        <v>240</v>
      </c>
      <c r="D154" s="147" t="s">
        <v>209</v>
      </c>
      <c r="E154" s="149">
        <v>0.73</v>
      </c>
      <c r="F154" s="147" t="s">
        <v>202</v>
      </c>
    </row>
    <row r="155" spans="2:6" x14ac:dyDescent="0.25">
      <c r="B155" s="146" t="s">
        <v>70</v>
      </c>
      <c r="C155" s="147" t="s">
        <v>240</v>
      </c>
      <c r="D155" s="147" t="s">
        <v>210</v>
      </c>
      <c r="E155" s="149">
        <v>0.76</v>
      </c>
      <c r="F155" s="147" t="s">
        <v>202</v>
      </c>
    </row>
    <row r="156" spans="2:6" x14ac:dyDescent="0.25">
      <c r="B156" s="146" t="s">
        <v>70</v>
      </c>
      <c r="C156" s="147" t="s">
        <v>240</v>
      </c>
      <c r="D156" s="147" t="s">
        <v>233</v>
      </c>
      <c r="E156" s="149">
        <v>0.15</v>
      </c>
      <c r="F156" s="147" t="s">
        <v>202</v>
      </c>
    </row>
    <row r="157" spans="2:6" x14ac:dyDescent="0.25">
      <c r="B157" s="146" t="s">
        <v>70</v>
      </c>
      <c r="C157" s="147" t="s">
        <v>240</v>
      </c>
      <c r="D157" s="147" t="s">
        <v>234</v>
      </c>
      <c r="E157" s="149">
        <v>0.1</v>
      </c>
      <c r="F157" s="147" t="s">
        <v>202</v>
      </c>
    </row>
    <row r="158" spans="2:6" x14ac:dyDescent="0.25">
      <c r="B158" s="146" t="s">
        <v>70</v>
      </c>
      <c r="C158" s="147" t="s">
        <v>240</v>
      </c>
      <c r="D158" s="147" t="s">
        <v>235</v>
      </c>
      <c r="E158" s="149">
        <v>0.68</v>
      </c>
      <c r="F158" s="147" t="s">
        <v>202</v>
      </c>
    </row>
    <row r="159" spans="2:6" x14ac:dyDescent="0.25">
      <c r="B159" s="146" t="s">
        <v>70</v>
      </c>
      <c r="C159" s="147" t="s">
        <v>240</v>
      </c>
      <c r="D159" s="147" t="s">
        <v>216</v>
      </c>
      <c r="E159" s="149">
        <v>0.86</v>
      </c>
      <c r="F159" s="147" t="s">
        <v>202</v>
      </c>
    </row>
    <row r="160" spans="2:6" x14ac:dyDescent="0.25">
      <c r="B160" s="146" t="s">
        <v>70</v>
      </c>
      <c r="C160" s="147" t="s">
        <v>240</v>
      </c>
      <c r="D160" s="147" t="s">
        <v>121</v>
      </c>
      <c r="E160" s="149">
        <v>1</v>
      </c>
      <c r="F160" s="147" t="s">
        <v>202</v>
      </c>
    </row>
    <row r="161" spans="2:6" x14ac:dyDescent="0.25">
      <c r="B161" s="146" t="s">
        <v>70</v>
      </c>
      <c r="C161" s="147" t="s">
        <v>241</v>
      </c>
      <c r="D161" s="147" t="s">
        <v>231</v>
      </c>
      <c r="E161" s="149">
        <v>0.14000000000000001</v>
      </c>
      <c r="F161" s="147" t="s">
        <v>202</v>
      </c>
    </row>
    <row r="162" spans="2:6" x14ac:dyDescent="0.25">
      <c r="B162" s="146" t="s">
        <v>70</v>
      </c>
      <c r="C162" s="147" t="s">
        <v>241</v>
      </c>
      <c r="D162" s="147" t="s">
        <v>232</v>
      </c>
      <c r="E162" s="149">
        <v>0.14000000000000001</v>
      </c>
      <c r="F162" s="147" t="s">
        <v>202</v>
      </c>
    </row>
    <row r="163" spans="2:6" x14ac:dyDescent="0.25">
      <c r="B163" s="146" t="s">
        <v>70</v>
      </c>
      <c r="C163" s="147" t="s">
        <v>241</v>
      </c>
      <c r="D163" s="147" t="s">
        <v>209</v>
      </c>
      <c r="E163" s="149">
        <v>0.73</v>
      </c>
      <c r="F163" s="147" t="s">
        <v>202</v>
      </c>
    </row>
    <row r="164" spans="2:6" x14ac:dyDescent="0.25">
      <c r="B164" s="146" t="s">
        <v>70</v>
      </c>
      <c r="C164" s="147" t="s">
        <v>241</v>
      </c>
      <c r="D164" s="147" t="s">
        <v>210</v>
      </c>
      <c r="E164" s="149">
        <v>0.73</v>
      </c>
      <c r="F164" s="147" t="s">
        <v>202</v>
      </c>
    </row>
    <row r="165" spans="2:6" x14ac:dyDescent="0.25">
      <c r="B165" s="146" t="s">
        <v>70</v>
      </c>
      <c r="C165" s="147" t="s">
        <v>241</v>
      </c>
      <c r="D165" s="147" t="s">
        <v>233</v>
      </c>
      <c r="E165" s="149">
        <v>0.12</v>
      </c>
      <c r="F165" s="147" t="s">
        <v>202</v>
      </c>
    </row>
    <row r="166" spans="2:6" x14ac:dyDescent="0.25">
      <c r="B166" s="146" t="s">
        <v>70</v>
      </c>
      <c r="C166" s="147" t="s">
        <v>241</v>
      </c>
      <c r="D166" s="147" t="s">
        <v>234</v>
      </c>
      <c r="E166" s="149">
        <v>0.1</v>
      </c>
      <c r="F166" s="147" t="s">
        <v>202</v>
      </c>
    </row>
    <row r="167" spans="2:6" x14ac:dyDescent="0.25">
      <c r="B167" s="146" t="s">
        <v>70</v>
      </c>
      <c r="C167" s="147" t="s">
        <v>241</v>
      </c>
      <c r="D167" s="147" t="s">
        <v>235</v>
      </c>
      <c r="E167" s="149">
        <v>0.74</v>
      </c>
      <c r="F167" s="147" t="s">
        <v>202</v>
      </c>
    </row>
    <row r="168" spans="2:6" x14ac:dyDescent="0.25">
      <c r="B168" s="146" t="s">
        <v>70</v>
      </c>
      <c r="C168" s="147" t="s">
        <v>241</v>
      </c>
      <c r="D168" s="147" t="s">
        <v>216</v>
      </c>
      <c r="E168" s="149">
        <v>0.7</v>
      </c>
      <c r="F168" s="147" t="s">
        <v>202</v>
      </c>
    </row>
    <row r="169" spans="2:6" x14ac:dyDescent="0.25">
      <c r="B169" s="146" t="s">
        <v>70</v>
      </c>
      <c r="C169" s="147" t="s">
        <v>241</v>
      </c>
      <c r="D169" s="147" t="s">
        <v>121</v>
      </c>
      <c r="E169" s="149">
        <v>1</v>
      </c>
      <c r="F169" s="147" t="s">
        <v>202</v>
      </c>
    </row>
    <row r="170" spans="2:6" x14ac:dyDescent="0.25">
      <c r="B170" s="146" t="s">
        <v>70</v>
      </c>
      <c r="C170" s="147" t="s">
        <v>226</v>
      </c>
      <c r="D170" s="147" t="s">
        <v>231</v>
      </c>
      <c r="E170" s="149">
        <v>0.12</v>
      </c>
      <c r="F170" s="147" t="s">
        <v>202</v>
      </c>
    </row>
    <row r="171" spans="2:6" x14ac:dyDescent="0.25">
      <c r="B171" s="146" t="s">
        <v>70</v>
      </c>
      <c r="C171" s="147" t="s">
        <v>226</v>
      </c>
      <c r="D171" s="147" t="s">
        <v>232</v>
      </c>
      <c r="E171" s="149">
        <v>0.12</v>
      </c>
      <c r="F171" s="147" t="s">
        <v>202</v>
      </c>
    </row>
    <row r="172" spans="2:6" x14ac:dyDescent="0.25">
      <c r="B172" s="146" t="s">
        <v>70</v>
      </c>
      <c r="C172" s="147" t="s">
        <v>226</v>
      </c>
      <c r="D172" s="147" t="s">
        <v>209</v>
      </c>
      <c r="E172" s="149">
        <v>0.72</v>
      </c>
      <c r="F172" s="147" t="s">
        <v>202</v>
      </c>
    </row>
    <row r="173" spans="2:6" x14ac:dyDescent="0.25">
      <c r="B173" s="146" t="s">
        <v>70</v>
      </c>
      <c r="C173" s="147" t="s">
        <v>226</v>
      </c>
      <c r="D173" s="147" t="s">
        <v>210</v>
      </c>
      <c r="E173" s="149">
        <v>0.73</v>
      </c>
      <c r="F173" s="147" t="s">
        <v>202</v>
      </c>
    </row>
    <row r="174" spans="2:6" x14ac:dyDescent="0.25">
      <c r="B174" s="146" t="s">
        <v>70</v>
      </c>
      <c r="C174" s="147" t="s">
        <v>226</v>
      </c>
      <c r="D174" s="147" t="s">
        <v>233</v>
      </c>
      <c r="E174" s="149">
        <v>0.11</v>
      </c>
      <c r="F174" s="147" t="s">
        <v>202</v>
      </c>
    </row>
    <row r="175" spans="2:6" x14ac:dyDescent="0.25">
      <c r="B175" s="146" t="s">
        <v>70</v>
      </c>
      <c r="C175" s="147" t="s">
        <v>226</v>
      </c>
      <c r="D175" s="147" t="s">
        <v>234</v>
      </c>
      <c r="E175" s="149">
        <v>0.09</v>
      </c>
      <c r="F175" s="147" t="s">
        <v>202</v>
      </c>
    </row>
    <row r="176" spans="2:6" x14ac:dyDescent="0.25">
      <c r="B176" s="146" t="s">
        <v>70</v>
      </c>
      <c r="C176" s="147" t="s">
        <v>226</v>
      </c>
      <c r="D176" s="147" t="s">
        <v>235</v>
      </c>
      <c r="E176" s="149">
        <v>0.73</v>
      </c>
      <c r="F176" s="147" t="s">
        <v>202</v>
      </c>
    </row>
    <row r="177" spans="2:6" x14ac:dyDescent="0.25">
      <c r="B177" s="146" t="s">
        <v>70</v>
      </c>
      <c r="C177" s="147" t="s">
        <v>226</v>
      </c>
      <c r="D177" s="147" t="s">
        <v>216</v>
      </c>
      <c r="E177" s="149">
        <v>0.63</v>
      </c>
      <c r="F177" s="147" t="s">
        <v>202</v>
      </c>
    </row>
    <row r="178" spans="2:6" x14ac:dyDescent="0.25">
      <c r="B178" s="146" t="s">
        <v>70</v>
      </c>
      <c r="C178" s="147" t="s">
        <v>226</v>
      </c>
      <c r="D178" s="147" t="s">
        <v>121</v>
      </c>
      <c r="E178" s="149">
        <v>1</v>
      </c>
      <c r="F178" s="147" t="s">
        <v>202</v>
      </c>
    </row>
  </sheetData>
  <mergeCells count="12">
    <mergeCell ref="H10:L58"/>
    <mergeCell ref="N10:R58"/>
    <mergeCell ref="T10:X58"/>
    <mergeCell ref="B8:F8"/>
    <mergeCell ref="H8:L8"/>
    <mergeCell ref="N8:R8"/>
    <mergeCell ref="T8:X8"/>
    <mergeCell ref="B1:L1"/>
    <mergeCell ref="B2:L2"/>
    <mergeCell ref="B5:L5"/>
    <mergeCell ref="C3:F3"/>
    <mergeCell ref="B7:F7"/>
  </mergeCells>
  <pageMargins left="0.7" right="0.7" top="0.75" bottom="0.75" header="0.3" footer="0.3"/>
  <pageSetup scale="34"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BB2B-340F-441D-B9B3-15CABC3170E6}">
  <sheetPr>
    <tabColor theme="6" tint="0.79998168889431442"/>
    <pageSetUpPr fitToPage="1"/>
  </sheetPr>
  <dimension ref="B1:Z88"/>
  <sheetViews>
    <sheetView topLeftCell="A6" zoomScaleNormal="100" workbookViewId="0">
      <selection activeCell="I45" sqref="I45"/>
    </sheetView>
  </sheetViews>
  <sheetFormatPr defaultRowHeight="15.75" x14ac:dyDescent="0.25"/>
  <cols>
    <col min="1" max="1" width="2" customWidth="1"/>
    <col min="4" max="4" width="12.875" customWidth="1"/>
    <col min="5" max="5" width="12" customWidth="1"/>
  </cols>
  <sheetData>
    <row r="1" spans="2:26" s="6" customFormat="1" x14ac:dyDescent="0.25">
      <c r="B1" s="217" t="s">
        <v>242</v>
      </c>
      <c r="C1" s="217"/>
      <c r="D1" s="217"/>
      <c r="E1" s="217"/>
      <c r="F1" s="217"/>
      <c r="G1" s="217"/>
      <c r="H1" s="217"/>
      <c r="I1" s="217"/>
      <c r="J1" s="217"/>
      <c r="K1" s="217"/>
      <c r="L1" s="217"/>
      <c r="M1" s="217"/>
      <c r="N1" s="217"/>
      <c r="O1" s="217"/>
      <c r="P1" s="217"/>
      <c r="Q1" s="217"/>
      <c r="R1" s="217"/>
      <c r="S1" s="217"/>
      <c r="T1" s="217"/>
      <c r="U1" s="217"/>
      <c r="V1" s="217"/>
      <c r="W1" s="35"/>
      <c r="X1" s="35"/>
      <c r="Y1" s="35"/>
      <c r="Z1" s="35"/>
    </row>
    <row r="2" spans="2:26" s="7" customFormat="1" ht="15.75" customHeight="1" x14ac:dyDescent="0.2">
      <c r="B2" s="245" t="str">
        <f>'Admin Info'!B6</f>
        <v>San Diego Gas &amp; Electric (SDG&amp;E)</v>
      </c>
      <c r="C2" s="245"/>
      <c r="D2" s="245"/>
      <c r="E2" s="245"/>
      <c r="F2" s="245"/>
      <c r="G2" s="245"/>
      <c r="H2" s="245"/>
      <c r="I2" s="245"/>
      <c r="J2" s="245"/>
      <c r="K2" s="245"/>
      <c r="L2" s="245"/>
      <c r="M2" s="245"/>
      <c r="N2" s="245"/>
      <c r="O2" s="245"/>
      <c r="P2" s="245"/>
      <c r="Q2" s="245"/>
      <c r="R2" s="245"/>
      <c r="S2" s="245"/>
      <c r="T2" s="245"/>
      <c r="U2" s="245"/>
      <c r="V2" s="245"/>
      <c r="W2" s="23"/>
      <c r="X2" s="23"/>
      <c r="Y2" s="23"/>
    </row>
    <row r="3" spans="2:26" s="7" customFormat="1" ht="12.75" x14ac:dyDescent="0.2">
      <c r="C3" s="245"/>
      <c r="D3" s="245"/>
      <c r="E3" s="245"/>
      <c r="F3" s="245"/>
      <c r="G3" s="245"/>
      <c r="H3" s="245"/>
      <c r="I3" s="245"/>
      <c r="J3" s="245"/>
      <c r="K3" s="245"/>
      <c r="L3" s="245"/>
      <c r="M3" s="245"/>
    </row>
    <row r="4" spans="2:26" s="7" customFormat="1" ht="12.75" x14ac:dyDescent="0.2">
      <c r="C4" s="23"/>
      <c r="D4" s="23"/>
      <c r="E4" s="23"/>
      <c r="F4" s="23"/>
      <c r="G4" s="23"/>
      <c r="H4" s="23"/>
      <c r="I4" s="23"/>
      <c r="J4" s="23"/>
      <c r="K4" s="23"/>
      <c r="L4" s="23"/>
      <c r="M4" s="23"/>
    </row>
    <row r="5" spans="2:26" s="6" customFormat="1" ht="30.75" customHeight="1" x14ac:dyDescent="0.2">
      <c r="B5" s="220" t="s">
        <v>243</v>
      </c>
      <c r="C5" s="220"/>
      <c r="D5" s="220"/>
      <c r="E5" s="220"/>
      <c r="F5" s="220"/>
      <c r="G5" s="220"/>
      <c r="H5" s="220"/>
      <c r="I5" s="220"/>
      <c r="J5" s="220"/>
      <c r="K5" s="220"/>
      <c r="L5" s="220"/>
      <c r="M5" s="220"/>
      <c r="N5" s="220"/>
      <c r="O5" s="220"/>
      <c r="P5" s="220"/>
      <c r="Q5" s="220"/>
      <c r="R5" s="220"/>
      <c r="S5" s="220"/>
      <c r="T5" s="220"/>
      <c r="U5" s="220"/>
      <c r="V5" s="220"/>
      <c r="W5" s="17"/>
      <c r="X5" s="17"/>
      <c r="Y5" s="17"/>
    </row>
    <row r="7" spans="2:26" x14ac:dyDescent="0.25">
      <c r="B7" s="78" t="s">
        <v>244</v>
      </c>
    </row>
    <row r="8" spans="2:26" ht="24.75" x14ac:dyDescent="0.25">
      <c r="B8" s="36" t="s">
        <v>194</v>
      </c>
      <c r="C8" s="36" t="s">
        <v>245</v>
      </c>
      <c r="D8" s="36"/>
      <c r="E8" s="37">
        <v>2023</v>
      </c>
      <c r="F8" s="37">
        <v>2024</v>
      </c>
      <c r="G8" s="37">
        <v>2025</v>
      </c>
      <c r="H8" s="37">
        <v>2026</v>
      </c>
      <c r="I8" s="37">
        <v>2027</v>
      </c>
      <c r="J8" s="37">
        <v>2028</v>
      </c>
      <c r="K8" s="37">
        <v>2029</v>
      </c>
      <c r="L8" s="37">
        <v>2030</v>
      </c>
      <c r="M8" s="37">
        <v>2031</v>
      </c>
      <c r="N8" s="37">
        <v>2032</v>
      </c>
      <c r="O8" s="37">
        <v>2033</v>
      </c>
      <c r="P8" s="37">
        <v>2034</v>
      </c>
      <c r="Q8" s="37">
        <v>2035</v>
      </c>
      <c r="R8" s="37">
        <v>2036</v>
      </c>
      <c r="S8" s="37">
        <v>2037</v>
      </c>
      <c r="T8" s="37">
        <v>2038</v>
      </c>
      <c r="U8" s="37">
        <v>2039</v>
      </c>
      <c r="V8" s="37">
        <v>2040</v>
      </c>
    </row>
    <row r="9" spans="2:26" x14ac:dyDescent="0.25">
      <c r="B9" s="189" t="s">
        <v>68</v>
      </c>
      <c r="C9" s="189" t="s">
        <v>394</v>
      </c>
      <c r="D9" s="190" t="s">
        <v>246</v>
      </c>
      <c r="E9" s="191">
        <v>0.48613599048288902</v>
      </c>
      <c r="F9" s="191">
        <v>1.0252206516184541</v>
      </c>
      <c r="G9" s="191">
        <v>1.6023993751997498</v>
      </c>
      <c r="H9" s="191">
        <v>2.1763788517835922</v>
      </c>
      <c r="I9" s="191">
        <v>2.7491488585401105</v>
      </c>
      <c r="J9" s="191">
        <v>3.3978623105546117</v>
      </c>
      <c r="K9" s="191">
        <v>4.0614634685542725</v>
      </c>
      <c r="L9" s="191">
        <v>4.6536255423690553</v>
      </c>
      <c r="M9" s="191">
        <v>5.2436987844383491</v>
      </c>
      <c r="N9" s="191">
        <v>5.8231606056891012</v>
      </c>
      <c r="O9" s="191">
        <v>6.4509811751302459</v>
      </c>
      <c r="P9" s="191">
        <v>7.0702999905966379</v>
      </c>
      <c r="Q9" s="191">
        <v>7.1277574969716229</v>
      </c>
      <c r="R9" s="191">
        <v>7.171846140503451</v>
      </c>
      <c r="S9" s="191">
        <v>7.2623865485704515</v>
      </c>
      <c r="T9" s="191">
        <v>7.2540253256642409</v>
      </c>
      <c r="U9" s="191">
        <v>7.2554506685413989</v>
      </c>
      <c r="V9" s="191">
        <v>7.3051041976985669</v>
      </c>
    </row>
    <row r="10" spans="2:26" x14ac:dyDescent="0.25">
      <c r="B10" s="189" t="s">
        <v>69</v>
      </c>
      <c r="C10" s="189" t="s">
        <v>394</v>
      </c>
      <c r="D10" s="190" t="s">
        <v>246</v>
      </c>
      <c r="E10" s="191">
        <v>0.2598205350050366</v>
      </c>
      <c r="F10" s="191">
        <v>0.70552239068934863</v>
      </c>
      <c r="G10" s="191">
        <v>0.84214345156353965</v>
      </c>
      <c r="H10" s="191">
        <v>0.98387700438524484</v>
      </c>
      <c r="I10" s="191">
        <v>1.135638961116282</v>
      </c>
      <c r="J10" s="191">
        <v>1.2908161884393805</v>
      </c>
      <c r="K10" s="191">
        <v>1.4560283475547344</v>
      </c>
      <c r="L10" s="191">
        <v>1.612177230334467</v>
      </c>
      <c r="M10" s="191">
        <v>1.7726357846180678</v>
      </c>
      <c r="N10" s="191">
        <v>1.9359812432675385</v>
      </c>
      <c r="O10" s="191">
        <v>2.1571546667267985</v>
      </c>
      <c r="P10" s="191">
        <v>2.2842501948950935</v>
      </c>
      <c r="Q10" s="191">
        <v>2.2946938266162986</v>
      </c>
      <c r="R10" s="191">
        <v>2.2966109327354283</v>
      </c>
      <c r="S10" s="191">
        <v>2.3060542736191967</v>
      </c>
      <c r="T10" s="191">
        <v>2.3073890122871301</v>
      </c>
      <c r="U10" s="191">
        <v>2.3110672489309967</v>
      </c>
      <c r="V10" s="191">
        <v>2.3193990969260483</v>
      </c>
    </row>
    <row r="11" spans="2:26" x14ac:dyDescent="0.25">
      <c r="B11" s="189" t="s">
        <v>70</v>
      </c>
      <c r="C11" s="189" t="s">
        <v>394</v>
      </c>
      <c r="D11" s="190" t="s">
        <v>246</v>
      </c>
      <c r="E11" s="191">
        <v>2.4453773133164356E-3</v>
      </c>
      <c r="F11" s="191">
        <v>7.8084149077089762E-3</v>
      </c>
      <c r="G11" s="191">
        <v>1.119204907975441E-2</v>
      </c>
      <c r="H11" s="191">
        <v>1.4684779693202572E-2</v>
      </c>
      <c r="I11" s="191">
        <v>1.9023625954699624E-2</v>
      </c>
      <c r="J11" s="191">
        <v>2.352233784309081E-2</v>
      </c>
      <c r="K11" s="191">
        <v>2.8384849997507861E-2</v>
      </c>
      <c r="L11" s="191">
        <v>3.3480163527666078E-2</v>
      </c>
      <c r="M11" s="191">
        <v>3.8689094347411773E-2</v>
      </c>
      <c r="N11" s="191">
        <v>4.3806416214909147E-2</v>
      </c>
      <c r="O11" s="191">
        <v>4.9148043933798936E-2</v>
      </c>
      <c r="P11" s="191">
        <v>5.4356694655069419E-2</v>
      </c>
      <c r="Q11" s="191">
        <v>5.6193249263564352E-2</v>
      </c>
      <c r="R11" s="191">
        <v>5.8106812776002839E-2</v>
      </c>
      <c r="S11" s="191">
        <v>5.9892825274414044E-2</v>
      </c>
      <c r="T11" s="191">
        <v>6.1731855683429669E-2</v>
      </c>
      <c r="U11" s="191">
        <v>6.3811982694811559E-2</v>
      </c>
      <c r="V11" s="191">
        <v>6.593311531515296E-2</v>
      </c>
    </row>
    <row r="12" spans="2:26" x14ac:dyDescent="0.25">
      <c r="B12" s="189" t="s">
        <v>395</v>
      </c>
      <c r="C12" s="189" t="s">
        <v>394</v>
      </c>
      <c r="D12" s="190" t="s">
        <v>246</v>
      </c>
      <c r="E12" s="191">
        <v>3.5430072955232261E-2</v>
      </c>
      <c r="F12" s="191">
        <v>9.6207598730365732E-2</v>
      </c>
      <c r="G12" s="191">
        <v>0.11483774339502816</v>
      </c>
      <c r="H12" s="191">
        <v>0.1341650460525334</v>
      </c>
      <c r="I12" s="191">
        <v>0.15485985833403848</v>
      </c>
      <c r="J12" s="191">
        <v>0.17602038933264277</v>
      </c>
      <c r="K12" s="191">
        <v>0.19854932012110021</v>
      </c>
      <c r="L12" s="191">
        <v>0.21984234959106375</v>
      </c>
      <c r="M12" s="191">
        <v>0.24172306153882747</v>
      </c>
      <c r="N12" s="191">
        <v>0.26399744226375532</v>
      </c>
      <c r="O12" s="191">
        <v>0.29415745455365438</v>
      </c>
      <c r="P12" s="191">
        <v>0.31148866294024014</v>
      </c>
      <c r="Q12" s="191">
        <v>0.31291279453858623</v>
      </c>
      <c r="R12" s="191">
        <v>0.31317421810028573</v>
      </c>
      <c r="S12" s="191">
        <v>0.31446194640261776</v>
      </c>
      <c r="T12" s="191">
        <v>0.3146439562209723</v>
      </c>
      <c r="U12" s="191">
        <v>0.315145533945136</v>
      </c>
      <c r="V12" s="191">
        <v>0.31628169503537024</v>
      </c>
    </row>
    <row r="13" spans="2:26" x14ac:dyDescent="0.25">
      <c r="B13" s="189" t="s">
        <v>396</v>
      </c>
      <c r="C13" s="189" t="s">
        <v>394</v>
      </c>
      <c r="D13" s="190" t="s">
        <v>246</v>
      </c>
      <c r="E13" s="191">
        <v>1.1140052205108207E-2</v>
      </c>
      <c r="F13" s="191">
        <v>3.5571667912896447E-2</v>
      </c>
      <c r="G13" s="191">
        <v>5.098600136332565E-2</v>
      </c>
      <c r="H13" s="191">
        <v>6.6897329713478393E-2</v>
      </c>
      <c r="I13" s="191">
        <v>8.6663184904742743E-2</v>
      </c>
      <c r="J13" s="191">
        <v>0.10715731684074703</v>
      </c>
      <c r="K13" s="191">
        <v>0.12930876109975803</v>
      </c>
      <c r="L13" s="191">
        <v>0.15252074495936774</v>
      </c>
      <c r="M13" s="191">
        <v>0.17625031869376473</v>
      </c>
      <c r="N13" s="191">
        <v>0.19956256275680834</v>
      </c>
      <c r="O13" s="191">
        <v>0.22389664458730621</v>
      </c>
      <c r="P13" s="191">
        <v>0.24762494231753845</v>
      </c>
      <c r="Q13" s="191">
        <v>0.25599146886734869</v>
      </c>
      <c r="R13" s="191">
        <v>0.26470881375734617</v>
      </c>
      <c r="S13" s="191">
        <v>0.272845092916775</v>
      </c>
      <c r="T13" s="191">
        <v>0.28122289811340173</v>
      </c>
      <c r="U13" s="191">
        <v>0.29069903227636368</v>
      </c>
      <c r="V13" s="191">
        <v>0.30036196976903012</v>
      </c>
    </row>
    <row r="14" spans="2:26" x14ac:dyDescent="0.25">
      <c r="B14" s="189" t="s">
        <v>68</v>
      </c>
      <c r="C14" s="189" t="s">
        <v>397</v>
      </c>
      <c r="D14" s="190" t="s">
        <v>246</v>
      </c>
      <c r="E14" s="191">
        <v>0.54923672292648562</v>
      </c>
      <c r="F14" s="191">
        <v>0.91728143736873347</v>
      </c>
      <c r="G14" s="191">
        <v>1.3173627647586419</v>
      </c>
      <c r="H14" s="191">
        <v>1.5068074229724808</v>
      </c>
      <c r="I14" s="191">
        <v>1.6908017699995712</v>
      </c>
      <c r="J14" s="191">
        <v>1.8452318940118511</v>
      </c>
      <c r="K14" s="191">
        <v>1.9855898913011165</v>
      </c>
      <c r="L14" s="191">
        <v>2.1138584944061933</v>
      </c>
      <c r="M14" s="191">
        <v>2.2344108771974067</v>
      </c>
      <c r="N14" s="191">
        <v>2.3293277113378523</v>
      </c>
      <c r="O14" s="191">
        <v>2.4312475273705423</v>
      </c>
      <c r="P14" s="191">
        <v>2.5216358924378173</v>
      </c>
      <c r="Q14" s="191">
        <v>2.2087396511890898</v>
      </c>
      <c r="R14" s="191">
        <v>2.0881788269256103</v>
      </c>
      <c r="S14" s="191">
        <v>1.975640209306001</v>
      </c>
      <c r="T14" s="191">
        <v>1.8740737908041456</v>
      </c>
      <c r="U14" s="191">
        <v>1.7898040366698953</v>
      </c>
      <c r="V14" s="191">
        <v>1.7018381070730335</v>
      </c>
    </row>
    <row r="15" spans="2:26" x14ac:dyDescent="0.25">
      <c r="B15" s="189" t="s">
        <v>69</v>
      </c>
      <c r="C15" s="189" t="s">
        <v>397</v>
      </c>
      <c r="D15" s="190" t="s">
        <v>246</v>
      </c>
      <c r="E15" s="191">
        <v>0.30650079182237339</v>
      </c>
      <c r="F15" s="191">
        <v>0.52678032138960318</v>
      </c>
      <c r="G15" s="191">
        <v>0.71171492158516236</v>
      </c>
      <c r="H15" s="191">
        <v>0.88907292020321649</v>
      </c>
      <c r="I15" s="191">
        <v>1.0787180112558044</v>
      </c>
      <c r="J15" s="191">
        <v>1.2626052426218566</v>
      </c>
      <c r="K15" s="191">
        <v>1.4573581453483737</v>
      </c>
      <c r="L15" s="191">
        <v>1.6468957076048762</v>
      </c>
      <c r="M15" s="191">
        <v>1.8308040563621264</v>
      </c>
      <c r="N15" s="191">
        <v>2.005870909320846</v>
      </c>
      <c r="O15" s="191">
        <v>2.1892440847685477</v>
      </c>
      <c r="P15" s="191">
        <v>2.3633602888361551</v>
      </c>
      <c r="Q15" s="191">
        <v>2.349991728834818</v>
      </c>
      <c r="R15" s="191">
        <v>2.3349389655814892</v>
      </c>
      <c r="S15" s="191">
        <v>2.3189846785860309</v>
      </c>
      <c r="T15" s="191">
        <v>2.2975351099176509</v>
      </c>
      <c r="U15" s="191">
        <v>2.2707530622794225</v>
      </c>
      <c r="V15" s="191">
        <v>2.2382214226497834</v>
      </c>
    </row>
    <row r="16" spans="2:26" x14ac:dyDescent="0.25">
      <c r="B16" s="189" t="s">
        <v>70</v>
      </c>
      <c r="C16" s="189" t="s">
        <v>397</v>
      </c>
      <c r="D16" s="190" t="s">
        <v>246</v>
      </c>
      <c r="E16" s="191">
        <v>0</v>
      </c>
      <c r="F16" s="191">
        <v>0</v>
      </c>
      <c r="G16" s="191">
        <v>-1.6097081185903132E-5</v>
      </c>
      <c r="H16" s="191">
        <v>-3.1606836436644944E-5</v>
      </c>
      <c r="I16" s="191">
        <v>-4.6529265752225389E-5</v>
      </c>
      <c r="J16" s="191">
        <v>-6.0698073042118171E-5</v>
      </c>
      <c r="K16" s="191">
        <v>-7.4612146577902332E-5</v>
      </c>
      <c r="L16" s="191">
        <v>-8.7772598087998804E-5</v>
      </c>
      <c r="M16" s="191">
        <v>-1.0034572366293402E-4</v>
      </c>
      <c r="N16" s="191">
        <v>-1.1202460657237258E-4</v>
      </c>
      <c r="O16" s="191">
        <v>-1.2372999700732053E-4</v>
      </c>
      <c r="P16" s="191">
        <v>-1.3454114477677183E-4</v>
      </c>
      <c r="Q16" s="191">
        <v>-1.2866788542515895E-4</v>
      </c>
      <c r="R16" s="191">
        <v>-1.226022079477567E-4</v>
      </c>
      <c r="S16" s="191">
        <v>-1.1737107051660393E-4</v>
      </c>
      <c r="T16" s="191">
        <v>-1.1198521602535043E-4</v>
      </c>
      <c r="U16" s="191">
        <v>-1.0679817300637182E-4</v>
      </c>
      <c r="V16" s="191">
        <v>-1.0154859274674634E-4</v>
      </c>
    </row>
    <row r="17" spans="2:22" x14ac:dyDescent="0.25">
      <c r="B17" s="189" t="s">
        <v>395</v>
      </c>
      <c r="C17" s="189" t="s">
        <v>397</v>
      </c>
      <c r="D17" s="190" t="s">
        <v>246</v>
      </c>
      <c r="E17" s="191">
        <v>4.1795562521232732E-2</v>
      </c>
      <c r="F17" s="191">
        <v>7.1833680189491336E-2</v>
      </c>
      <c r="G17" s="191">
        <v>9.7052034761613032E-2</v>
      </c>
      <c r="H17" s="191">
        <v>0.12123721639134771</v>
      </c>
      <c r="I17" s="191">
        <v>0.1470979106257915</v>
      </c>
      <c r="J17" s="191">
        <v>0.17217344217570771</v>
      </c>
      <c r="K17" s="191">
        <v>0.19873065618386915</v>
      </c>
      <c r="L17" s="191">
        <v>0.22457668740066497</v>
      </c>
      <c r="M17" s="191">
        <v>0.2496550985948354</v>
      </c>
      <c r="N17" s="191">
        <v>0.27352785127102441</v>
      </c>
      <c r="O17" s="191">
        <v>0.29853328428662007</v>
      </c>
      <c r="P17" s="191">
        <v>0.32227640302311206</v>
      </c>
      <c r="Q17" s="191">
        <v>0.32045341756838419</v>
      </c>
      <c r="R17" s="191">
        <v>0.31840076803383932</v>
      </c>
      <c r="S17" s="191">
        <v>0.31622518344354961</v>
      </c>
      <c r="T17" s="191">
        <v>0.31330024226149777</v>
      </c>
      <c r="U17" s="191">
        <v>0.30964814485628478</v>
      </c>
      <c r="V17" s="191">
        <v>0.30521201217951577</v>
      </c>
    </row>
    <row r="18" spans="2:22" x14ac:dyDescent="0.25">
      <c r="B18" s="189" t="s">
        <v>396</v>
      </c>
      <c r="C18" s="189" t="s">
        <v>397</v>
      </c>
      <c r="D18" s="190" t="s">
        <v>246</v>
      </c>
      <c r="E18" s="191">
        <v>0</v>
      </c>
      <c r="F18" s="191">
        <v>0</v>
      </c>
      <c r="G18" s="191">
        <v>-7.3331147624669833E-5</v>
      </c>
      <c r="H18" s="191">
        <v>-1.4398669932249363E-4</v>
      </c>
      <c r="I18" s="191">
        <v>-2.1196665509347121E-4</v>
      </c>
      <c r="J18" s="191">
        <v>-2.7651344385853834E-4</v>
      </c>
      <c r="K18" s="191">
        <v>-3.398997788548883E-4</v>
      </c>
      <c r="L18" s="191">
        <v>-3.9985294684532786E-4</v>
      </c>
      <c r="M18" s="191">
        <v>-4.5713051890892167E-4</v>
      </c>
      <c r="N18" s="191">
        <v>-5.1033431882969733E-4</v>
      </c>
      <c r="O18" s="191">
        <v>-5.6365887525557123E-4</v>
      </c>
      <c r="P18" s="191">
        <v>-6.1290965953862719E-4</v>
      </c>
      <c r="Q18" s="191">
        <v>-5.8615370027016863E-4</v>
      </c>
      <c r="R18" s="191">
        <v>-5.5852116953978073E-4</v>
      </c>
      <c r="S18" s="191">
        <v>-5.3469043235341792E-4</v>
      </c>
      <c r="T18" s="191">
        <v>-5.1015487300437438E-4</v>
      </c>
      <c r="U18" s="191">
        <v>-4.8652501036236062E-4</v>
      </c>
      <c r="V18" s="191">
        <v>-4.6261025584628905E-4</v>
      </c>
    </row>
    <row r="19" spans="2:22" x14ac:dyDescent="0.25">
      <c r="B19" s="29"/>
      <c r="C19" s="29"/>
      <c r="D19" s="31" t="s">
        <v>246</v>
      </c>
      <c r="E19" s="29"/>
      <c r="F19" s="29"/>
      <c r="G19" s="29"/>
      <c r="H19" s="29"/>
      <c r="I19" s="29"/>
      <c r="J19" s="29"/>
      <c r="K19" s="29"/>
      <c r="L19" s="29"/>
      <c r="M19" s="29"/>
      <c r="N19" s="29"/>
      <c r="O19" s="29"/>
      <c r="P19" s="29"/>
      <c r="Q19" s="29"/>
      <c r="R19" s="29"/>
      <c r="S19" s="29"/>
      <c r="T19" s="29"/>
      <c r="U19" s="29"/>
      <c r="V19" s="29"/>
    </row>
    <row r="20" spans="2:22" x14ac:dyDescent="0.25">
      <c r="B20" s="29"/>
      <c r="C20" s="29"/>
      <c r="D20" s="31" t="s">
        <v>246</v>
      </c>
      <c r="E20" s="29"/>
      <c r="F20" s="29"/>
      <c r="G20" s="29"/>
      <c r="H20" s="29"/>
      <c r="I20" s="29"/>
      <c r="J20" s="29"/>
      <c r="K20" s="29"/>
      <c r="L20" s="29"/>
      <c r="M20" s="29"/>
      <c r="N20" s="29"/>
      <c r="O20" s="29"/>
      <c r="P20" s="29"/>
      <c r="Q20" s="29"/>
      <c r="R20" s="29"/>
      <c r="S20" s="29"/>
      <c r="T20" s="29"/>
      <c r="U20" s="29"/>
      <c r="V20" s="29"/>
    </row>
    <row r="21" spans="2:22" x14ac:dyDescent="0.25">
      <c r="B21" s="29"/>
      <c r="C21" s="29"/>
      <c r="D21" s="31" t="s">
        <v>246</v>
      </c>
      <c r="E21" s="29"/>
      <c r="F21" s="29"/>
      <c r="G21" s="29"/>
      <c r="H21" s="29"/>
      <c r="I21" s="29"/>
      <c r="J21" s="29"/>
      <c r="K21" s="29"/>
      <c r="L21" s="29"/>
      <c r="M21" s="29"/>
      <c r="N21" s="29"/>
      <c r="O21" s="29"/>
      <c r="P21" s="29"/>
      <c r="Q21" s="29"/>
      <c r="R21" s="29"/>
      <c r="S21" s="29"/>
      <c r="T21" s="29"/>
      <c r="U21" s="29"/>
      <c r="V21" s="29"/>
    </row>
    <row r="22" spans="2:22" x14ac:dyDescent="0.25">
      <c r="B22" s="29"/>
      <c r="C22" s="29"/>
      <c r="D22" s="31" t="s">
        <v>246</v>
      </c>
      <c r="E22" s="29"/>
      <c r="F22" s="29"/>
      <c r="G22" s="29"/>
      <c r="H22" s="29"/>
      <c r="I22" s="29"/>
      <c r="J22" s="29"/>
      <c r="K22" s="29"/>
      <c r="L22" s="29"/>
      <c r="M22" s="29"/>
      <c r="N22" s="29"/>
      <c r="O22" s="29"/>
      <c r="P22" s="29"/>
      <c r="Q22" s="29"/>
      <c r="R22" s="29"/>
      <c r="S22" s="29"/>
      <c r="T22" s="29"/>
      <c r="U22" s="29"/>
      <c r="V22" s="29"/>
    </row>
    <row r="23" spans="2:22" x14ac:dyDescent="0.25">
      <c r="B23" s="29"/>
      <c r="C23" s="29"/>
      <c r="D23" s="31" t="s">
        <v>246</v>
      </c>
      <c r="E23" s="29"/>
      <c r="F23" s="29"/>
      <c r="G23" s="29"/>
      <c r="H23" s="29"/>
      <c r="I23" s="29"/>
      <c r="J23" s="29"/>
      <c r="K23" s="29"/>
      <c r="L23" s="29"/>
      <c r="M23" s="29"/>
      <c r="N23" s="29"/>
      <c r="O23" s="29"/>
      <c r="P23" s="29"/>
      <c r="Q23" s="29"/>
      <c r="R23" s="29"/>
      <c r="S23" s="29"/>
      <c r="T23" s="29"/>
      <c r="U23" s="29"/>
      <c r="V23" s="29"/>
    </row>
    <row r="24" spans="2:22" x14ac:dyDescent="0.25">
      <c r="B24" s="29"/>
      <c r="C24" s="29"/>
      <c r="D24" s="31" t="s">
        <v>246</v>
      </c>
      <c r="E24" s="29"/>
      <c r="F24" s="29"/>
      <c r="G24" s="29"/>
      <c r="H24" s="29"/>
      <c r="I24" s="29"/>
      <c r="J24" s="29"/>
      <c r="K24" s="29"/>
      <c r="L24" s="29"/>
      <c r="M24" s="29"/>
      <c r="N24" s="29"/>
      <c r="O24" s="29"/>
      <c r="P24" s="29"/>
      <c r="Q24" s="29"/>
      <c r="R24" s="29"/>
      <c r="S24" s="29"/>
      <c r="T24" s="29"/>
      <c r="U24" s="29"/>
      <c r="V24" s="29"/>
    </row>
    <row r="25" spans="2:22" x14ac:dyDescent="0.25">
      <c r="B25" s="29"/>
      <c r="C25" s="29"/>
      <c r="D25" s="31" t="s">
        <v>246</v>
      </c>
      <c r="E25" s="29"/>
      <c r="F25" s="29"/>
      <c r="G25" s="29"/>
      <c r="H25" s="29"/>
      <c r="I25" s="29"/>
      <c r="J25" s="29"/>
      <c r="K25" s="29"/>
      <c r="L25" s="29"/>
      <c r="M25" s="29"/>
      <c r="N25" s="29"/>
      <c r="O25" s="29"/>
      <c r="P25" s="29"/>
      <c r="Q25" s="29"/>
      <c r="R25" s="29"/>
      <c r="S25" s="29"/>
      <c r="T25" s="29"/>
      <c r="U25" s="29"/>
      <c r="V25" s="29"/>
    </row>
    <row r="26" spans="2:22" x14ac:dyDescent="0.25">
      <c r="B26" s="29"/>
      <c r="C26" s="29"/>
      <c r="D26" s="31" t="s">
        <v>246</v>
      </c>
      <c r="E26" s="29"/>
      <c r="F26" s="29"/>
      <c r="G26" s="29"/>
      <c r="H26" s="29"/>
      <c r="I26" s="29"/>
      <c r="J26" s="29"/>
      <c r="K26" s="29"/>
      <c r="L26" s="29"/>
      <c r="M26" s="29"/>
      <c r="N26" s="29"/>
      <c r="O26" s="29"/>
      <c r="P26" s="29"/>
      <c r="Q26" s="29"/>
      <c r="R26" s="29"/>
      <c r="S26" s="29"/>
      <c r="T26" s="29"/>
      <c r="U26" s="29"/>
      <c r="V26" s="29"/>
    </row>
    <row r="27" spans="2:22" x14ac:dyDescent="0.25">
      <c r="B27" s="29"/>
      <c r="C27" s="29"/>
      <c r="D27" s="31" t="s">
        <v>246</v>
      </c>
      <c r="E27" s="29"/>
      <c r="F27" s="29"/>
      <c r="G27" s="29"/>
      <c r="H27" s="29"/>
      <c r="I27" s="29"/>
      <c r="J27" s="29"/>
      <c r="K27" s="29"/>
      <c r="L27" s="29"/>
      <c r="M27" s="29"/>
      <c r="N27" s="29"/>
      <c r="O27" s="29"/>
      <c r="P27" s="29"/>
      <c r="Q27" s="29"/>
      <c r="R27" s="29"/>
      <c r="S27" s="29"/>
      <c r="T27" s="29"/>
      <c r="U27" s="29"/>
      <c r="V27" s="29"/>
    </row>
    <row r="28" spans="2:22" x14ac:dyDescent="0.25">
      <c r="B28" s="29"/>
      <c r="C28" s="29"/>
      <c r="D28" s="31" t="s">
        <v>246</v>
      </c>
      <c r="E28" s="29"/>
      <c r="F28" s="29"/>
      <c r="G28" s="29"/>
      <c r="H28" s="29"/>
      <c r="I28" s="29"/>
      <c r="J28" s="29"/>
      <c r="K28" s="29"/>
      <c r="L28" s="29"/>
      <c r="M28" s="29"/>
      <c r="N28" s="29"/>
      <c r="O28" s="29"/>
      <c r="P28" s="29"/>
      <c r="Q28" s="29"/>
      <c r="R28" s="29"/>
      <c r="S28" s="29"/>
      <c r="T28" s="29"/>
      <c r="U28" s="29"/>
      <c r="V28" s="29"/>
    </row>
    <row r="29" spans="2:22" x14ac:dyDescent="0.25">
      <c r="B29" s="29"/>
      <c r="C29" s="29"/>
      <c r="D29" s="31" t="s">
        <v>246</v>
      </c>
      <c r="E29" s="29"/>
      <c r="F29" s="29"/>
      <c r="G29" s="29"/>
      <c r="H29" s="29"/>
      <c r="I29" s="29"/>
      <c r="J29" s="29"/>
      <c r="K29" s="29"/>
      <c r="L29" s="29"/>
      <c r="M29" s="29"/>
      <c r="N29" s="29"/>
      <c r="O29" s="29"/>
      <c r="P29" s="29"/>
      <c r="Q29" s="29"/>
      <c r="R29" s="29"/>
      <c r="S29" s="29"/>
      <c r="T29" s="29"/>
      <c r="U29" s="29"/>
      <c r="V29" s="29"/>
    </row>
    <row r="30" spans="2:22" x14ac:dyDescent="0.25">
      <c r="B30" s="29"/>
      <c r="C30" s="29"/>
      <c r="D30" s="31" t="s">
        <v>246</v>
      </c>
      <c r="E30" s="29"/>
      <c r="F30" s="29"/>
      <c r="G30" s="29"/>
      <c r="H30" s="29"/>
      <c r="I30" s="29"/>
      <c r="J30" s="29"/>
      <c r="K30" s="29"/>
      <c r="L30" s="29"/>
      <c r="M30" s="29"/>
      <c r="N30" s="29"/>
      <c r="O30" s="29"/>
      <c r="P30" s="29"/>
      <c r="Q30" s="29"/>
      <c r="R30" s="29"/>
      <c r="S30" s="29"/>
      <c r="T30" s="29"/>
      <c r="U30" s="29"/>
      <c r="V30" s="29"/>
    </row>
    <row r="31" spans="2:22" x14ac:dyDescent="0.25">
      <c r="B31" s="29"/>
      <c r="C31" s="29"/>
      <c r="D31" s="31" t="s">
        <v>246</v>
      </c>
      <c r="E31" s="29"/>
      <c r="F31" s="29"/>
      <c r="G31" s="29"/>
      <c r="H31" s="29"/>
      <c r="I31" s="29"/>
      <c r="J31" s="29"/>
      <c r="K31" s="29"/>
      <c r="L31" s="29"/>
      <c r="M31" s="29"/>
      <c r="N31" s="29"/>
      <c r="O31" s="29"/>
      <c r="P31" s="29"/>
      <c r="Q31" s="29"/>
      <c r="R31" s="29"/>
      <c r="S31" s="29"/>
      <c r="T31" s="29"/>
      <c r="U31" s="29"/>
      <c r="V31" s="29"/>
    </row>
    <row r="32" spans="2:22" x14ac:dyDescent="0.25">
      <c r="B32" s="29"/>
      <c r="C32" s="29"/>
      <c r="D32" s="31" t="s">
        <v>246</v>
      </c>
      <c r="E32" s="29"/>
      <c r="F32" s="29"/>
      <c r="G32" s="29"/>
      <c r="H32" s="29"/>
      <c r="I32" s="29"/>
      <c r="J32" s="29"/>
      <c r="K32" s="29"/>
      <c r="L32" s="29"/>
      <c r="M32" s="29"/>
      <c r="N32" s="29"/>
      <c r="O32" s="29"/>
      <c r="P32" s="29"/>
      <c r="Q32" s="29"/>
      <c r="R32" s="29"/>
      <c r="S32" s="29"/>
      <c r="T32" s="29"/>
      <c r="U32" s="29"/>
      <c r="V32" s="29"/>
    </row>
    <row r="35" spans="2:24" x14ac:dyDescent="0.25">
      <c r="B35" s="78" t="s">
        <v>247</v>
      </c>
    </row>
    <row r="36" spans="2:24" ht="36.75" x14ac:dyDescent="0.25">
      <c r="B36" s="129" t="s">
        <v>194</v>
      </c>
      <c r="C36" s="129" t="s">
        <v>245</v>
      </c>
      <c r="D36" s="129" t="s">
        <v>248</v>
      </c>
      <c r="E36" s="129" t="s">
        <v>249</v>
      </c>
      <c r="F36" s="36"/>
      <c r="G36" s="50">
        <v>2023</v>
      </c>
      <c r="H36" s="50">
        <v>2024</v>
      </c>
      <c r="I36" s="37">
        <v>2025</v>
      </c>
      <c r="J36" s="37">
        <v>2026</v>
      </c>
      <c r="K36" s="37">
        <v>2027</v>
      </c>
      <c r="L36" s="37">
        <v>2028</v>
      </c>
      <c r="M36" s="37">
        <v>2029</v>
      </c>
      <c r="N36" s="37">
        <v>2030</v>
      </c>
      <c r="O36" s="37">
        <v>2031</v>
      </c>
      <c r="P36" s="37">
        <v>2032</v>
      </c>
      <c r="Q36" s="37">
        <v>2033</v>
      </c>
      <c r="R36" s="37">
        <v>2034</v>
      </c>
      <c r="S36" s="37">
        <v>2035</v>
      </c>
      <c r="T36" s="37">
        <v>2036</v>
      </c>
      <c r="U36" s="37">
        <v>2037</v>
      </c>
      <c r="V36" s="37">
        <v>2038</v>
      </c>
      <c r="W36" s="37">
        <v>2039</v>
      </c>
      <c r="X36" s="37">
        <v>2040</v>
      </c>
    </row>
    <row r="37" spans="2:24" x14ac:dyDescent="0.25">
      <c r="B37" s="29"/>
      <c r="C37" s="29"/>
      <c r="D37" s="29"/>
      <c r="E37" s="29"/>
      <c r="F37" s="31" t="s">
        <v>246</v>
      </c>
      <c r="G37" s="28"/>
      <c r="H37" s="28"/>
      <c r="I37" s="29"/>
      <c r="J37" s="29"/>
      <c r="K37" s="29"/>
      <c r="L37" s="29"/>
      <c r="M37" s="29"/>
      <c r="N37" s="29"/>
      <c r="O37" s="29"/>
      <c r="P37" s="29"/>
      <c r="Q37" s="29"/>
      <c r="R37" s="29"/>
      <c r="S37" s="29"/>
      <c r="T37" s="29"/>
      <c r="U37" s="29"/>
      <c r="V37" s="29"/>
      <c r="W37" s="29"/>
      <c r="X37" s="29"/>
    </row>
    <row r="38" spans="2:24" x14ac:dyDescent="0.25">
      <c r="B38" s="29"/>
      <c r="C38" s="29"/>
      <c r="D38" s="29"/>
      <c r="E38" s="29"/>
      <c r="F38" s="31" t="s">
        <v>246</v>
      </c>
      <c r="G38" s="28"/>
      <c r="H38" s="28"/>
      <c r="I38" s="29"/>
      <c r="J38" s="29"/>
      <c r="K38" s="29"/>
      <c r="L38" s="29"/>
      <c r="M38" s="29"/>
      <c r="N38" s="29"/>
      <c r="O38" s="29"/>
      <c r="P38" s="29"/>
      <c r="Q38" s="29"/>
      <c r="R38" s="29"/>
      <c r="S38" s="29"/>
      <c r="T38" s="29"/>
      <c r="U38" s="29"/>
      <c r="V38" s="29"/>
      <c r="W38" s="29"/>
      <c r="X38" s="29"/>
    </row>
    <row r="39" spans="2:24" x14ac:dyDescent="0.25">
      <c r="B39" s="29"/>
      <c r="C39" s="29"/>
      <c r="D39" s="29"/>
      <c r="E39" s="29"/>
      <c r="F39" s="31" t="s">
        <v>246</v>
      </c>
      <c r="G39" s="28"/>
      <c r="H39" s="28"/>
      <c r="I39" s="29"/>
      <c r="J39" s="29"/>
      <c r="K39" s="29"/>
      <c r="L39" s="29"/>
      <c r="M39" s="29"/>
      <c r="N39" s="29"/>
      <c r="O39" s="29"/>
      <c r="P39" s="29"/>
      <c r="Q39" s="29"/>
      <c r="R39" s="29"/>
      <c r="S39" s="29"/>
      <c r="T39" s="29"/>
      <c r="U39" s="29"/>
      <c r="V39" s="29"/>
      <c r="W39" s="29"/>
      <c r="X39" s="29"/>
    </row>
    <row r="40" spans="2:24" x14ac:dyDescent="0.25">
      <c r="B40" s="29"/>
      <c r="C40" s="29"/>
      <c r="D40" s="29"/>
      <c r="E40" s="29"/>
      <c r="F40" s="31" t="s">
        <v>246</v>
      </c>
      <c r="G40" s="28"/>
      <c r="H40" s="28"/>
      <c r="I40" s="29"/>
      <c r="J40" s="29"/>
      <c r="K40" s="29"/>
      <c r="L40" s="29"/>
      <c r="M40" s="29"/>
      <c r="N40" s="29"/>
      <c r="O40" s="29"/>
      <c r="P40" s="29"/>
      <c r="Q40" s="29"/>
      <c r="R40" s="29"/>
      <c r="S40" s="29"/>
      <c r="T40" s="29"/>
      <c r="U40" s="29"/>
      <c r="V40" s="29"/>
      <c r="W40" s="29"/>
      <c r="X40" s="29"/>
    </row>
    <row r="41" spans="2:24" x14ac:dyDescent="0.25">
      <c r="B41" s="29"/>
      <c r="C41" s="29"/>
      <c r="D41" s="29"/>
      <c r="E41" s="29"/>
      <c r="F41" s="31" t="s">
        <v>246</v>
      </c>
      <c r="G41" s="28"/>
      <c r="H41" s="28"/>
      <c r="I41" s="29"/>
      <c r="J41" s="29"/>
      <c r="K41" s="29"/>
      <c r="L41" s="29"/>
      <c r="M41" s="29"/>
      <c r="N41" s="29"/>
      <c r="O41" s="29"/>
      <c r="P41" s="29"/>
      <c r="Q41" s="29"/>
      <c r="R41" s="29"/>
      <c r="S41" s="29"/>
      <c r="T41" s="29"/>
      <c r="U41" s="29"/>
      <c r="V41" s="29"/>
      <c r="W41" s="29"/>
      <c r="X41" s="29"/>
    </row>
    <row r="42" spans="2:24" x14ac:dyDescent="0.25">
      <c r="B42" s="29"/>
      <c r="C42" s="29"/>
      <c r="D42" s="29"/>
      <c r="E42" s="29"/>
      <c r="F42" s="31" t="s">
        <v>246</v>
      </c>
      <c r="G42" s="28"/>
      <c r="H42" s="28"/>
      <c r="I42" s="29"/>
      <c r="J42" s="29"/>
      <c r="K42" s="29"/>
      <c r="L42" s="29"/>
      <c r="M42" s="29"/>
      <c r="N42" s="29"/>
      <c r="O42" s="29"/>
      <c r="P42" s="29"/>
      <c r="Q42" s="29"/>
      <c r="R42" s="29"/>
      <c r="S42" s="29"/>
      <c r="T42" s="29"/>
      <c r="U42" s="29"/>
      <c r="V42" s="29"/>
      <c r="W42" s="29"/>
      <c r="X42" s="29"/>
    </row>
    <row r="43" spans="2:24" x14ac:dyDescent="0.25">
      <c r="B43" s="29"/>
      <c r="C43" s="29"/>
      <c r="D43" s="29"/>
      <c r="E43" s="29"/>
      <c r="F43" s="31" t="s">
        <v>246</v>
      </c>
      <c r="G43" s="28"/>
      <c r="H43" s="28"/>
      <c r="I43" s="29"/>
      <c r="J43" s="29"/>
      <c r="K43" s="29"/>
      <c r="L43" s="29"/>
      <c r="M43" s="29"/>
      <c r="N43" s="29"/>
      <c r="O43" s="29"/>
      <c r="P43" s="29"/>
      <c r="Q43" s="29"/>
      <c r="R43" s="29"/>
      <c r="S43" s="29"/>
      <c r="T43" s="29"/>
      <c r="U43" s="29"/>
      <c r="V43" s="29"/>
      <c r="W43" s="29"/>
      <c r="X43" s="29"/>
    </row>
    <row r="44" spans="2:24" x14ac:dyDescent="0.25">
      <c r="B44" s="29"/>
      <c r="C44" s="29"/>
      <c r="D44" s="29"/>
      <c r="E44" s="29"/>
      <c r="F44" s="31" t="s">
        <v>246</v>
      </c>
      <c r="G44" s="28"/>
      <c r="H44" s="28"/>
      <c r="I44" s="29"/>
      <c r="J44" s="29"/>
      <c r="K44" s="29"/>
      <c r="L44" s="29"/>
      <c r="M44" s="29"/>
      <c r="N44" s="29"/>
      <c r="O44" s="29"/>
      <c r="P44" s="29"/>
      <c r="Q44" s="29"/>
      <c r="R44" s="29"/>
      <c r="S44" s="29"/>
      <c r="T44" s="29"/>
      <c r="U44" s="29"/>
      <c r="V44" s="29"/>
      <c r="W44" s="29"/>
      <c r="X44" s="29"/>
    </row>
    <row r="45" spans="2:24" x14ac:dyDescent="0.25">
      <c r="B45" s="29"/>
      <c r="C45" s="29"/>
      <c r="D45" s="29"/>
      <c r="E45" s="29"/>
      <c r="F45" s="31" t="s">
        <v>246</v>
      </c>
      <c r="G45" s="28"/>
      <c r="H45" s="28"/>
      <c r="I45" s="29"/>
      <c r="J45" s="29"/>
      <c r="K45" s="29"/>
      <c r="L45" s="29"/>
      <c r="M45" s="29"/>
      <c r="N45" s="29"/>
      <c r="O45" s="29"/>
      <c r="P45" s="29"/>
      <c r="Q45" s="29"/>
      <c r="R45" s="29"/>
      <c r="S45" s="29"/>
      <c r="T45" s="29"/>
      <c r="U45" s="29"/>
      <c r="V45" s="29"/>
      <c r="W45" s="29"/>
      <c r="X45" s="29"/>
    </row>
    <row r="46" spans="2:24" x14ac:dyDescent="0.25">
      <c r="B46" s="29"/>
      <c r="C46" s="29"/>
      <c r="D46" s="29"/>
      <c r="E46" s="29"/>
      <c r="F46" s="31" t="s">
        <v>246</v>
      </c>
      <c r="G46" s="28"/>
      <c r="H46" s="28"/>
      <c r="I46" s="29"/>
      <c r="J46" s="29"/>
      <c r="K46" s="29"/>
      <c r="L46" s="29"/>
      <c r="M46" s="29"/>
      <c r="N46" s="29"/>
      <c r="O46" s="29"/>
      <c r="P46" s="29"/>
      <c r="Q46" s="29"/>
      <c r="R46" s="29"/>
      <c r="S46" s="29"/>
      <c r="T46" s="29"/>
      <c r="U46" s="29"/>
      <c r="V46" s="29"/>
      <c r="W46" s="29"/>
      <c r="X46" s="29"/>
    </row>
    <row r="47" spans="2:24" x14ac:dyDescent="0.25">
      <c r="B47" s="29"/>
      <c r="C47" s="29"/>
      <c r="D47" s="29"/>
      <c r="E47" s="29"/>
      <c r="F47" s="31" t="s">
        <v>246</v>
      </c>
      <c r="G47" s="28"/>
      <c r="H47" s="28"/>
      <c r="I47" s="29"/>
      <c r="J47" s="29"/>
      <c r="K47" s="29"/>
      <c r="L47" s="29"/>
      <c r="M47" s="29"/>
      <c r="N47" s="29"/>
      <c r="O47" s="29"/>
      <c r="P47" s="29"/>
      <c r="Q47" s="29"/>
      <c r="R47" s="29"/>
      <c r="S47" s="29"/>
      <c r="T47" s="29"/>
      <c r="U47" s="29"/>
      <c r="V47" s="29"/>
      <c r="W47" s="29"/>
      <c r="X47" s="29"/>
    </row>
    <row r="48" spans="2:24" x14ac:dyDescent="0.25">
      <c r="B48" s="29"/>
      <c r="C48" s="29"/>
      <c r="D48" s="29"/>
      <c r="E48" s="29"/>
      <c r="F48" s="31" t="s">
        <v>246</v>
      </c>
      <c r="G48" s="28"/>
      <c r="H48" s="28"/>
      <c r="I48" s="29"/>
      <c r="J48" s="29"/>
      <c r="K48" s="29"/>
      <c r="L48" s="29"/>
      <c r="M48" s="29"/>
      <c r="N48" s="29"/>
      <c r="O48" s="29"/>
      <c r="P48" s="29"/>
      <c r="Q48" s="29"/>
      <c r="R48" s="29"/>
      <c r="S48" s="29"/>
      <c r="T48" s="29"/>
      <c r="U48" s="29"/>
      <c r="V48" s="29"/>
      <c r="W48" s="29"/>
      <c r="X48" s="29"/>
    </row>
    <row r="49" spans="2:24" x14ac:dyDescent="0.25">
      <c r="B49" s="29"/>
      <c r="C49" s="29"/>
      <c r="D49" s="29"/>
      <c r="E49" s="29"/>
      <c r="F49" s="31" t="s">
        <v>246</v>
      </c>
      <c r="G49" s="28"/>
      <c r="H49" s="28"/>
      <c r="I49" s="29"/>
      <c r="J49" s="29"/>
      <c r="K49" s="29"/>
      <c r="L49" s="29"/>
      <c r="M49" s="29"/>
      <c r="N49" s="29"/>
      <c r="O49" s="29"/>
      <c r="P49" s="29"/>
      <c r="Q49" s="29"/>
      <c r="R49" s="29"/>
      <c r="S49" s="29"/>
      <c r="T49" s="29"/>
      <c r="U49" s="29"/>
      <c r="V49" s="29"/>
      <c r="W49" s="29"/>
      <c r="X49" s="29"/>
    </row>
    <row r="50" spans="2:24" x14ac:dyDescent="0.25">
      <c r="B50" s="29"/>
      <c r="C50" s="29"/>
      <c r="D50" s="29"/>
      <c r="E50" s="29"/>
      <c r="F50" s="31" t="s">
        <v>246</v>
      </c>
      <c r="G50" s="28"/>
      <c r="H50" s="28"/>
      <c r="I50" s="29"/>
      <c r="J50" s="29"/>
      <c r="K50" s="29"/>
      <c r="L50" s="29"/>
      <c r="M50" s="29"/>
      <c r="N50" s="29"/>
      <c r="O50" s="29"/>
      <c r="P50" s="29"/>
      <c r="Q50" s="29"/>
      <c r="R50" s="29"/>
      <c r="S50" s="29"/>
      <c r="T50" s="29"/>
      <c r="U50" s="29"/>
      <c r="V50" s="29"/>
      <c r="W50" s="29"/>
      <c r="X50" s="29"/>
    </row>
    <row r="51" spans="2:24" x14ac:dyDescent="0.25">
      <c r="B51" s="29"/>
      <c r="C51" s="29"/>
      <c r="D51" s="29"/>
      <c r="E51" s="29"/>
      <c r="F51" s="31" t="s">
        <v>246</v>
      </c>
      <c r="G51" s="28"/>
      <c r="H51" s="28"/>
      <c r="I51" s="29"/>
      <c r="J51" s="29"/>
      <c r="K51" s="29"/>
      <c r="L51" s="29"/>
      <c r="M51" s="29"/>
      <c r="N51" s="29"/>
      <c r="O51" s="29"/>
      <c r="P51" s="29"/>
      <c r="Q51" s="29"/>
      <c r="R51" s="29"/>
      <c r="S51" s="29"/>
      <c r="T51" s="29"/>
      <c r="U51" s="29"/>
      <c r="V51" s="29"/>
      <c r="W51" s="29"/>
      <c r="X51" s="29"/>
    </row>
    <row r="52" spans="2:24" x14ac:dyDescent="0.25">
      <c r="B52" s="29"/>
      <c r="C52" s="29"/>
      <c r="D52" s="29"/>
      <c r="E52" s="29"/>
      <c r="F52" s="31" t="s">
        <v>246</v>
      </c>
      <c r="G52" s="28"/>
      <c r="H52" s="28"/>
      <c r="I52" s="29"/>
      <c r="J52" s="29"/>
      <c r="K52" s="29"/>
      <c r="L52" s="29"/>
      <c r="M52" s="29"/>
      <c r="N52" s="29"/>
      <c r="O52" s="29"/>
      <c r="P52" s="29"/>
      <c r="Q52" s="29"/>
      <c r="R52" s="29"/>
      <c r="S52" s="29"/>
      <c r="T52" s="29"/>
      <c r="U52" s="29"/>
      <c r="V52" s="29"/>
      <c r="W52" s="29"/>
      <c r="X52" s="29"/>
    </row>
    <row r="53" spans="2:24" x14ac:dyDescent="0.25">
      <c r="B53" s="29"/>
      <c r="C53" s="29"/>
      <c r="D53" s="29"/>
      <c r="E53" s="29"/>
      <c r="F53" s="31" t="s">
        <v>246</v>
      </c>
      <c r="G53" s="28"/>
      <c r="H53" s="28"/>
      <c r="I53" s="29"/>
      <c r="J53" s="29"/>
      <c r="K53" s="29"/>
      <c r="L53" s="29"/>
      <c r="M53" s="29"/>
      <c r="N53" s="29"/>
      <c r="O53" s="29"/>
      <c r="P53" s="29"/>
      <c r="Q53" s="29"/>
      <c r="R53" s="29"/>
      <c r="S53" s="29"/>
      <c r="T53" s="29"/>
      <c r="U53" s="29"/>
      <c r="V53" s="29"/>
      <c r="W53" s="29"/>
      <c r="X53" s="29"/>
    </row>
    <row r="54" spans="2:24" x14ac:dyDescent="0.25">
      <c r="B54" s="29"/>
      <c r="C54" s="29"/>
      <c r="D54" s="29"/>
      <c r="E54" s="29"/>
      <c r="F54" s="31" t="s">
        <v>246</v>
      </c>
      <c r="G54" s="28"/>
      <c r="H54" s="28"/>
      <c r="I54" s="29"/>
      <c r="J54" s="29"/>
      <c r="K54" s="29"/>
      <c r="L54" s="29"/>
      <c r="M54" s="29"/>
      <c r="N54" s="29"/>
      <c r="O54" s="29"/>
      <c r="P54" s="29"/>
      <c r="Q54" s="29"/>
      <c r="R54" s="29"/>
      <c r="S54" s="29"/>
      <c r="T54" s="29"/>
      <c r="U54" s="29"/>
      <c r="V54" s="29"/>
      <c r="W54" s="29"/>
      <c r="X54" s="29"/>
    </row>
    <row r="55" spans="2:24" x14ac:dyDescent="0.25">
      <c r="B55" s="29"/>
      <c r="C55" s="29"/>
      <c r="D55" s="29"/>
      <c r="E55" s="29"/>
      <c r="F55" s="31" t="s">
        <v>246</v>
      </c>
      <c r="G55" s="28"/>
      <c r="H55" s="28"/>
      <c r="I55" s="29"/>
      <c r="J55" s="29"/>
      <c r="K55" s="29"/>
      <c r="L55" s="29"/>
      <c r="M55" s="29"/>
      <c r="N55" s="29"/>
      <c r="O55" s="29"/>
      <c r="P55" s="29"/>
      <c r="Q55" s="29"/>
      <c r="R55" s="29"/>
      <c r="S55" s="29"/>
      <c r="T55" s="29"/>
      <c r="U55" s="29"/>
      <c r="V55" s="29"/>
      <c r="W55" s="29"/>
      <c r="X55" s="29"/>
    </row>
    <row r="56" spans="2:24" x14ac:dyDescent="0.25">
      <c r="B56" s="29"/>
      <c r="C56" s="29"/>
      <c r="D56" s="29"/>
      <c r="E56" s="29"/>
      <c r="F56" s="31" t="s">
        <v>246</v>
      </c>
      <c r="G56" s="28"/>
      <c r="H56" s="28"/>
      <c r="I56" s="29"/>
      <c r="J56" s="29"/>
      <c r="K56" s="29"/>
      <c r="L56" s="29"/>
      <c r="M56" s="29"/>
      <c r="N56" s="29"/>
      <c r="O56" s="29"/>
      <c r="P56" s="29"/>
      <c r="Q56" s="29"/>
      <c r="R56" s="29"/>
      <c r="S56" s="29"/>
      <c r="T56" s="29"/>
      <c r="U56" s="29"/>
      <c r="V56" s="29"/>
      <c r="W56" s="29"/>
      <c r="X56" s="29"/>
    </row>
    <row r="57" spans="2:24" x14ac:dyDescent="0.25">
      <c r="B57" s="29"/>
      <c r="C57" s="29"/>
      <c r="D57" s="29"/>
      <c r="E57" s="29"/>
      <c r="F57" s="31" t="s">
        <v>246</v>
      </c>
      <c r="G57" s="28"/>
      <c r="H57" s="28"/>
      <c r="I57" s="29"/>
      <c r="J57" s="29"/>
      <c r="K57" s="29"/>
      <c r="L57" s="29"/>
      <c r="M57" s="29"/>
      <c r="N57" s="29"/>
      <c r="O57" s="29"/>
      <c r="P57" s="29"/>
      <c r="Q57" s="29"/>
      <c r="R57" s="29"/>
      <c r="S57" s="29"/>
      <c r="T57" s="29"/>
      <c r="U57" s="29"/>
      <c r="V57" s="29"/>
      <c r="W57" s="29"/>
      <c r="X57" s="29"/>
    </row>
    <row r="58" spans="2:24" x14ac:dyDescent="0.25">
      <c r="B58" s="29"/>
      <c r="C58" s="29"/>
      <c r="D58" s="29"/>
      <c r="E58" s="29"/>
      <c r="F58" s="31" t="s">
        <v>246</v>
      </c>
      <c r="G58" s="28"/>
      <c r="H58" s="28"/>
      <c r="I58" s="29"/>
      <c r="J58" s="29"/>
      <c r="K58" s="29"/>
      <c r="L58" s="29"/>
      <c r="M58" s="29"/>
      <c r="N58" s="29"/>
      <c r="O58" s="29"/>
      <c r="P58" s="29"/>
      <c r="Q58" s="29"/>
      <c r="R58" s="29"/>
      <c r="S58" s="29"/>
      <c r="T58" s="29"/>
      <c r="U58" s="29"/>
      <c r="V58" s="29"/>
      <c r="W58" s="29"/>
      <c r="X58" s="29"/>
    </row>
    <row r="59" spans="2:24" x14ac:dyDescent="0.25">
      <c r="B59" s="29"/>
      <c r="C59" s="29"/>
      <c r="D59" s="29"/>
      <c r="E59" s="29"/>
      <c r="F59" s="31" t="s">
        <v>246</v>
      </c>
      <c r="G59" s="28"/>
      <c r="H59" s="28"/>
      <c r="I59" s="29"/>
      <c r="J59" s="29"/>
      <c r="K59" s="29"/>
      <c r="L59" s="29"/>
      <c r="M59" s="29"/>
      <c r="N59" s="29"/>
      <c r="O59" s="29"/>
      <c r="P59" s="29"/>
      <c r="Q59" s="29"/>
      <c r="R59" s="29"/>
      <c r="S59" s="29"/>
      <c r="T59" s="29"/>
      <c r="U59" s="29"/>
      <c r="V59" s="29"/>
      <c r="W59" s="29"/>
      <c r="X59" s="29"/>
    </row>
    <row r="60" spans="2:24" x14ac:dyDescent="0.25">
      <c r="B60" s="29"/>
      <c r="C60" s="29"/>
      <c r="D60" s="29"/>
      <c r="E60" s="29"/>
      <c r="F60" s="31" t="s">
        <v>246</v>
      </c>
      <c r="G60" s="28"/>
      <c r="H60" s="28"/>
      <c r="I60" s="29"/>
      <c r="J60" s="29"/>
      <c r="K60" s="29"/>
      <c r="L60" s="29"/>
      <c r="M60" s="29"/>
      <c r="N60" s="29"/>
      <c r="O60" s="29"/>
      <c r="P60" s="29"/>
      <c r="Q60" s="29"/>
      <c r="R60" s="29"/>
      <c r="S60" s="29"/>
      <c r="T60" s="29"/>
      <c r="U60" s="29"/>
      <c r="V60" s="29"/>
      <c r="W60" s="29"/>
      <c r="X60" s="29"/>
    </row>
    <row r="63" spans="2:24" x14ac:dyDescent="0.25">
      <c r="B63" s="14"/>
    </row>
    <row r="64" spans="2:24" x14ac:dyDescent="0.25">
      <c r="B64" s="49"/>
      <c r="C64" s="49"/>
      <c r="D64" s="49"/>
      <c r="E64" s="38"/>
      <c r="F64" s="38"/>
      <c r="G64" s="38"/>
      <c r="H64" s="38"/>
      <c r="I64" s="38"/>
      <c r="J64" s="38"/>
      <c r="K64" s="38"/>
      <c r="L64" s="38"/>
      <c r="M64" s="38"/>
      <c r="N64" s="38"/>
      <c r="O64" s="38"/>
      <c r="P64" s="38"/>
      <c r="Q64" s="38"/>
    </row>
    <row r="65" spans="2:17" x14ac:dyDescent="0.25">
      <c r="B65" s="39"/>
      <c r="C65" s="39"/>
      <c r="D65" s="15"/>
      <c r="E65" s="39"/>
      <c r="F65" s="39"/>
      <c r="G65" s="39"/>
      <c r="H65" s="39"/>
      <c r="I65" s="39"/>
      <c r="J65" s="39"/>
      <c r="K65" s="39"/>
      <c r="L65" s="39"/>
      <c r="M65" s="39"/>
      <c r="N65" s="39"/>
      <c r="O65" s="39"/>
      <c r="P65" s="39"/>
      <c r="Q65" s="39"/>
    </row>
    <row r="66" spans="2:17" x14ac:dyDescent="0.25">
      <c r="B66" s="39"/>
      <c r="C66" s="39"/>
      <c r="D66" s="15"/>
      <c r="E66" s="39"/>
      <c r="F66" s="39"/>
      <c r="G66" s="39"/>
      <c r="H66" s="39"/>
      <c r="I66" s="39"/>
      <c r="J66" s="39"/>
      <c r="K66" s="39"/>
      <c r="L66" s="39"/>
      <c r="M66" s="39"/>
      <c r="N66" s="39"/>
      <c r="O66" s="39"/>
      <c r="P66" s="39"/>
      <c r="Q66" s="39"/>
    </row>
    <row r="67" spans="2:17" x14ac:dyDescent="0.25">
      <c r="B67" s="39"/>
      <c r="C67" s="39"/>
      <c r="D67" s="15"/>
      <c r="E67" s="39"/>
      <c r="F67" s="39"/>
      <c r="G67" s="39"/>
      <c r="H67" s="39"/>
      <c r="I67" s="39"/>
      <c r="J67" s="39"/>
      <c r="K67" s="39"/>
      <c r="L67" s="39"/>
      <c r="M67" s="39"/>
      <c r="N67" s="39"/>
      <c r="O67" s="39"/>
      <c r="P67" s="39"/>
      <c r="Q67" s="39"/>
    </row>
    <row r="68" spans="2:17" x14ac:dyDescent="0.25">
      <c r="B68" s="39"/>
      <c r="C68" s="39"/>
      <c r="D68" s="15"/>
      <c r="E68" s="39"/>
      <c r="F68" s="39"/>
      <c r="G68" s="39"/>
      <c r="H68" s="39"/>
      <c r="I68" s="39"/>
      <c r="J68" s="39"/>
      <c r="K68" s="39"/>
      <c r="L68" s="39"/>
      <c r="M68" s="39"/>
      <c r="N68" s="39"/>
      <c r="O68" s="39"/>
      <c r="P68" s="39"/>
      <c r="Q68" s="39"/>
    </row>
    <row r="69" spans="2:17" x14ac:dyDescent="0.25">
      <c r="B69" s="39"/>
      <c r="C69" s="39"/>
      <c r="D69" s="15"/>
      <c r="E69" s="39"/>
      <c r="F69" s="39"/>
      <c r="G69" s="39"/>
      <c r="H69" s="39"/>
      <c r="I69" s="39"/>
      <c r="J69" s="39"/>
      <c r="K69" s="39"/>
      <c r="L69" s="39"/>
      <c r="M69" s="39"/>
      <c r="N69" s="39"/>
      <c r="O69" s="39"/>
      <c r="P69" s="39"/>
      <c r="Q69" s="39"/>
    </row>
    <row r="70" spans="2:17" x14ac:dyDescent="0.25">
      <c r="B70" s="39"/>
      <c r="C70" s="39"/>
      <c r="D70" s="15"/>
      <c r="E70" s="39"/>
      <c r="F70" s="39"/>
      <c r="G70" s="39"/>
      <c r="H70" s="39"/>
      <c r="I70" s="39"/>
      <c r="J70" s="39"/>
      <c r="K70" s="39"/>
      <c r="L70" s="39"/>
      <c r="M70" s="39"/>
      <c r="N70" s="39"/>
      <c r="O70" s="39"/>
      <c r="P70" s="39"/>
      <c r="Q70" s="39"/>
    </row>
    <row r="71" spans="2:17" x14ac:dyDescent="0.25">
      <c r="B71" s="39"/>
      <c r="C71" s="39"/>
      <c r="D71" s="15"/>
      <c r="E71" s="39"/>
      <c r="F71" s="39"/>
      <c r="G71" s="39"/>
      <c r="H71" s="39"/>
      <c r="I71" s="39"/>
      <c r="J71" s="39"/>
      <c r="K71" s="39"/>
      <c r="L71" s="39"/>
      <c r="M71" s="39"/>
      <c r="N71" s="39"/>
      <c r="O71" s="39"/>
      <c r="P71" s="39"/>
      <c r="Q71" s="39"/>
    </row>
    <row r="72" spans="2:17" x14ac:dyDescent="0.25">
      <c r="B72" s="39"/>
      <c r="C72" s="39"/>
      <c r="D72" s="15"/>
      <c r="E72" s="39"/>
      <c r="F72" s="39"/>
      <c r="G72" s="39"/>
      <c r="H72" s="39"/>
      <c r="I72" s="39"/>
      <c r="J72" s="39"/>
      <c r="K72" s="39"/>
      <c r="L72" s="39"/>
      <c r="M72" s="39"/>
      <c r="N72" s="39"/>
      <c r="O72" s="39"/>
      <c r="P72" s="39"/>
      <c r="Q72" s="39"/>
    </row>
    <row r="73" spans="2:17" x14ac:dyDescent="0.25">
      <c r="B73" s="39"/>
      <c r="C73" s="39"/>
      <c r="D73" s="15"/>
      <c r="E73" s="39"/>
      <c r="F73" s="39"/>
      <c r="G73" s="39"/>
      <c r="H73" s="39"/>
      <c r="I73" s="39"/>
      <c r="J73" s="39"/>
      <c r="K73" s="39"/>
      <c r="L73" s="39"/>
      <c r="M73" s="39"/>
      <c r="N73" s="39"/>
      <c r="O73" s="39"/>
      <c r="P73" s="39"/>
      <c r="Q73" s="39"/>
    </row>
    <row r="74" spans="2:17" x14ac:dyDescent="0.25">
      <c r="B74" s="39"/>
      <c r="C74" s="39"/>
      <c r="D74" s="15"/>
      <c r="E74" s="39"/>
      <c r="F74" s="39"/>
      <c r="G74" s="39"/>
      <c r="H74" s="39"/>
      <c r="I74" s="39"/>
      <c r="J74" s="39"/>
      <c r="K74" s="39"/>
      <c r="L74" s="39"/>
      <c r="M74" s="39"/>
      <c r="N74" s="39"/>
      <c r="O74" s="39"/>
      <c r="P74" s="39"/>
      <c r="Q74" s="39"/>
    </row>
    <row r="75" spans="2:17" x14ac:dyDescent="0.25">
      <c r="B75" s="39"/>
      <c r="C75" s="39"/>
      <c r="D75" s="15"/>
      <c r="E75" s="39"/>
      <c r="F75" s="39"/>
      <c r="G75" s="39"/>
      <c r="H75" s="39"/>
      <c r="I75" s="39"/>
      <c r="J75" s="39"/>
      <c r="K75" s="39"/>
      <c r="L75" s="39"/>
      <c r="M75" s="39"/>
      <c r="N75" s="39"/>
      <c r="O75" s="39"/>
      <c r="P75" s="39"/>
      <c r="Q75" s="39"/>
    </row>
    <row r="76" spans="2:17" x14ac:dyDescent="0.25">
      <c r="B76" s="39"/>
      <c r="C76" s="39"/>
      <c r="D76" s="15"/>
      <c r="E76" s="39"/>
      <c r="F76" s="39"/>
      <c r="G76" s="39"/>
      <c r="H76" s="39"/>
      <c r="I76" s="39"/>
      <c r="J76" s="39"/>
      <c r="K76" s="39"/>
      <c r="L76" s="39"/>
      <c r="M76" s="39"/>
      <c r="N76" s="39"/>
      <c r="O76" s="39"/>
      <c r="P76" s="39"/>
      <c r="Q76" s="39"/>
    </row>
    <row r="77" spans="2:17" x14ac:dyDescent="0.25">
      <c r="B77" s="39"/>
      <c r="C77" s="39"/>
      <c r="D77" s="15"/>
      <c r="E77" s="39"/>
      <c r="F77" s="39"/>
      <c r="G77" s="39"/>
      <c r="H77" s="39"/>
      <c r="I77" s="39"/>
      <c r="J77" s="39"/>
      <c r="K77" s="39"/>
      <c r="L77" s="39"/>
      <c r="M77" s="39"/>
      <c r="N77" s="39"/>
      <c r="O77" s="39"/>
      <c r="P77" s="39"/>
      <c r="Q77" s="39"/>
    </row>
    <row r="78" spans="2:17" x14ac:dyDescent="0.25">
      <c r="B78" s="39"/>
      <c r="C78" s="39"/>
      <c r="D78" s="15"/>
      <c r="E78" s="39"/>
      <c r="F78" s="39"/>
      <c r="G78" s="39"/>
      <c r="H78" s="39"/>
      <c r="I78" s="39"/>
      <c r="J78" s="39"/>
      <c r="K78" s="39"/>
      <c r="L78" s="39"/>
      <c r="M78" s="39"/>
      <c r="N78" s="39"/>
      <c r="O78" s="39"/>
      <c r="P78" s="39"/>
      <c r="Q78" s="39"/>
    </row>
    <row r="79" spans="2:17" x14ac:dyDescent="0.25">
      <c r="B79" s="39"/>
      <c r="C79" s="39"/>
      <c r="D79" s="15"/>
      <c r="E79" s="39"/>
      <c r="F79" s="39"/>
      <c r="G79" s="39"/>
      <c r="H79" s="39"/>
      <c r="I79" s="39"/>
      <c r="J79" s="39"/>
      <c r="K79" s="39"/>
      <c r="L79" s="39"/>
      <c r="M79" s="39"/>
      <c r="N79" s="39"/>
      <c r="O79" s="39"/>
      <c r="P79" s="39"/>
      <c r="Q79" s="39"/>
    </row>
    <row r="80" spans="2:17" x14ac:dyDescent="0.25">
      <c r="B80" s="39"/>
      <c r="C80" s="39"/>
      <c r="D80" s="15"/>
      <c r="E80" s="39"/>
      <c r="F80" s="39"/>
      <c r="G80" s="39"/>
      <c r="H80" s="39"/>
      <c r="I80" s="39"/>
      <c r="J80" s="39"/>
      <c r="K80" s="39"/>
      <c r="L80" s="39"/>
      <c r="M80" s="39"/>
      <c r="N80" s="39"/>
      <c r="O80" s="39"/>
      <c r="P80" s="39"/>
      <c r="Q80" s="39"/>
    </row>
    <row r="81" spans="2:17" x14ac:dyDescent="0.25">
      <c r="B81" s="39"/>
      <c r="C81" s="39"/>
      <c r="D81" s="15"/>
      <c r="E81" s="39"/>
      <c r="F81" s="39"/>
      <c r="G81" s="39"/>
      <c r="H81" s="39"/>
      <c r="I81" s="39"/>
      <c r="J81" s="39"/>
      <c r="K81" s="39"/>
      <c r="L81" s="39"/>
      <c r="M81" s="39"/>
      <c r="N81" s="39"/>
      <c r="O81" s="39"/>
      <c r="P81" s="39"/>
      <c r="Q81" s="39"/>
    </row>
    <row r="82" spans="2:17" x14ac:dyDescent="0.25">
      <c r="B82" s="39"/>
      <c r="C82" s="39"/>
      <c r="D82" s="15"/>
      <c r="E82" s="39"/>
      <c r="F82" s="39"/>
      <c r="G82" s="39"/>
      <c r="H82" s="39"/>
      <c r="I82" s="39"/>
      <c r="J82" s="39"/>
      <c r="K82" s="39"/>
      <c r="L82" s="39"/>
      <c r="M82" s="39"/>
      <c r="N82" s="39"/>
      <c r="O82" s="39"/>
      <c r="P82" s="39"/>
      <c r="Q82" s="39"/>
    </row>
    <row r="83" spans="2:17" x14ac:dyDescent="0.25">
      <c r="B83" s="39"/>
      <c r="C83" s="39"/>
      <c r="D83" s="15"/>
      <c r="E83" s="39"/>
      <c r="F83" s="39"/>
      <c r="G83" s="39"/>
      <c r="H83" s="39"/>
      <c r="I83" s="39"/>
      <c r="J83" s="39"/>
      <c r="K83" s="39"/>
      <c r="L83" s="39"/>
      <c r="M83" s="39"/>
      <c r="N83" s="39"/>
      <c r="O83" s="39"/>
      <c r="P83" s="39"/>
      <c r="Q83" s="39"/>
    </row>
    <row r="84" spans="2:17" x14ac:dyDescent="0.25">
      <c r="B84" s="39"/>
      <c r="C84" s="39"/>
      <c r="D84" s="15"/>
      <c r="E84" s="39"/>
      <c r="F84" s="39"/>
      <c r="G84" s="39"/>
      <c r="H84" s="39"/>
      <c r="I84" s="39"/>
      <c r="J84" s="39"/>
      <c r="K84" s="39"/>
      <c r="L84" s="39"/>
      <c r="M84" s="39"/>
      <c r="N84" s="39"/>
      <c r="O84" s="39"/>
      <c r="P84" s="39"/>
      <c r="Q84" s="39"/>
    </row>
    <row r="85" spans="2:17" x14ac:dyDescent="0.25">
      <c r="B85" s="39"/>
      <c r="C85" s="39"/>
      <c r="D85" s="15"/>
      <c r="E85" s="39"/>
      <c r="F85" s="39"/>
      <c r="G85" s="39"/>
      <c r="H85" s="39"/>
      <c r="I85" s="39"/>
      <c r="J85" s="39"/>
      <c r="K85" s="39"/>
      <c r="L85" s="39"/>
      <c r="M85" s="39"/>
      <c r="N85" s="39"/>
      <c r="O85" s="39"/>
      <c r="P85" s="39"/>
      <c r="Q85" s="39"/>
    </row>
    <row r="86" spans="2:17" x14ac:dyDescent="0.25">
      <c r="B86" s="39"/>
      <c r="C86" s="39"/>
      <c r="D86" s="15"/>
      <c r="E86" s="39"/>
      <c r="F86" s="39"/>
      <c r="G86" s="39"/>
      <c r="H86" s="39"/>
      <c r="I86" s="39"/>
      <c r="J86" s="39"/>
      <c r="K86" s="39"/>
      <c r="L86" s="39"/>
      <c r="M86" s="39"/>
      <c r="N86" s="39"/>
      <c r="O86" s="39"/>
      <c r="P86" s="39"/>
      <c r="Q86" s="39"/>
    </row>
    <row r="87" spans="2:17" x14ac:dyDescent="0.25">
      <c r="B87" s="39"/>
      <c r="C87" s="39"/>
      <c r="D87" s="15"/>
      <c r="E87" s="39"/>
      <c r="F87" s="39"/>
      <c r="G87" s="39"/>
      <c r="H87" s="39"/>
      <c r="I87" s="39"/>
      <c r="J87" s="39"/>
      <c r="K87" s="39"/>
      <c r="L87" s="39"/>
      <c r="M87" s="39"/>
      <c r="N87" s="39"/>
      <c r="O87" s="39"/>
      <c r="P87" s="39"/>
      <c r="Q87" s="39"/>
    </row>
    <row r="88" spans="2:17" x14ac:dyDescent="0.25">
      <c r="B88" s="39"/>
      <c r="C88" s="39"/>
      <c r="D88" s="15"/>
      <c r="E88" s="39"/>
      <c r="F88" s="39"/>
      <c r="G88" s="39"/>
      <c r="H88" s="39"/>
      <c r="I88" s="39"/>
      <c r="J88" s="39"/>
      <c r="K88" s="39"/>
      <c r="L88" s="39"/>
      <c r="M88" s="39"/>
      <c r="N88" s="39"/>
      <c r="O88" s="39"/>
      <c r="P88" s="39"/>
      <c r="Q88" s="39"/>
    </row>
  </sheetData>
  <mergeCells count="4">
    <mergeCell ref="C3:M3"/>
    <mergeCell ref="B5:V5"/>
    <mergeCell ref="B1:V1"/>
    <mergeCell ref="B2:V2"/>
  </mergeCells>
  <pageMargins left="0.7" right="0.7" top="0.75" bottom="0.75" header="0.3" footer="0.3"/>
  <pageSetup scale="52"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656E-E8A6-4F1E-ACAB-C145407CE237}">
  <sheetPr>
    <tabColor theme="6" tint="0.79998168889431442"/>
    <pageSetUpPr fitToPage="1"/>
  </sheetPr>
  <dimension ref="B1:Z60"/>
  <sheetViews>
    <sheetView topLeftCell="A28" zoomScaleNormal="100" workbookViewId="0">
      <selection activeCell="W48" sqref="D48:W52"/>
    </sheetView>
  </sheetViews>
  <sheetFormatPr defaultRowHeight="15.75" x14ac:dyDescent="0.25"/>
  <cols>
    <col min="1" max="1" width="1.875" customWidth="1"/>
    <col min="2" max="2" width="71.625" bestFit="1" customWidth="1"/>
  </cols>
  <sheetData>
    <row r="1" spans="2:26" s="6" customFormat="1" x14ac:dyDescent="0.25">
      <c r="B1" s="217" t="s">
        <v>250</v>
      </c>
      <c r="C1" s="217"/>
      <c r="D1" s="217"/>
      <c r="E1" s="217"/>
      <c r="F1" s="217"/>
      <c r="G1" s="217"/>
      <c r="H1" s="217"/>
      <c r="I1" s="217"/>
      <c r="J1" s="217"/>
      <c r="K1" s="217"/>
      <c r="L1" s="217"/>
      <c r="M1" s="217"/>
      <c r="N1" s="217"/>
      <c r="O1" s="217"/>
      <c r="P1" s="217"/>
      <c r="Q1" s="217"/>
      <c r="R1" s="217"/>
      <c r="S1" s="217"/>
      <c r="T1" s="217"/>
      <c r="U1" s="217"/>
      <c r="V1" s="217"/>
      <c r="W1" s="217"/>
      <c r="X1" s="217"/>
      <c r="Y1" s="35"/>
      <c r="Z1" s="35"/>
    </row>
    <row r="2" spans="2:26" s="7" customFormat="1" ht="15.75" customHeight="1" x14ac:dyDescent="0.2">
      <c r="B2" s="245" t="str">
        <f>'Admin Info'!B6</f>
        <v>San Diego Gas &amp; Electric (SDG&amp;E)</v>
      </c>
      <c r="C2" s="245"/>
      <c r="D2" s="245"/>
      <c r="E2" s="245"/>
      <c r="F2" s="245"/>
      <c r="G2" s="245"/>
      <c r="H2" s="245"/>
      <c r="I2" s="245"/>
      <c r="J2" s="245"/>
      <c r="K2" s="245"/>
      <c r="L2" s="245"/>
      <c r="M2" s="245"/>
      <c r="N2" s="245"/>
      <c r="O2" s="245"/>
      <c r="P2" s="245"/>
      <c r="Q2" s="245"/>
      <c r="R2" s="245"/>
      <c r="S2" s="245"/>
      <c r="T2" s="245"/>
      <c r="U2" s="245"/>
      <c r="V2" s="245"/>
      <c r="W2" s="245"/>
      <c r="X2" s="245"/>
      <c r="Y2" s="23"/>
    </row>
    <row r="3" spans="2:26" s="7" customFormat="1" ht="12.75" x14ac:dyDescent="0.2">
      <c r="C3" s="245"/>
      <c r="D3" s="245"/>
      <c r="E3" s="245"/>
      <c r="F3" s="245"/>
      <c r="G3" s="245"/>
      <c r="H3" s="245"/>
      <c r="I3" s="245"/>
      <c r="J3" s="245"/>
      <c r="K3" s="245"/>
      <c r="L3" s="245"/>
      <c r="M3" s="245"/>
    </row>
    <row r="4" spans="2:26" s="7" customFormat="1" ht="12.75" x14ac:dyDescent="0.2">
      <c r="C4" s="23"/>
      <c r="D4" s="23"/>
      <c r="E4" s="23"/>
      <c r="F4" s="23"/>
      <c r="G4" s="23"/>
      <c r="H4" s="23"/>
      <c r="I4" s="23"/>
      <c r="J4" s="23"/>
      <c r="K4" s="23"/>
      <c r="L4" s="23"/>
      <c r="M4" s="23"/>
    </row>
    <row r="5" spans="2:26" s="6" customFormat="1" ht="30.75" customHeight="1" x14ac:dyDescent="0.2">
      <c r="B5" s="220" t="s">
        <v>251</v>
      </c>
      <c r="C5" s="220"/>
      <c r="D5" s="220"/>
      <c r="E5" s="220"/>
      <c r="F5" s="220"/>
      <c r="G5" s="220"/>
      <c r="H5" s="220"/>
      <c r="I5" s="220"/>
      <c r="J5" s="220"/>
      <c r="K5" s="220"/>
      <c r="L5" s="220"/>
      <c r="M5" s="220"/>
      <c r="N5" s="220"/>
      <c r="O5" s="220"/>
      <c r="P5" s="220"/>
      <c r="Q5" s="220"/>
      <c r="R5" s="220"/>
      <c r="S5" s="220"/>
      <c r="T5" s="220"/>
      <c r="U5" s="220"/>
      <c r="V5" s="220"/>
      <c r="W5" s="220"/>
      <c r="X5" s="220"/>
      <c r="Y5" s="17"/>
    </row>
    <row r="8" spans="2:26" x14ac:dyDescent="0.25">
      <c r="B8" s="78" t="s">
        <v>252</v>
      </c>
    </row>
    <row r="9" spans="2:26" x14ac:dyDescent="0.25">
      <c r="B9" s="37"/>
      <c r="C9" s="37">
        <v>2023</v>
      </c>
      <c r="D9" s="37">
        <v>2024</v>
      </c>
      <c r="E9" s="37">
        <v>2023</v>
      </c>
      <c r="F9" s="37">
        <v>2024</v>
      </c>
      <c r="G9" s="37">
        <v>2025</v>
      </c>
      <c r="H9" s="37">
        <v>2026</v>
      </c>
      <c r="I9" s="37">
        <v>2027</v>
      </c>
      <c r="J9" s="37">
        <v>2028</v>
      </c>
      <c r="K9" s="37">
        <v>2029</v>
      </c>
      <c r="L9" s="37">
        <v>2030</v>
      </c>
      <c r="M9" s="37">
        <v>2031</v>
      </c>
      <c r="N9" s="37">
        <v>2032</v>
      </c>
      <c r="O9" s="37">
        <v>2033</v>
      </c>
      <c r="P9" s="37">
        <v>2034</v>
      </c>
      <c r="Q9" s="37">
        <v>2035</v>
      </c>
      <c r="R9" s="37">
        <v>2036</v>
      </c>
      <c r="S9" s="37">
        <v>2037</v>
      </c>
      <c r="T9" s="37">
        <v>2038</v>
      </c>
      <c r="U9" s="37">
        <v>2039</v>
      </c>
      <c r="V9" s="37">
        <v>2040</v>
      </c>
    </row>
    <row r="10" spans="2:26" x14ac:dyDescent="0.25">
      <c r="B10" s="37" t="s">
        <v>246</v>
      </c>
      <c r="C10" s="29"/>
      <c r="D10" s="143">
        <v>0.14909599946497762</v>
      </c>
      <c r="E10" s="143">
        <v>0.29870419405956689</v>
      </c>
      <c r="F10" s="143">
        <v>0.44759953965398125</v>
      </c>
      <c r="G10" s="143">
        <v>0.5961909194567464</v>
      </c>
      <c r="H10" s="143">
        <v>0.74244463817015183</v>
      </c>
      <c r="I10" s="143">
        <v>0.89246337868207126</v>
      </c>
      <c r="J10" s="143">
        <v>1.0401452530810513</v>
      </c>
      <c r="K10" s="143">
        <v>1.1875247516532745</v>
      </c>
      <c r="L10" s="143">
        <v>1.3309558141077531</v>
      </c>
      <c r="M10" s="143">
        <v>1.4813781959075976</v>
      </c>
      <c r="N10" s="143">
        <v>1.6278529254236063</v>
      </c>
      <c r="O10" s="143">
        <v>1.774026846792395</v>
      </c>
      <c r="P10" s="143">
        <v>1.9146547191287211</v>
      </c>
      <c r="Q10" s="143">
        <v>2.0654738176538219</v>
      </c>
      <c r="R10" s="143">
        <v>2.2107476400265367</v>
      </c>
      <c r="S10" s="143">
        <v>2.3557222000238105</v>
      </c>
      <c r="T10" s="143">
        <v>2.493566192510404</v>
      </c>
      <c r="U10" s="29"/>
      <c r="V10" s="29"/>
    </row>
    <row r="11" spans="2:26" x14ac:dyDescent="0.25">
      <c r="B11" s="39"/>
      <c r="C11" s="39"/>
      <c r="D11" s="39"/>
      <c r="E11" s="39"/>
      <c r="F11" s="39"/>
      <c r="G11" s="39"/>
      <c r="H11" s="39"/>
      <c r="I11" s="39"/>
      <c r="J11" s="39"/>
      <c r="K11" s="39"/>
      <c r="L11" s="39"/>
      <c r="M11" s="39"/>
      <c r="N11" s="39"/>
    </row>
    <row r="12" spans="2:26" x14ac:dyDescent="0.25">
      <c r="B12" s="39"/>
      <c r="C12" s="39"/>
      <c r="D12" s="39"/>
      <c r="E12" s="39"/>
      <c r="F12" s="39"/>
      <c r="G12" s="39"/>
      <c r="H12" s="39"/>
      <c r="I12" s="39"/>
      <c r="J12" s="39"/>
      <c r="K12" s="39"/>
      <c r="L12" s="39"/>
      <c r="M12" s="39"/>
      <c r="N12" s="39"/>
    </row>
    <row r="13" spans="2:26" ht="26.25" x14ac:dyDescent="0.25">
      <c r="B13" s="79" t="s">
        <v>253</v>
      </c>
    </row>
    <row r="14" spans="2:26" ht="24.75" x14ac:dyDescent="0.25">
      <c r="B14" s="40" t="s">
        <v>254</v>
      </c>
      <c r="C14" s="40" t="s">
        <v>255</v>
      </c>
      <c r="D14" s="40"/>
      <c r="E14" s="37">
        <v>2023</v>
      </c>
      <c r="F14" s="37">
        <v>2024</v>
      </c>
      <c r="G14" s="37">
        <v>2023</v>
      </c>
      <c r="H14" s="37">
        <v>2024</v>
      </c>
      <c r="I14" s="37">
        <v>2025</v>
      </c>
      <c r="J14" s="37">
        <v>2026</v>
      </c>
      <c r="K14" s="37">
        <v>2027</v>
      </c>
      <c r="L14" s="37">
        <v>2028</v>
      </c>
      <c r="M14" s="37">
        <v>2029</v>
      </c>
      <c r="N14" s="37">
        <v>2030</v>
      </c>
      <c r="O14" s="37">
        <v>2031</v>
      </c>
      <c r="P14" s="37">
        <v>2032</v>
      </c>
      <c r="Q14" s="37">
        <v>2033</v>
      </c>
      <c r="R14" s="37">
        <v>2034</v>
      </c>
      <c r="S14" s="37">
        <v>2035</v>
      </c>
      <c r="T14" s="37">
        <v>2036</v>
      </c>
      <c r="U14" s="37">
        <v>2037</v>
      </c>
      <c r="V14" s="37">
        <v>2038</v>
      </c>
      <c r="W14" s="37">
        <v>2039</v>
      </c>
      <c r="X14" s="37">
        <v>2040</v>
      </c>
    </row>
    <row r="15" spans="2:26" x14ac:dyDescent="0.25">
      <c r="B15" s="41"/>
      <c r="C15" s="37" t="s">
        <v>28</v>
      </c>
      <c r="D15" s="37" t="s">
        <v>246</v>
      </c>
      <c r="E15" s="221" t="s">
        <v>256</v>
      </c>
      <c r="F15" s="222"/>
      <c r="G15" s="222"/>
      <c r="H15" s="222"/>
      <c r="I15" s="222"/>
      <c r="J15" s="222"/>
      <c r="K15" s="222"/>
      <c r="L15" s="222"/>
      <c r="M15" s="222"/>
      <c r="N15" s="222"/>
      <c r="O15" s="222"/>
      <c r="P15" s="222"/>
      <c r="Q15" s="222"/>
      <c r="R15" s="222"/>
      <c r="S15" s="222"/>
      <c r="T15" s="222"/>
      <c r="U15" s="222"/>
      <c r="V15" s="223"/>
      <c r="W15" s="29"/>
      <c r="X15" s="29"/>
    </row>
    <row r="16" spans="2:26" x14ac:dyDescent="0.25">
      <c r="B16" s="41"/>
      <c r="C16" s="37" t="s">
        <v>257</v>
      </c>
      <c r="D16" s="37" t="s">
        <v>246</v>
      </c>
      <c r="E16" s="224"/>
      <c r="F16" s="225"/>
      <c r="G16" s="225"/>
      <c r="H16" s="225"/>
      <c r="I16" s="225"/>
      <c r="J16" s="225"/>
      <c r="K16" s="225"/>
      <c r="L16" s="225"/>
      <c r="M16" s="225"/>
      <c r="N16" s="225"/>
      <c r="O16" s="225"/>
      <c r="P16" s="225"/>
      <c r="Q16" s="225"/>
      <c r="R16" s="225"/>
      <c r="S16" s="225"/>
      <c r="T16" s="225"/>
      <c r="U16" s="225"/>
      <c r="V16" s="226"/>
      <c r="W16" s="29"/>
      <c r="X16" s="29"/>
    </row>
    <row r="17" spans="2:24" x14ac:dyDescent="0.25">
      <c r="B17" s="41"/>
      <c r="C17" s="41"/>
      <c r="D17" s="37" t="s">
        <v>246</v>
      </c>
      <c r="E17" s="224"/>
      <c r="F17" s="225"/>
      <c r="G17" s="225"/>
      <c r="H17" s="225"/>
      <c r="I17" s="225"/>
      <c r="J17" s="225"/>
      <c r="K17" s="225"/>
      <c r="L17" s="225"/>
      <c r="M17" s="225"/>
      <c r="N17" s="225"/>
      <c r="O17" s="225"/>
      <c r="P17" s="225"/>
      <c r="Q17" s="225"/>
      <c r="R17" s="225"/>
      <c r="S17" s="225"/>
      <c r="T17" s="225"/>
      <c r="U17" s="225"/>
      <c r="V17" s="226"/>
      <c r="W17" s="29"/>
      <c r="X17" s="29"/>
    </row>
    <row r="18" spans="2:24" x14ac:dyDescent="0.25">
      <c r="B18" s="41"/>
      <c r="C18" s="41"/>
      <c r="D18" s="37" t="s">
        <v>246</v>
      </c>
      <c r="E18" s="224"/>
      <c r="F18" s="225"/>
      <c r="G18" s="225"/>
      <c r="H18" s="225"/>
      <c r="I18" s="225"/>
      <c r="J18" s="225"/>
      <c r="K18" s="225"/>
      <c r="L18" s="225"/>
      <c r="M18" s="225"/>
      <c r="N18" s="225"/>
      <c r="O18" s="225"/>
      <c r="P18" s="225"/>
      <c r="Q18" s="225"/>
      <c r="R18" s="225"/>
      <c r="S18" s="225"/>
      <c r="T18" s="225"/>
      <c r="U18" s="225"/>
      <c r="V18" s="226"/>
      <c r="W18" s="29"/>
      <c r="X18" s="29"/>
    </row>
    <row r="19" spans="2:24" x14ac:dyDescent="0.25">
      <c r="B19" s="41"/>
      <c r="C19" s="41"/>
      <c r="D19" s="37" t="s">
        <v>246</v>
      </c>
      <c r="E19" s="227"/>
      <c r="F19" s="228"/>
      <c r="G19" s="228"/>
      <c r="H19" s="228"/>
      <c r="I19" s="228"/>
      <c r="J19" s="228"/>
      <c r="K19" s="228"/>
      <c r="L19" s="228"/>
      <c r="M19" s="228"/>
      <c r="N19" s="228"/>
      <c r="O19" s="228"/>
      <c r="P19" s="228"/>
      <c r="Q19" s="228"/>
      <c r="R19" s="228"/>
      <c r="S19" s="228"/>
      <c r="T19" s="228"/>
      <c r="U19" s="228"/>
      <c r="V19" s="229"/>
      <c r="W19" s="29"/>
      <c r="X19" s="29"/>
    </row>
    <row r="20" spans="2:24" x14ac:dyDescent="0.25">
      <c r="B20" s="41"/>
      <c r="C20" s="41"/>
      <c r="D20" s="37" t="s">
        <v>246</v>
      </c>
      <c r="E20" s="29"/>
      <c r="F20" s="29"/>
      <c r="G20" s="29"/>
      <c r="H20" s="29"/>
      <c r="I20" s="29"/>
      <c r="J20" s="29"/>
      <c r="K20" s="29"/>
      <c r="L20" s="29"/>
      <c r="M20" s="29"/>
      <c r="N20" s="29"/>
      <c r="O20" s="29"/>
      <c r="P20" s="29"/>
      <c r="Q20" s="29"/>
      <c r="R20" s="29"/>
      <c r="S20" s="29"/>
      <c r="T20" s="29"/>
      <c r="U20" s="29"/>
      <c r="V20" s="29"/>
      <c r="W20" s="29"/>
      <c r="X20" s="29"/>
    </row>
    <row r="21" spans="2:24" x14ac:dyDescent="0.25">
      <c r="B21" s="41"/>
      <c r="C21" s="41"/>
      <c r="D21" s="37" t="s">
        <v>246</v>
      </c>
      <c r="E21" s="29"/>
      <c r="F21" s="29"/>
      <c r="G21" s="29"/>
      <c r="H21" s="29"/>
      <c r="I21" s="29"/>
      <c r="J21" s="29"/>
      <c r="K21" s="29"/>
      <c r="L21" s="29"/>
      <c r="M21" s="29"/>
      <c r="N21" s="29"/>
      <c r="O21" s="29"/>
      <c r="P21" s="29"/>
      <c r="Q21" s="29"/>
      <c r="R21" s="29"/>
      <c r="S21" s="29"/>
      <c r="T21" s="29"/>
      <c r="U21" s="29"/>
      <c r="V21" s="29"/>
      <c r="W21" s="29"/>
      <c r="X21" s="29"/>
    </row>
    <row r="22" spans="2:24" x14ac:dyDescent="0.25">
      <c r="B22" s="41"/>
      <c r="C22" s="41"/>
      <c r="D22" s="37" t="s">
        <v>246</v>
      </c>
      <c r="E22" s="29"/>
      <c r="F22" s="29"/>
      <c r="G22" s="29"/>
      <c r="H22" s="29"/>
      <c r="I22" s="29"/>
      <c r="J22" s="29"/>
      <c r="K22" s="29"/>
      <c r="L22" s="29"/>
      <c r="M22" s="29"/>
      <c r="N22" s="29"/>
      <c r="O22" s="29"/>
      <c r="P22" s="29"/>
      <c r="Q22" s="29"/>
      <c r="R22" s="29"/>
      <c r="S22" s="29"/>
      <c r="T22" s="29"/>
      <c r="U22" s="29"/>
      <c r="V22" s="29"/>
      <c r="W22" s="29"/>
      <c r="X22" s="29"/>
    </row>
    <row r="23" spans="2:24" x14ac:dyDescent="0.25">
      <c r="B23" s="41"/>
      <c r="C23" s="41"/>
      <c r="D23" s="37" t="s">
        <v>246</v>
      </c>
      <c r="E23" s="29"/>
      <c r="F23" s="29"/>
      <c r="G23" s="29"/>
      <c r="H23" s="29"/>
      <c r="I23" s="29"/>
      <c r="J23" s="29"/>
      <c r="K23" s="29"/>
      <c r="L23" s="29"/>
      <c r="M23" s="29"/>
      <c r="N23" s="29"/>
      <c r="O23" s="29"/>
      <c r="P23" s="29"/>
      <c r="Q23" s="29"/>
      <c r="R23" s="29"/>
      <c r="S23" s="29"/>
      <c r="T23" s="29"/>
      <c r="U23" s="29"/>
      <c r="V23" s="29"/>
      <c r="W23" s="29"/>
      <c r="X23" s="29"/>
    </row>
    <row r="24" spans="2:24" x14ac:dyDescent="0.25">
      <c r="B24" s="41"/>
      <c r="C24" s="41"/>
      <c r="D24" s="37" t="s">
        <v>246</v>
      </c>
      <c r="E24" s="29"/>
      <c r="F24" s="29"/>
      <c r="G24" s="29"/>
      <c r="H24" s="29"/>
      <c r="I24" s="29"/>
      <c r="J24" s="29"/>
      <c r="K24" s="29"/>
      <c r="L24" s="29"/>
      <c r="M24" s="29"/>
      <c r="N24" s="29"/>
      <c r="O24" s="29"/>
      <c r="P24" s="29"/>
      <c r="Q24" s="29"/>
      <c r="R24" s="29"/>
      <c r="S24" s="29"/>
      <c r="T24" s="29"/>
      <c r="U24" s="29"/>
      <c r="V24" s="29"/>
      <c r="W24" s="29"/>
      <c r="X24" s="29"/>
    </row>
    <row r="25" spans="2:24" x14ac:dyDescent="0.25">
      <c r="B25" s="41"/>
      <c r="C25" s="41"/>
      <c r="D25" s="37" t="s">
        <v>246</v>
      </c>
      <c r="E25" s="29"/>
      <c r="F25" s="29"/>
      <c r="G25" s="29"/>
      <c r="H25" s="29"/>
      <c r="I25" s="29"/>
      <c r="J25" s="29"/>
      <c r="K25" s="29"/>
      <c r="L25" s="29"/>
      <c r="M25" s="29"/>
      <c r="N25" s="29"/>
      <c r="O25" s="29"/>
      <c r="P25" s="29"/>
      <c r="Q25" s="29"/>
      <c r="R25" s="29"/>
      <c r="S25" s="29"/>
      <c r="T25" s="29"/>
      <c r="U25" s="29"/>
      <c r="V25" s="29"/>
      <c r="W25" s="29"/>
      <c r="X25" s="29"/>
    </row>
    <row r="26" spans="2:24" x14ac:dyDescent="0.25">
      <c r="B26" s="41"/>
      <c r="C26" s="41"/>
      <c r="D26" s="37" t="s">
        <v>246</v>
      </c>
      <c r="E26" s="29"/>
      <c r="F26" s="29"/>
      <c r="G26" s="29"/>
      <c r="H26" s="29"/>
      <c r="I26" s="29"/>
      <c r="J26" s="29"/>
      <c r="K26" s="29"/>
      <c r="L26" s="29"/>
      <c r="M26" s="29"/>
      <c r="N26" s="29"/>
      <c r="O26" s="29"/>
      <c r="P26" s="29"/>
      <c r="Q26" s="29"/>
      <c r="R26" s="29"/>
      <c r="S26" s="29"/>
      <c r="T26" s="29"/>
      <c r="U26" s="29"/>
      <c r="V26" s="29"/>
      <c r="W26" s="29"/>
      <c r="X26" s="29"/>
    </row>
    <row r="27" spans="2:24" x14ac:dyDescent="0.25">
      <c r="B27" s="41"/>
      <c r="C27" s="41"/>
      <c r="D27" s="37" t="s">
        <v>246</v>
      </c>
      <c r="E27" s="29"/>
      <c r="F27" s="29"/>
      <c r="G27" s="29"/>
      <c r="H27" s="29"/>
      <c r="I27" s="29"/>
      <c r="J27" s="29"/>
      <c r="K27" s="29"/>
      <c r="L27" s="29"/>
      <c r="M27" s="29"/>
      <c r="N27" s="29"/>
      <c r="O27" s="29"/>
      <c r="P27" s="29"/>
      <c r="Q27" s="29"/>
      <c r="R27" s="29"/>
      <c r="S27" s="29"/>
      <c r="T27" s="29"/>
      <c r="U27" s="29"/>
      <c r="V27" s="29"/>
      <c r="W27" s="29"/>
      <c r="X27" s="29"/>
    </row>
    <row r="28" spans="2:24" x14ac:dyDescent="0.25">
      <c r="B28" s="41"/>
      <c r="C28" s="41"/>
      <c r="D28" s="37" t="s">
        <v>246</v>
      </c>
      <c r="E28" s="29"/>
      <c r="F28" s="29"/>
      <c r="G28" s="29"/>
      <c r="H28" s="29"/>
      <c r="I28" s="29"/>
      <c r="J28" s="29"/>
      <c r="K28" s="29"/>
      <c r="L28" s="29"/>
      <c r="M28" s="29"/>
      <c r="N28" s="29"/>
      <c r="O28" s="29"/>
      <c r="P28" s="29"/>
      <c r="Q28" s="29"/>
      <c r="R28" s="29"/>
      <c r="S28" s="29"/>
      <c r="T28" s="29"/>
      <c r="U28" s="29"/>
      <c r="V28" s="29"/>
      <c r="W28" s="29"/>
      <c r="X28" s="29"/>
    </row>
    <row r="29" spans="2:24" x14ac:dyDescent="0.25">
      <c r="B29" s="41"/>
      <c r="C29" s="41"/>
      <c r="D29" s="37" t="s">
        <v>246</v>
      </c>
      <c r="E29" s="29"/>
      <c r="F29" s="29"/>
      <c r="G29" s="29"/>
      <c r="H29" s="29"/>
      <c r="I29" s="29"/>
      <c r="J29" s="29"/>
      <c r="K29" s="29"/>
      <c r="L29" s="29"/>
      <c r="M29" s="29"/>
      <c r="N29" s="29"/>
      <c r="O29" s="29"/>
      <c r="P29" s="29"/>
      <c r="Q29" s="29"/>
      <c r="R29" s="29"/>
      <c r="S29" s="29"/>
      <c r="T29" s="29"/>
      <c r="U29" s="29"/>
      <c r="V29" s="29"/>
      <c r="W29" s="29"/>
      <c r="X29" s="29"/>
    </row>
    <row r="30" spans="2:24" x14ac:dyDescent="0.25">
      <c r="B30" s="41"/>
      <c r="C30" s="41"/>
      <c r="D30" s="37" t="s">
        <v>246</v>
      </c>
      <c r="E30" s="29"/>
      <c r="F30" s="29"/>
      <c r="G30" s="29"/>
      <c r="H30" s="29"/>
      <c r="I30" s="29"/>
      <c r="J30" s="29"/>
      <c r="K30" s="29"/>
      <c r="L30" s="29"/>
      <c r="M30" s="29"/>
      <c r="N30" s="29"/>
      <c r="O30" s="29"/>
      <c r="P30" s="29"/>
      <c r="Q30" s="29"/>
      <c r="R30" s="29"/>
      <c r="S30" s="29"/>
      <c r="T30" s="29"/>
      <c r="U30" s="29"/>
      <c r="V30" s="29"/>
      <c r="W30" s="29"/>
      <c r="X30" s="29"/>
    </row>
    <row r="31" spans="2:24" x14ac:dyDescent="0.25">
      <c r="B31" s="41"/>
      <c r="C31" s="41"/>
      <c r="D31" s="37" t="s">
        <v>246</v>
      </c>
      <c r="E31" s="29"/>
      <c r="F31" s="29"/>
      <c r="G31" s="29"/>
      <c r="H31" s="29"/>
      <c r="I31" s="29"/>
      <c r="J31" s="29"/>
      <c r="K31" s="29"/>
      <c r="L31" s="29"/>
      <c r="M31" s="29"/>
      <c r="N31" s="29"/>
      <c r="O31" s="29"/>
      <c r="P31" s="29"/>
      <c r="Q31" s="29"/>
      <c r="R31" s="29"/>
      <c r="S31" s="29"/>
      <c r="T31" s="29"/>
      <c r="U31" s="29"/>
      <c r="V31" s="29"/>
      <c r="W31" s="29"/>
      <c r="X31" s="29"/>
    </row>
    <row r="32" spans="2:24" x14ac:dyDescent="0.25">
      <c r="B32" s="41"/>
      <c r="C32" s="41"/>
      <c r="D32" s="37" t="s">
        <v>246</v>
      </c>
      <c r="E32" s="29"/>
      <c r="F32" s="29"/>
      <c r="G32" s="29"/>
      <c r="H32" s="29"/>
      <c r="I32" s="29"/>
      <c r="J32" s="29"/>
      <c r="K32" s="29"/>
      <c r="L32" s="29"/>
      <c r="M32" s="29"/>
      <c r="N32" s="29"/>
      <c r="O32" s="29"/>
      <c r="P32" s="29"/>
      <c r="Q32" s="29"/>
      <c r="R32" s="29"/>
      <c r="S32" s="29"/>
      <c r="T32" s="29"/>
      <c r="U32" s="29"/>
      <c r="V32" s="29"/>
      <c r="W32" s="29"/>
      <c r="X32" s="29"/>
    </row>
    <row r="33" spans="2:24" x14ac:dyDescent="0.25">
      <c r="B33" s="41"/>
      <c r="C33" s="41"/>
      <c r="D33" s="37" t="s">
        <v>246</v>
      </c>
      <c r="E33" s="29"/>
      <c r="F33" s="29"/>
      <c r="G33" s="29"/>
      <c r="H33" s="29"/>
      <c r="I33" s="29"/>
      <c r="J33" s="29"/>
      <c r="K33" s="29"/>
      <c r="L33" s="29"/>
      <c r="M33" s="29"/>
      <c r="N33" s="29"/>
      <c r="O33" s="29"/>
      <c r="P33" s="29"/>
      <c r="Q33" s="29"/>
      <c r="R33" s="29"/>
      <c r="S33" s="29"/>
      <c r="T33" s="29"/>
      <c r="U33" s="29"/>
      <c r="V33" s="29"/>
      <c r="W33" s="29"/>
      <c r="X33" s="29"/>
    </row>
    <row r="34" spans="2:24" x14ac:dyDescent="0.25">
      <c r="B34" s="41"/>
      <c r="C34" s="41"/>
      <c r="D34" s="37" t="s">
        <v>246</v>
      </c>
      <c r="E34" s="29"/>
      <c r="F34" s="29"/>
      <c r="G34" s="29"/>
      <c r="H34" s="29"/>
      <c r="I34" s="29"/>
      <c r="J34" s="29"/>
      <c r="K34" s="29"/>
      <c r="L34" s="29"/>
      <c r="M34" s="29"/>
      <c r="N34" s="29"/>
      <c r="O34" s="29"/>
      <c r="P34" s="29"/>
      <c r="Q34" s="29"/>
      <c r="R34" s="29"/>
      <c r="S34" s="29"/>
      <c r="T34" s="29"/>
      <c r="U34" s="29"/>
      <c r="V34" s="29"/>
      <c r="W34" s="29"/>
      <c r="X34" s="29"/>
    </row>
    <row r="35" spans="2:24" x14ac:dyDescent="0.25">
      <c r="B35" s="41"/>
      <c r="C35" s="41"/>
      <c r="D35" s="37" t="s">
        <v>246</v>
      </c>
      <c r="E35" s="29"/>
      <c r="F35" s="29"/>
      <c r="G35" s="29"/>
      <c r="H35" s="29"/>
      <c r="I35" s="29"/>
      <c r="J35" s="29"/>
      <c r="K35" s="29"/>
      <c r="L35" s="29"/>
      <c r="M35" s="29"/>
      <c r="N35" s="29"/>
      <c r="O35" s="29"/>
      <c r="P35" s="29"/>
      <c r="Q35" s="29"/>
      <c r="R35" s="29"/>
      <c r="S35" s="29"/>
      <c r="T35" s="29"/>
      <c r="U35" s="29"/>
      <c r="V35" s="29"/>
      <c r="W35" s="29"/>
      <c r="X35" s="29"/>
    </row>
    <row r="36" spans="2:24" x14ac:dyDescent="0.25">
      <c r="B36" s="41"/>
      <c r="C36" s="41"/>
      <c r="D36" s="37" t="s">
        <v>246</v>
      </c>
      <c r="E36" s="29"/>
      <c r="F36" s="29"/>
      <c r="G36" s="29"/>
      <c r="H36" s="29"/>
      <c r="I36" s="29"/>
      <c r="J36" s="29"/>
      <c r="K36" s="29"/>
      <c r="L36" s="29"/>
      <c r="M36" s="29"/>
      <c r="N36" s="29"/>
      <c r="O36" s="29"/>
      <c r="P36" s="29"/>
      <c r="Q36" s="29"/>
      <c r="R36" s="29"/>
      <c r="S36" s="29"/>
      <c r="T36" s="29"/>
      <c r="U36" s="29"/>
      <c r="V36" s="29"/>
      <c r="W36" s="29"/>
      <c r="X36" s="29"/>
    </row>
    <row r="37" spans="2:24" ht="16.5" thickBot="1" x14ac:dyDescent="0.3">
      <c r="B37" s="44"/>
      <c r="C37" s="44"/>
      <c r="D37" s="90" t="s">
        <v>246</v>
      </c>
      <c r="E37" s="45"/>
      <c r="F37" s="45"/>
      <c r="G37" s="45"/>
      <c r="H37" s="45"/>
      <c r="I37" s="45"/>
      <c r="J37" s="45"/>
      <c r="K37" s="45"/>
      <c r="L37" s="45"/>
      <c r="M37" s="45"/>
      <c r="N37" s="45"/>
      <c r="O37" s="45"/>
      <c r="P37" s="45"/>
      <c r="Q37" s="45"/>
      <c r="R37" s="45"/>
      <c r="S37" s="45"/>
      <c r="T37" s="45"/>
      <c r="U37" s="45"/>
      <c r="V37" s="45"/>
      <c r="W37" s="45"/>
      <c r="X37" s="45"/>
    </row>
    <row r="38" spans="2:24" ht="16.5" thickTop="1" x14ac:dyDescent="0.25">
      <c r="B38" s="42" t="s">
        <v>258</v>
      </c>
      <c r="C38" s="91" t="s">
        <v>28</v>
      </c>
      <c r="D38" s="91" t="s">
        <v>246</v>
      </c>
      <c r="E38" s="43"/>
      <c r="F38" s="43"/>
      <c r="G38" s="43"/>
      <c r="H38" s="43"/>
      <c r="I38" s="43"/>
      <c r="J38" s="43"/>
      <c r="K38" s="43"/>
      <c r="L38" s="43"/>
      <c r="M38" s="43"/>
      <c r="N38" s="43"/>
      <c r="O38" s="43"/>
      <c r="P38" s="43"/>
      <c r="Q38" s="43"/>
      <c r="R38" s="43"/>
      <c r="S38" s="43"/>
      <c r="T38" s="43"/>
      <c r="U38" s="43"/>
      <c r="V38" s="43"/>
      <c r="W38" s="43"/>
      <c r="X38" s="43"/>
    </row>
    <row r="41" spans="2:24" x14ac:dyDescent="0.25">
      <c r="B41" s="78" t="s">
        <v>259</v>
      </c>
    </row>
    <row r="42" spans="2:24" x14ac:dyDescent="0.25">
      <c r="B42" s="37"/>
      <c r="C42" s="37"/>
      <c r="D42" s="37">
        <v>2023</v>
      </c>
      <c r="E42" s="37">
        <v>2024</v>
      </c>
      <c r="F42" s="37">
        <v>2023</v>
      </c>
      <c r="G42" s="37">
        <v>2024</v>
      </c>
      <c r="H42" s="37">
        <v>2025</v>
      </c>
      <c r="I42" s="37">
        <v>2026</v>
      </c>
      <c r="J42" s="37">
        <v>2027</v>
      </c>
      <c r="K42" s="37">
        <v>2028</v>
      </c>
      <c r="L42" s="37">
        <v>2029</v>
      </c>
      <c r="M42" s="37">
        <v>2030</v>
      </c>
      <c r="N42" s="37">
        <v>2031</v>
      </c>
      <c r="O42" s="37">
        <v>2032</v>
      </c>
      <c r="P42" s="37">
        <v>2033</v>
      </c>
      <c r="Q42" s="37">
        <v>2034</v>
      </c>
      <c r="R42" s="37">
        <v>2035</v>
      </c>
      <c r="S42" s="37">
        <v>2036</v>
      </c>
      <c r="T42" s="37">
        <v>2037</v>
      </c>
      <c r="U42" s="37">
        <v>2038</v>
      </c>
      <c r="V42" s="37">
        <v>2039</v>
      </c>
      <c r="W42" s="37">
        <v>2040</v>
      </c>
    </row>
    <row r="43" spans="2:24" x14ac:dyDescent="0.25">
      <c r="B43" s="37" t="s">
        <v>260</v>
      </c>
      <c r="C43" s="37" t="s">
        <v>246</v>
      </c>
      <c r="D43" s="193"/>
      <c r="E43" s="193"/>
      <c r="F43" s="193"/>
      <c r="G43" s="193"/>
      <c r="H43" s="193"/>
      <c r="I43" s="193"/>
      <c r="J43" s="193"/>
      <c r="K43" s="193"/>
      <c r="L43" s="193"/>
      <c r="M43" s="193"/>
      <c r="N43" s="193"/>
      <c r="O43" s="193"/>
      <c r="P43" s="193"/>
      <c r="Q43" s="193"/>
      <c r="R43" s="193"/>
      <c r="S43" s="193"/>
      <c r="T43" s="193"/>
      <c r="U43" s="193"/>
      <c r="V43" s="193"/>
      <c r="W43" s="193"/>
    </row>
    <row r="44" spans="2:24" x14ac:dyDescent="0.25">
      <c r="B44" s="37" t="s">
        <v>261</v>
      </c>
      <c r="C44" s="37" t="s">
        <v>246</v>
      </c>
      <c r="D44" s="193"/>
      <c r="E44" s="193"/>
      <c r="F44" s="193"/>
      <c r="G44" s="193"/>
      <c r="H44" s="193"/>
      <c r="I44" s="193"/>
      <c r="J44" s="193"/>
      <c r="K44" s="193"/>
      <c r="L44" s="193"/>
      <c r="M44" s="193"/>
      <c r="N44" s="193"/>
      <c r="O44" s="193"/>
      <c r="P44" s="193"/>
      <c r="Q44" s="193"/>
      <c r="R44" s="193"/>
      <c r="S44" s="193"/>
      <c r="T44" s="193"/>
      <c r="U44" s="193"/>
      <c r="V44" s="193"/>
      <c r="W44" s="193"/>
    </row>
    <row r="45" spans="2:24" x14ac:dyDescent="0.25">
      <c r="B45" s="37" t="s">
        <v>262</v>
      </c>
      <c r="C45" s="37" t="s">
        <v>246</v>
      </c>
      <c r="D45" s="193"/>
      <c r="E45" s="193"/>
      <c r="F45" s="193"/>
      <c r="G45" s="193"/>
      <c r="H45" s="193"/>
      <c r="I45" s="193"/>
      <c r="J45" s="193"/>
      <c r="K45" s="193"/>
      <c r="L45" s="193"/>
      <c r="M45" s="193"/>
      <c r="N45" s="193"/>
      <c r="O45" s="193"/>
      <c r="P45" s="193"/>
      <c r="Q45" s="193"/>
      <c r="R45" s="193"/>
      <c r="S45" s="193"/>
      <c r="T45" s="193"/>
      <c r="U45" s="193"/>
      <c r="V45" s="193"/>
      <c r="W45" s="193"/>
    </row>
    <row r="47" spans="2:24" x14ac:dyDescent="0.25">
      <c r="B47" s="37"/>
      <c r="C47" s="37"/>
      <c r="D47" s="37">
        <v>2023</v>
      </c>
      <c r="E47" s="37">
        <v>2024</v>
      </c>
      <c r="F47" s="37">
        <v>2023</v>
      </c>
      <c r="G47" s="37">
        <v>2024</v>
      </c>
      <c r="H47" s="37">
        <v>2025</v>
      </c>
      <c r="I47" s="37">
        <v>2026</v>
      </c>
      <c r="J47" s="37">
        <v>2027</v>
      </c>
      <c r="K47" s="37">
        <v>2028</v>
      </c>
      <c r="L47" s="37">
        <v>2029</v>
      </c>
      <c r="M47" s="37">
        <v>2030</v>
      </c>
      <c r="N47" s="37">
        <v>2031</v>
      </c>
      <c r="O47" s="37">
        <v>2032</v>
      </c>
      <c r="P47" s="37">
        <v>2033</v>
      </c>
      <c r="Q47" s="37">
        <v>2034</v>
      </c>
      <c r="R47" s="37">
        <v>2035</v>
      </c>
      <c r="S47" s="37">
        <v>2036</v>
      </c>
      <c r="T47" s="37">
        <v>2037</v>
      </c>
      <c r="U47" s="37">
        <v>2038</v>
      </c>
      <c r="V47" s="37">
        <v>2039</v>
      </c>
      <c r="W47" s="37">
        <v>2040</v>
      </c>
    </row>
    <row r="48" spans="2:24" x14ac:dyDescent="0.25">
      <c r="B48" s="37" t="s">
        <v>263</v>
      </c>
      <c r="C48" s="37" t="s">
        <v>246</v>
      </c>
      <c r="D48" s="193"/>
      <c r="E48" s="193"/>
      <c r="F48" s="193"/>
      <c r="G48" s="193"/>
      <c r="H48" s="193"/>
      <c r="I48" s="193"/>
      <c r="J48" s="193"/>
      <c r="K48" s="193"/>
      <c r="L48" s="193"/>
      <c r="M48" s="193"/>
      <c r="N48" s="193"/>
      <c r="O48" s="193"/>
      <c r="P48" s="193"/>
      <c r="Q48" s="193"/>
      <c r="R48" s="193"/>
      <c r="S48" s="193"/>
      <c r="T48" s="193"/>
      <c r="U48" s="193"/>
      <c r="V48" s="193"/>
      <c r="W48" s="193"/>
    </row>
    <row r="49" spans="2:23" x14ac:dyDescent="0.25">
      <c r="B49" s="37" t="s">
        <v>264</v>
      </c>
      <c r="C49" s="37" t="s">
        <v>246</v>
      </c>
      <c r="D49" s="193"/>
      <c r="E49" s="193"/>
      <c r="F49" s="193"/>
      <c r="G49" s="193"/>
      <c r="H49" s="193"/>
      <c r="I49" s="193"/>
      <c r="J49" s="193"/>
      <c r="K49" s="193"/>
      <c r="L49" s="193"/>
      <c r="M49" s="193"/>
      <c r="N49" s="193"/>
      <c r="O49" s="193"/>
      <c r="P49" s="193"/>
      <c r="Q49" s="193"/>
      <c r="R49" s="193"/>
      <c r="S49" s="193"/>
      <c r="T49" s="193"/>
      <c r="U49" s="193"/>
      <c r="V49" s="193"/>
      <c r="W49" s="193"/>
    </row>
    <row r="50" spans="2:23" x14ac:dyDescent="0.25">
      <c r="B50" s="37" t="s">
        <v>265</v>
      </c>
      <c r="C50" s="37" t="s">
        <v>246</v>
      </c>
      <c r="D50" s="193"/>
      <c r="E50" s="193"/>
      <c r="F50" s="193"/>
      <c r="G50" s="193"/>
      <c r="H50" s="193"/>
      <c r="I50" s="193"/>
      <c r="J50" s="193"/>
      <c r="K50" s="193"/>
      <c r="L50" s="193"/>
      <c r="M50" s="193"/>
      <c r="N50" s="193"/>
      <c r="O50" s="193"/>
      <c r="P50" s="193"/>
      <c r="Q50" s="193"/>
      <c r="R50" s="193"/>
      <c r="S50" s="193"/>
      <c r="T50" s="193"/>
      <c r="U50" s="193"/>
      <c r="V50" s="193"/>
      <c r="W50" s="193"/>
    </row>
    <row r="51" spans="2:23" x14ac:dyDescent="0.25">
      <c r="B51" s="37" t="s">
        <v>266</v>
      </c>
      <c r="C51" s="37" t="s">
        <v>246</v>
      </c>
      <c r="D51" s="193"/>
      <c r="E51" s="193"/>
      <c r="F51" s="193"/>
      <c r="G51" s="193"/>
      <c r="H51" s="193"/>
      <c r="I51" s="193"/>
      <c r="J51" s="193"/>
      <c r="K51" s="193"/>
      <c r="L51" s="193"/>
      <c r="M51" s="193"/>
      <c r="N51" s="193"/>
      <c r="O51" s="193"/>
      <c r="P51" s="193"/>
      <c r="Q51" s="193"/>
      <c r="R51" s="193"/>
      <c r="S51" s="193"/>
      <c r="T51" s="193"/>
      <c r="U51" s="193"/>
      <c r="V51" s="193"/>
      <c r="W51" s="193"/>
    </row>
    <row r="52" spans="2:23" x14ac:dyDescent="0.25">
      <c r="B52" s="37" t="s">
        <v>267</v>
      </c>
      <c r="C52" s="37" t="s">
        <v>246</v>
      </c>
      <c r="D52" s="193"/>
      <c r="E52" s="193"/>
      <c r="F52" s="193"/>
      <c r="G52" s="193"/>
      <c r="H52" s="193"/>
      <c r="I52" s="193"/>
      <c r="J52" s="193"/>
      <c r="K52" s="193"/>
      <c r="L52" s="193"/>
      <c r="M52" s="193"/>
      <c r="N52" s="193"/>
      <c r="O52" s="193"/>
      <c r="P52" s="193"/>
      <c r="Q52" s="193"/>
      <c r="R52" s="193"/>
      <c r="S52" s="193"/>
      <c r="T52" s="193"/>
      <c r="U52" s="193"/>
      <c r="V52" s="193"/>
      <c r="W52" s="193"/>
    </row>
    <row r="53" spans="2:23" x14ac:dyDescent="0.25">
      <c r="B53" s="38"/>
      <c r="C53" s="38"/>
      <c r="D53" s="39"/>
      <c r="E53" s="39"/>
      <c r="F53" s="39"/>
      <c r="G53" s="39"/>
      <c r="H53" s="39"/>
      <c r="I53" s="39"/>
      <c r="J53" s="39"/>
      <c r="K53" s="39"/>
      <c r="L53" s="39"/>
      <c r="M53" s="39"/>
      <c r="N53" s="39"/>
      <c r="O53" s="39"/>
      <c r="P53" s="39"/>
      <c r="Q53" s="39"/>
      <c r="R53" s="39"/>
      <c r="S53" s="39"/>
      <c r="T53" s="39"/>
      <c r="U53" s="39"/>
      <c r="V53" s="39"/>
      <c r="W53" s="39"/>
    </row>
    <row r="54" spans="2:23" x14ac:dyDescent="0.25">
      <c r="B54" s="37"/>
      <c r="C54" s="37"/>
      <c r="D54" s="37">
        <v>2023</v>
      </c>
      <c r="E54" s="37">
        <v>2024</v>
      </c>
      <c r="F54" s="37">
        <v>2023</v>
      </c>
      <c r="G54" s="37">
        <v>2024</v>
      </c>
      <c r="H54" s="37">
        <v>2025</v>
      </c>
      <c r="I54" s="37">
        <v>2026</v>
      </c>
      <c r="J54" s="37">
        <v>2027</v>
      </c>
      <c r="K54" s="37">
        <v>2028</v>
      </c>
      <c r="L54" s="37">
        <v>2029</v>
      </c>
      <c r="M54" s="37">
        <v>2030</v>
      </c>
      <c r="N54" s="37">
        <v>2031</v>
      </c>
      <c r="O54" s="37">
        <v>2032</v>
      </c>
      <c r="P54" s="37">
        <v>2033</v>
      </c>
      <c r="Q54" s="37">
        <v>2034</v>
      </c>
      <c r="R54" s="37">
        <v>2035</v>
      </c>
      <c r="S54" s="37">
        <v>2036</v>
      </c>
      <c r="T54" s="37">
        <v>2037</v>
      </c>
      <c r="U54" s="37">
        <v>2038</v>
      </c>
      <c r="V54" s="37">
        <v>2039</v>
      </c>
      <c r="W54" s="37">
        <v>2040</v>
      </c>
    </row>
    <row r="55" spans="2:23" x14ac:dyDescent="0.25">
      <c r="B55" s="37" t="s">
        <v>268</v>
      </c>
      <c r="C55" s="37" t="s">
        <v>246</v>
      </c>
      <c r="D55" s="193"/>
      <c r="E55" s="193"/>
      <c r="F55" s="193"/>
      <c r="G55" s="193"/>
      <c r="H55" s="193"/>
      <c r="I55" s="193"/>
      <c r="J55" s="193"/>
      <c r="K55" s="193"/>
      <c r="L55" s="193"/>
      <c r="M55" s="193"/>
      <c r="N55" s="193"/>
      <c r="O55" s="193"/>
      <c r="P55" s="193"/>
      <c r="Q55" s="193"/>
      <c r="R55" s="193"/>
      <c r="S55" s="193"/>
      <c r="T55" s="193"/>
      <c r="U55" s="193"/>
      <c r="V55" s="193"/>
      <c r="W55" s="193"/>
    </row>
    <row r="56" spans="2:23" x14ac:dyDescent="0.25">
      <c r="B56" s="37" t="s">
        <v>269</v>
      </c>
      <c r="C56" s="37" t="s">
        <v>246</v>
      </c>
      <c r="D56" s="193"/>
      <c r="E56" s="193"/>
      <c r="F56" s="193"/>
      <c r="G56" s="193"/>
      <c r="H56" s="193"/>
      <c r="I56" s="193"/>
      <c r="J56" s="193"/>
      <c r="K56" s="193"/>
      <c r="L56" s="193"/>
      <c r="M56" s="193"/>
      <c r="N56" s="193"/>
      <c r="O56" s="193"/>
      <c r="P56" s="193"/>
      <c r="Q56" s="193"/>
      <c r="R56" s="193"/>
      <c r="S56" s="193"/>
      <c r="T56" s="193"/>
      <c r="U56" s="193"/>
      <c r="V56" s="193"/>
      <c r="W56" s="193"/>
    </row>
    <row r="58" spans="2:23" x14ac:dyDescent="0.25">
      <c r="B58" s="89" t="s">
        <v>270</v>
      </c>
    </row>
    <row r="59" spans="2:23" x14ac:dyDescent="0.25">
      <c r="B59" s="37"/>
      <c r="C59" s="37">
        <v>2023</v>
      </c>
      <c r="D59" s="37">
        <v>2024</v>
      </c>
      <c r="E59" s="37">
        <v>2023</v>
      </c>
      <c r="F59" s="37">
        <v>2024</v>
      </c>
      <c r="G59" s="37">
        <v>2025</v>
      </c>
      <c r="H59" s="37">
        <v>2026</v>
      </c>
      <c r="I59" s="37">
        <v>2027</v>
      </c>
      <c r="J59" s="37">
        <v>2028</v>
      </c>
      <c r="K59" s="37">
        <v>2029</v>
      </c>
      <c r="L59" s="37">
        <v>2030</v>
      </c>
      <c r="M59" s="37">
        <v>2031</v>
      </c>
      <c r="N59" s="37">
        <v>2032</v>
      </c>
      <c r="O59" s="37">
        <v>2033</v>
      </c>
      <c r="P59" s="37">
        <v>2034</v>
      </c>
      <c r="Q59" s="37">
        <v>2035</v>
      </c>
      <c r="R59" s="37">
        <v>2036</v>
      </c>
      <c r="S59" s="37">
        <v>2037</v>
      </c>
      <c r="T59" s="37">
        <v>2038</v>
      </c>
      <c r="U59" s="37">
        <v>2039</v>
      </c>
      <c r="V59" s="37">
        <v>2040</v>
      </c>
    </row>
    <row r="60" spans="2:23" x14ac:dyDescent="0.25">
      <c r="B60" s="37" t="s">
        <v>246</v>
      </c>
      <c r="C60" s="29"/>
      <c r="D60" s="29"/>
      <c r="E60" s="29"/>
      <c r="F60" s="29"/>
      <c r="G60" s="29"/>
      <c r="H60" s="29"/>
      <c r="I60" s="29"/>
      <c r="J60" s="29"/>
      <c r="K60" s="29"/>
      <c r="L60" s="29"/>
      <c r="M60" s="29"/>
      <c r="N60" s="29"/>
      <c r="O60" s="29"/>
      <c r="P60" s="29"/>
      <c r="Q60" s="29"/>
      <c r="R60" s="29"/>
      <c r="S60" s="29"/>
      <c r="T60" s="29"/>
      <c r="U60" s="29"/>
      <c r="V60" s="29"/>
    </row>
  </sheetData>
  <mergeCells count="5">
    <mergeCell ref="C3:M3"/>
    <mergeCell ref="B5:X5"/>
    <mergeCell ref="B1:X1"/>
    <mergeCell ref="B2:X2"/>
    <mergeCell ref="E15:V19"/>
  </mergeCells>
  <pageMargins left="0.7" right="0.7" top="0.75" bottom="0.75" header="0.3" footer="0.3"/>
  <pageSetup scale="42"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E054-BC0D-4F08-B87B-73E22305CF63}">
  <sheetPr>
    <tabColor theme="6" tint="0.79998168889431442"/>
    <pageSetUpPr fitToPage="1"/>
  </sheetPr>
  <dimension ref="B1:Z50"/>
  <sheetViews>
    <sheetView topLeftCell="A3" zoomScaleNormal="100" workbookViewId="0">
      <selection activeCell="S56" sqref="S56"/>
    </sheetView>
  </sheetViews>
  <sheetFormatPr defaultRowHeight="15.75" x14ac:dyDescent="0.25"/>
  <cols>
    <col min="1" max="1" width="2.5" customWidth="1"/>
    <col min="3" max="3" width="21.375" bestFit="1" customWidth="1"/>
    <col min="4" max="4" width="11.375" bestFit="1" customWidth="1"/>
  </cols>
  <sheetData>
    <row r="1" spans="2:26" s="6" customFormat="1" x14ac:dyDescent="0.25">
      <c r="B1" s="217" t="s">
        <v>271</v>
      </c>
      <c r="C1" s="217"/>
      <c r="D1" s="217"/>
      <c r="E1" s="217"/>
      <c r="F1" s="217"/>
      <c r="G1" s="217"/>
      <c r="H1" s="217"/>
      <c r="I1" s="217"/>
      <c r="J1" s="217"/>
      <c r="K1" s="217"/>
      <c r="L1" s="217"/>
      <c r="M1" s="217"/>
      <c r="N1" s="217"/>
      <c r="O1" s="217"/>
      <c r="P1" s="217"/>
      <c r="Q1" s="217"/>
      <c r="R1" s="217"/>
      <c r="S1" s="217"/>
      <c r="T1" s="217"/>
      <c r="U1" s="35"/>
      <c r="V1" s="35"/>
      <c r="W1" s="35"/>
      <c r="X1" s="35"/>
      <c r="Y1" s="35"/>
      <c r="Z1" s="35"/>
    </row>
    <row r="2" spans="2:26" s="7" customFormat="1" ht="15.75" customHeight="1" x14ac:dyDescent="0.2">
      <c r="C2" s="245" t="str">
        <f>'Admin Info'!B6</f>
        <v>San Diego Gas &amp; Electric (SDG&amp;E)</v>
      </c>
      <c r="D2" s="245"/>
      <c r="E2" s="245"/>
      <c r="F2" s="245"/>
      <c r="G2" s="245"/>
      <c r="H2" s="245"/>
      <c r="I2" s="245"/>
      <c r="J2" s="245"/>
      <c r="K2" s="245"/>
      <c r="L2" s="245"/>
      <c r="M2" s="245"/>
      <c r="N2" s="245"/>
      <c r="O2" s="245"/>
      <c r="P2" s="245"/>
      <c r="Q2" s="245"/>
      <c r="R2" s="245"/>
      <c r="S2" s="245"/>
      <c r="T2" s="23"/>
      <c r="U2" s="23"/>
      <c r="V2" s="23"/>
      <c r="W2" s="23"/>
      <c r="X2" s="23"/>
      <c r="Y2" s="23"/>
    </row>
    <row r="3" spans="2:26" s="7" customFormat="1" ht="12.75" x14ac:dyDescent="0.2">
      <c r="C3" s="245"/>
      <c r="D3" s="245"/>
      <c r="E3" s="245"/>
      <c r="F3" s="245"/>
      <c r="G3" s="245"/>
      <c r="H3" s="245"/>
      <c r="I3" s="245"/>
      <c r="J3" s="245"/>
      <c r="K3" s="245"/>
      <c r="L3" s="245"/>
      <c r="M3" s="245"/>
    </row>
    <row r="4" spans="2:26" s="7" customFormat="1" ht="12.75" x14ac:dyDescent="0.2">
      <c r="C4" s="23"/>
      <c r="D4" s="23"/>
      <c r="E4" s="23"/>
      <c r="F4" s="23"/>
      <c r="G4" s="23"/>
      <c r="H4" s="23"/>
      <c r="I4" s="23"/>
      <c r="J4" s="23"/>
      <c r="K4" s="23"/>
      <c r="L4" s="23"/>
      <c r="M4" s="23"/>
    </row>
    <row r="5" spans="2:26" s="6" customFormat="1" ht="30.75" customHeight="1" x14ac:dyDescent="0.2">
      <c r="B5" s="220" t="s">
        <v>272</v>
      </c>
      <c r="C5" s="220"/>
      <c r="D5" s="220"/>
      <c r="E5" s="220"/>
      <c r="F5" s="220"/>
      <c r="G5" s="220"/>
      <c r="H5" s="220"/>
      <c r="I5" s="220"/>
      <c r="J5" s="220"/>
      <c r="K5" s="220"/>
      <c r="L5" s="220"/>
      <c r="M5" s="220"/>
      <c r="N5" s="220"/>
      <c r="O5" s="220"/>
      <c r="P5" s="220"/>
      <c r="Q5" s="220"/>
      <c r="R5" s="220"/>
      <c r="S5" s="220"/>
      <c r="T5" s="220"/>
      <c r="U5" s="17"/>
      <c r="V5" s="17"/>
      <c r="W5" s="17"/>
      <c r="X5" s="17"/>
      <c r="Y5" s="17"/>
    </row>
    <row r="8" spans="2:26" x14ac:dyDescent="0.25">
      <c r="B8" s="274" t="s">
        <v>273</v>
      </c>
      <c r="C8" s="273"/>
      <c r="D8" s="273"/>
      <c r="E8" s="273"/>
      <c r="F8" s="273"/>
      <c r="G8" s="273"/>
      <c r="H8" s="273"/>
      <c r="I8" s="273"/>
      <c r="J8" s="273"/>
      <c r="K8" s="273"/>
      <c r="L8" s="273"/>
      <c r="M8" s="273"/>
      <c r="N8" s="273"/>
      <c r="O8" s="273"/>
      <c r="P8" s="273"/>
      <c r="Q8" s="273"/>
      <c r="R8" s="273"/>
      <c r="S8" s="273"/>
      <c r="T8" s="273"/>
    </row>
    <row r="9" spans="2:26" ht="45.75" x14ac:dyDescent="0.25">
      <c r="B9" s="10" t="s">
        <v>66</v>
      </c>
      <c r="C9" s="10" t="s">
        <v>67</v>
      </c>
      <c r="D9" s="10" t="s">
        <v>68</v>
      </c>
      <c r="E9" s="10" t="s">
        <v>69</v>
      </c>
      <c r="F9" s="10" t="s">
        <v>70</v>
      </c>
      <c r="G9" s="10" t="s">
        <v>71</v>
      </c>
      <c r="H9" s="10" t="s">
        <v>72</v>
      </c>
      <c r="I9" s="10" t="s">
        <v>73</v>
      </c>
      <c r="J9" s="10" t="s">
        <v>74</v>
      </c>
      <c r="K9" s="10" t="s">
        <v>75</v>
      </c>
      <c r="L9" s="10" t="s">
        <v>76</v>
      </c>
      <c r="M9" s="10" t="s">
        <v>77</v>
      </c>
      <c r="N9" s="10" t="s">
        <v>78</v>
      </c>
      <c r="O9" s="10" t="s">
        <v>79</v>
      </c>
      <c r="P9" s="10" t="s">
        <v>80</v>
      </c>
      <c r="Q9" s="10" t="s">
        <v>81</v>
      </c>
      <c r="R9" s="10" t="s">
        <v>82</v>
      </c>
      <c r="S9" s="10" t="s">
        <v>83</v>
      </c>
      <c r="T9" s="10" t="s">
        <v>84</v>
      </c>
    </row>
    <row r="10" spans="2:26" x14ac:dyDescent="0.25">
      <c r="B10" s="18">
        <v>2023</v>
      </c>
      <c r="C10" s="16"/>
      <c r="D10" s="16"/>
      <c r="E10" s="16"/>
      <c r="F10" s="16"/>
      <c r="G10" s="16"/>
      <c r="H10" s="16"/>
      <c r="I10" s="16"/>
      <c r="J10" s="16"/>
      <c r="K10" s="16"/>
      <c r="L10" s="16"/>
      <c r="M10" s="16"/>
      <c r="N10" s="16"/>
      <c r="O10" s="16"/>
      <c r="P10" s="16"/>
      <c r="Q10" s="16"/>
      <c r="R10" s="16"/>
      <c r="S10" s="16"/>
      <c r="T10" s="16"/>
    </row>
    <row r="11" spans="2:26" x14ac:dyDescent="0.25">
      <c r="B11" s="18">
        <v>2024</v>
      </c>
      <c r="C11" s="16"/>
      <c r="D11" s="16"/>
      <c r="E11" s="16"/>
      <c r="F11" s="16"/>
      <c r="G11" s="16"/>
      <c r="H11" s="16"/>
      <c r="I11" s="16"/>
      <c r="J11" s="16"/>
      <c r="K11" s="16"/>
      <c r="L11" s="16"/>
      <c r="M11" s="16"/>
      <c r="N11" s="16"/>
      <c r="O11" s="16"/>
      <c r="P11" s="16"/>
      <c r="Q11" s="16"/>
      <c r="R11" s="16"/>
      <c r="S11" s="16"/>
      <c r="T11" s="16"/>
    </row>
    <row r="12" spans="2:26" x14ac:dyDescent="0.25">
      <c r="B12" s="18">
        <v>2025</v>
      </c>
      <c r="C12" s="16"/>
      <c r="D12" s="144">
        <v>-1.1111357103839623</v>
      </c>
      <c r="E12" s="144">
        <v>0.23962220647994315</v>
      </c>
      <c r="F12" s="144">
        <v>1.8153452275249116E-3</v>
      </c>
      <c r="G12" s="144">
        <v>1.7985823371290621E-2</v>
      </c>
      <c r="H12" s="144" t="e">
        <v>#N/A</v>
      </c>
      <c r="I12" s="144">
        <v>-7.9963748667761791E-3</v>
      </c>
      <c r="J12" s="144">
        <v>-1.1074813097036618E-2</v>
      </c>
      <c r="K12" s="144">
        <v>-3.1422849080461646</v>
      </c>
      <c r="L12" s="144" t="e">
        <v>#N/A</v>
      </c>
      <c r="M12" s="144" t="e">
        <v>#N/A</v>
      </c>
      <c r="N12" s="144" t="e">
        <v>#N/A</v>
      </c>
      <c r="O12" s="144" t="e">
        <v>#N/A</v>
      </c>
      <c r="P12" s="144">
        <v>-3.3640142801939499E-2</v>
      </c>
      <c r="Q12" s="144" t="e">
        <v>#N/A</v>
      </c>
      <c r="R12" s="144" t="e">
        <v>#N/A</v>
      </c>
      <c r="S12" s="144" t="e">
        <v>#N/A</v>
      </c>
      <c r="T12" s="144">
        <f>SUM(D12:G12)+SUM(I12:K12)+P12</f>
        <v>-4.0467085741171207</v>
      </c>
    </row>
    <row r="13" spans="2:26" x14ac:dyDescent="0.25">
      <c r="B13" s="18">
        <v>2026</v>
      </c>
      <c r="C13" s="16"/>
      <c r="D13" s="144">
        <v>-1.8553741853150427</v>
      </c>
      <c r="E13" s="144">
        <v>-1.3322237930524423</v>
      </c>
      <c r="F13" s="144">
        <v>-0.136064250804798</v>
      </c>
      <c r="G13" s="144">
        <v>0</v>
      </c>
      <c r="H13" s="144" t="e">
        <v>#N/A</v>
      </c>
      <c r="I13" s="144">
        <v>-7.0347988876430456E-2</v>
      </c>
      <c r="J13" s="144">
        <v>-1.5024578401122923E-2</v>
      </c>
      <c r="K13" s="144">
        <v>-0.65637604564984997</v>
      </c>
      <c r="L13" s="144" t="e">
        <v>#N/A</v>
      </c>
      <c r="M13" s="144" t="e">
        <v>#N/A</v>
      </c>
      <c r="N13" s="144" t="e">
        <v>#N/A</v>
      </c>
      <c r="O13" s="144" t="e">
        <v>#N/A</v>
      </c>
      <c r="P13" s="144">
        <v>-3.407891084278547E-2</v>
      </c>
      <c r="Q13" s="144" t="e">
        <v>#N/A</v>
      </c>
      <c r="R13" s="144" t="e">
        <v>#N/A</v>
      </c>
      <c r="S13" s="144" t="e">
        <v>#N/A</v>
      </c>
      <c r="T13" s="144">
        <f t="shared" ref="T13:T27" si="0">SUM(D13:G13)+SUM(I13:K13)+P13</f>
        <v>-4.0994897529424712</v>
      </c>
    </row>
    <row r="14" spans="2:26" x14ac:dyDescent="0.25">
      <c r="B14" s="18">
        <v>2027</v>
      </c>
      <c r="C14" s="16"/>
      <c r="D14" s="144">
        <v>-1.0009235345168577</v>
      </c>
      <c r="E14" s="144">
        <v>4.1010985393945987E-2</v>
      </c>
      <c r="F14" s="144">
        <v>-8.2985231671925952E-3</v>
      </c>
      <c r="G14" s="144">
        <v>0</v>
      </c>
      <c r="H14" s="144" t="e">
        <v>#N/A</v>
      </c>
      <c r="I14" s="144">
        <v>-3.4157412915210905E-2</v>
      </c>
      <c r="J14" s="144">
        <v>2.5757204900784814E-3</v>
      </c>
      <c r="K14" s="144">
        <v>-9.0295552665096039</v>
      </c>
      <c r="L14" s="144" t="e">
        <v>#N/A</v>
      </c>
      <c r="M14" s="144" t="e">
        <v>#N/A</v>
      </c>
      <c r="N14" s="144" t="e">
        <v>#N/A</v>
      </c>
      <c r="O14" s="144" t="e">
        <v>#N/A</v>
      </c>
      <c r="P14" s="144">
        <v>-8.4072501068759964E-2</v>
      </c>
      <c r="Q14" s="144" t="e">
        <v>#N/A</v>
      </c>
      <c r="R14" s="144" t="e">
        <v>#N/A</v>
      </c>
      <c r="S14" s="144" t="e">
        <v>#N/A</v>
      </c>
      <c r="T14" s="144">
        <f t="shared" si="0"/>
        <v>-10.113420532293601</v>
      </c>
    </row>
    <row r="15" spans="2:26" x14ac:dyDescent="0.25">
      <c r="B15" s="18">
        <v>2028</v>
      </c>
      <c r="C15" s="16"/>
      <c r="D15" s="144">
        <v>-1.2444921321754592</v>
      </c>
      <c r="E15" s="144">
        <v>-0.36675173961423724</v>
      </c>
      <c r="F15" s="144">
        <v>-4.0616181203714241E-2</v>
      </c>
      <c r="G15" s="144">
        <v>-1.7985823371290621E-2</v>
      </c>
      <c r="H15" s="144" t="e">
        <v>#N/A</v>
      </c>
      <c r="I15" s="144">
        <v>-6.8967539010397871E-2</v>
      </c>
      <c r="J15" s="144">
        <v>-5.757304338968261E-2</v>
      </c>
      <c r="K15" s="144">
        <v>-3.4551343731043289</v>
      </c>
      <c r="L15" s="144" t="e">
        <v>#N/A</v>
      </c>
      <c r="M15" s="144" t="e">
        <v>#N/A</v>
      </c>
      <c r="N15" s="144" t="e">
        <v>#N/A</v>
      </c>
      <c r="O15" s="144" t="e">
        <v>#N/A</v>
      </c>
      <c r="P15" s="144">
        <v>-4.4021654186829462E-2</v>
      </c>
      <c r="Q15" s="144" t="e">
        <v>#N/A</v>
      </c>
      <c r="R15" s="144" t="e">
        <v>#N/A</v>
      </c>
      <c r="S15" s="144" t="e">
        <v>#N/A</v>
      </c>
      <c r="T15" s="144">
        <f t="shared" si="0"/>
        <v>-5.2955424860559397</v>
      </c>
    </row>
    <row r="16" spans="2:26" x14ac:dyDescent="0.25">
      <c r="B16" s="18">
        <v>2029</v>
      </c>
      <c r="C16" s="16"/>
      <c r="D16" s="144">
        <v>-0.4732954129368423</v>
      </c>
      <c r="E16" s="144">
        <v>9.0326139634562708E-2</v>
      </c>
      <c r="F16" s="144">
        <v>6.7483440918891802E-3</v>
      </c>
      <c r="G16" s="144">
        <v>1.7985823371290621E-2</v>
      </c>
      <c r="H16" s="144" t="e">
        <v>#N/A</v>
      </c>
      <c r="I16" s="144">
        <v>-3.0477624078720567E-2</v>
      </c>
      <c r="J16" s="144">
        <v>-2.7332638666053732E-2</v>
      </c>
      <c r="K16" s="144">
        <v>-2.4292889745902784</v>
      </c>
      <c r="L16" s="144" t="e">
        <v>#N/A</v>
      </c>
      <c r="M16" s="144" t="e">
        <v>#N/A</v>
      </c>
      <c r="N16" s="144" t="e">
        <v>#N/A</v>
      </c>
      <c r="O16" s="144" t="e">
        <v>#N/A</v>
      </c>
      <c r="P16" s="144">
        <v>-2.3851438185486629E-2</v>
      </c>
      <c r="Q16" s="144" t="e">
        <v>#N/A</v>
      </c>
      <c r="R16" s="144" t="e">
        <v>#N/A</v>
      </c>
      <c r="S16" s="144" t="e">
        <v>#N/A</v>
      </c>
      <c r="T16" s="144">
        <f t="shared" si="0"/>
        <v>-2.8691857813596391</v>
      </c>
    </row>
    <row r="17" spans="2:20" x14ac:dyDescent="0.25">
      <c r="B17" s="18">
        <v>2030</v>
      </c>
      <c r="C17" s="16"/>
      <c r="D17" s="144">
        <v>-0.60479545312910687</v>
      </c>
      <c r="E17" s="144">
        <v>-3.9477210296325893E-2</v>
      </c>
      <c r="F17" s="144">
        <v>-8.7424604889543289E-3</v>
      </c>
      <c r="G17" s="144">
        <v>0</v>
      </c>
      <c r="H17" s="144" t="e">
        <v>#N/A</v>
      </c>
      <c r="I17" s="144">
        <v>-3.8220453296356816E-2</v>
      </c>
      <c r="J17" s="144">
        <v>-5.3680838123410624E-2</v>
      </c>
      <c r="K17" s="144">
        <v>-3.030357431380466</v>
      </c>
      <c r="L17" s="144" t="e">
        <v>#N/A</v>
      </c>
      <c r="M17" s="144" t="e">
        <v>#N/A</v>
      </c>
      <c r="N17" s="144" t="e">
        <v>#N/A</v>
      </c>
      <c r="O17" s="144" t="e">
        <v>#N/A</v>
      </c>
      <c r="P17" s="144">
        <v>-3.1646794340430828E-2</v>
      </c>
      <c r="Q17" s="144" t="e">
        <v>#N/A</v>
      </c>
      <c r="R17" s="144" t="e">
        <v>#N/A</v>
      </c>
      <c r="S17" s="144" t="e">
        <v>#N/A</v>
      </c>
      <c r="T17" s="144">
        <f t="shared" si="0"/>
        <v>-3.8069206410550516</v>
      </c>
    </row>
    <row r="18" spans="2:20" x14ac:dyDescent="0.25">
      <c r="B18" s="18">
        <v>2031</v>
      </c>
      <c r="C18" s="16"/>
      <c r="D18" s="144">
        <v>-0.64804175869417691</v>
      </c>
      <c r="E18" s="144">
        <v>-8.0339360615887756E-2</v>
      </c>
      <c r="F18" s="144">
        <v>-1.2086420764519712E-2</v>
      </c>
      <c r="G18" s="144">
        <v>0</v>
      </c>
      <c r="H18" s="144" t="e">
        <v>#N/A</v>
      </c>
      <c r="I18" s="144">
        <v>-4.059847572214359E-2</v>
      </c>
      <c r="J18" s="144">
        <v>-3.028615468185869E-2</v>
      </c>
      <c r="K18" s="144">
        <v>-7.0840390325456468</v>
      </c>
      <c r="L18" s="144" t="e">
        <v>#N/A</v>
      </c>
      <c r="M18" s="144" t="e">
        <v>#N/A</v>
      </c>
      <c r="N18" s="144" t="e">
        <v>#N/A</v>
      </c>
      <c r="O18" s="144" t="e">
        <v>#N/A</v>
      </c>
      <c r="P18" s="144">
        <v>-6.6184290672528512E-2</v>
      </c>
      <c r="Q18" s="144" t="e">
        <v>#N/A</v>
      </c>
      <c r="R18" s="144" t="e">
        <v>#N/A</v>
      </c>
      <c r="S18" s="144" t="e">
        <v>#N/A</v>
      </c>
      <c r="T18" s="144">
        <f t="shared" si="0"/>
        <v>-7.9615754936967624</v>
      </c>
    </row>
    <row r="19" spans="2:20" x14ac:dyDescent="0.25">
      <c r="B19" s="18">
        <v>2032</v>
      </c>
      <c r="C19" s="16"/>
      <c r="D19" s="144">
        <v>-0.90317452615671101</v>
      </c>
      <c r="E19" s="144">
        <v>-0.40405960816546127</v>
      </c>
      <c r="F19" s="144">
        <v>-3.5396174348291787E-2</v>
      </c>
      <c r="G19" s="144">
        <v>-1.7985823371290621E-2</v>
      </c>
      <c r="H19" s="144" t="e">
        <v>#N/A</v>
      </c>
      <c r="I19" s="144">
        <v>-6.1209737118753438E-2</v>
      </c>
      <c r="J19" s="144">
        <v>-4.4521589388082816E-2</v>
      </c>
      <c r="K19" s="144">
        <v>-0.18159768299629775</v>
      </c>
      <c r="L19" s="144" t="e">
        <v>#N/A</v>
      </c>
      <c r="M19" s="144" t="e">
        <v>#N/A</v>
      </c>
      <c r="N19" s="144" t="e">
        <v>#N/A</v>
      </c>
      <c r="O19" s="144" t="e">
        <v>#N/A</v>
      </c>
      <c r="P19" s="144">
        <v>-1.3814145170996328E-2</v>
      </c>
      <c r="Q19" s="144" t="e">
        <v>#N/A</v>
      </c>
      <c r="R19" s="144" t="e">
        <v>#N/A</v>
      </c>
      <c r="S19" s="144" t="e">
        <v>#N/A</v>
      </c>
      <c r="T19" s="144">
        <f t="shared" si="0"/>
        <v>-1.661759286715885</v>
      </c>
    </row>
    <row r="20" spans="2:20" x14ac:dyDescent="0.25">
      <c r="B20" s="18">
        <v>2033</v>
      </c>
      <c r="C20" s="16"/>
      <c r="D20" s="144">
        <v>-0.57728214935875144</v>
      </c>
      <c r="E20" s="144">
        <v>-0.35773669717637091</v>
      </c>
      <c r="F20" s="144">
        <v>-2.2842417628149203E-2</v>
      </c>
      <c r="G20" s="144">
        <v>1.7985823371290621E-2</v>
      </c>
      <c r="H20" s="144" t="e">
        <v>#N/A</v>
      </c>
      <c r="I20" s="144">
        <v>-3.6483707916913133E-2</v>
      </c>
      <c r="J20" s="144">
        <v>-8.0047910628433527E-3</v>
      </c>
      <c r="K20" s="144">
        <v>0.16917493687587637</v>
      </c>
      <c r="L20" s="144" t="e">
        <v>#N/A</v>
      </c>
      <c r="M20" s="144" t="e">
        <v>#N/A</v>
      </c>
      <c r="N20" s="144" t="e">
        <v>#N/A</v>
      </c>
      <c r="O20" s="144" t="e">
        <v>#N/A</v>
      </c>
      <c r="P20" s="144">
        <v>-6.8334430218028874E-3</v>
      </c>
      <c r="Q20" s="144" t="e">
        <v>#N/A</v>
      </c>
      <c r="R20" s="144" t="e">
        <v>#N/A</v>
      </c>
      <c r="S20" s="144" t="e">
        <v>#N/A</v>
      </c>
      <c r="T20" s="144">
        <f t="shared" si="0"/>
        <v>-0.82202244591766394</v>
      </c>
    </row>
    <row r="21" spans="2:20" x14ac:dyDescent="0.25">
      <c r="B21" s="18">
        <v>2034</v>
      </c>
      <c r="C21" s="16"/>
      <c r="D21" s="144">
        <v>0.25604896847950442</v>
      </c>
      <c r="E21" s="144">
        <v>-0.30393537635404044</v>
      </c>
      <c r="F21" s="144">
        <v>-2.6383603665367517E-2</v>
      </c>
      <c r="G21" s="144">
        <v>0</v>
      </c>
      <c r="H21" s="144" t="e">
        <v>#N/A</v>
      </c>
      <c r="I21" s="144">
        <v>3.5065497475619267E-3</v>
      </c>
      <c r="J21" s="144">
        <v>-2.4111057939431468E-2</v>
      </c>
      <c r="K21" s="144">
        <v>-3.0854856934283248E-2</v>
      </c>
      <c r="L21" s="144" t="e">
        <v>#N/A</v>
      </c>
      <c r="M21" s="144" t="e">
        <v>#N/A</v>
      </c>
      <c r="N21" s="144" t="e">
        <v>#N/A</v>
      </c>
      <c r="O21" s="144" t="e">
        <v>#N/A</v>
      </c>
      <c r="P21" s="144">
        <v>-1.0539451937681132E-3</v>
      </c>
      <c r="Q21" s="144" t="e">
        <v>#N/A</v>
      </c>
      <c r="R21" s="144" t="e">
        <v>#N/A</v>
      </c>
      <c r="S21" s="144" t="e">
        <v>#N/A</v>
      </c>
      <c r="T21" s="144">
        <f t="shared" si="0"/>
        <v>-0.12678332185982444</v>
      </c>
    </row>
    <row r="22" spans="2:20" x14ac:dyDescent="0.25">
      <c r="B22" s="18">
        <v>2035</v>
      </c>
      <c r="C22" s="16"/>
      <c r="D22" s="144">
        <v>0.30436022786579287</v>
      </c>
      <c r="E22" s="144">
        <v>0.118620102322609</v>
      </c>
      <c r="F22" s="144">
        <v>-1.4351453883246545E-2</v>
      </c>
      <c r="G22" s="144">
        <v>0</v>
      </c>
      <c r="H22" s="144" t="e">
        <v>#N/A</v>
      </c>
      <c r="I22" s="144">
        <v>7.8760659787651122E-3</v>
      </c>
      <c r="J22" s="144">
        <v>-1.6736618307358064E-2</v>
      </c>
      <c r="K22" s="144">
        <v>8.3406846181077299E-2</v>
      </c>
      <c r="L22" s="144" t="e">
        <v>#N/A</v>
      </c>
      <c r="M22" s="144" t="e">
        <v>#N/A</v>
      </c>
      <c r="N22" s="144" t="e">
        <v>#N/A</v>
      </c>
      <c r="O22" s="144" t="e">
        <v>#N/A</v>
      </c>
      <c r="P22" s="144">
        <v>4.0502877039474416E-3</v>
      </c>
      <c r="Q22" s="144" t="e">
        <v>#N/A</v>
      </c>
      <c r="R22" s="144" t="e">
        <v>#N/A</v>
      </c>
      <c r="S22" s="144" t="e">
        <v>#N/A</v>
      </c>
      <c r="T22" s="144">
        <f t="shared" si="0"/>
        <v>0.48722545786158711</v>
      </c>
    </row>
    <row r="23" spans="2:20" x14ac:dyDescent="0.25">
      <c r="B23" s="18">
        <v>2036</v>
      </c>
      <c r="C23" s="16"/>
      <c r="D23" s="144">
        <v>-0.10180782285426204</v>
      </c>
      <c r="E23" s="144">
        <v>-9.1440783637409595E-2</v>
      </c>
      <c r="F23" s="144">
        <v>-3.2761090705685447E-2</v>
      </c>
      <c r="G23" s="144">
        <v>-1.7985823371290621E-2</v>
      </c>
      <c r="H23" s="144" t="e">
        <v>#N/A</v>
      </c>
      <c r="I23" s="144">
        <v>-1.0358440006783987E-2</v>
      </c>
      <c r="J23" s="144">
        <v>-2.0607748545168114E-2</v>
      </c>
      <c r="K23" s="144">
        <v>-0.17769283011965342</v>
      </c>
      <c r="L23" s="144" t="e">
        <v>#N/A</v>
      </c>
      <c r="M23" s="144" t="e">
        <v>#N/A</v>
      </c>
      <c r="N23" s="144" t="e">
        <v>#N/A</v>
      </c>
      <c r="O23" s="144" t="e">
        <v>#N/A</v>
      </c>
      <c r="P23" s="144">
        <v>-3.7944439773724969E-3</v>
      </c>
      <c r="Q23" s="144" t="e">
        <v>#N/A</v>
      </c>
      <c r="R23" s="144" t="e">
        <v>#N/A</v>
      </c>
      <c r="S23" s="144" t="e">
        <v>#N/A</v>
      </c>
      <c r="T23" s="144">
        <f t="shared" si="0"/>
        <v>-0.45644898321762573</v>
      </c>
    </row>
    <row r="24" spans="2:20" x14ac:dyDescent="0.25">
      <c r="B24" s="18">
        <v>2037</v>
      </c>
      <c r="C24" s="16"/>
      <c r="D24" s="144">
        <v>0.21917204019540293</v>
      </c>
      <c r="E24" s="144">
        <v>7.22916257199131E-2</v>
      </c>
      <c r="F24" s="144">
        <v>-1.8426464279004406E-2</v>
      </c>
      <c r="G24" s="144">
        <v>1.7985823371290621E-2</v>
      </c>
      <c r="H24" s="144" t="e">
        <v>#N/A</v>
      </c>
      <c r="I24" s="144">
        <v>2.1466073295324684E-2</v>
      </c>
      <c r="J24" s="144">
        <v>3.3576174151329852E-2</v>
      </c>
      <c r="K24" s="144">
        <v>0.21169314443218923</v>
      </c>
      <c r="L24" s="144" t="e">
        <v>#N/A</v>
      </c>
      <c r="M24" s="144" t="e">
        <v>#N/A</v>
      </c>
      <c r="N24" s="144" t="e">
        <v>#N/A</v>
      </c>
      <c r="O24" s="144" t="e">
        <v>#N/A</v>
      </c>
      <c r="P24" s="144">
        <v>4.6754928589383127E-3</v>
      </c>
      <c r="Q24" s="144" t="e">
        <v>#N/A</v>
      </c>
      <c r="R24" s="144" t="e">
        <v>#N/A</v>
      </c>
      <c r="S24" s="144" t="e">
        <v>#N/A</v>
      </c>
      <c r="T24" s="144">
        <f t="shared" si="0"/>
        <v>0.56243390974538432</v>
      </c>
    </row>
    <row r="25" spans="2:20" x14ac:dyDescent="0.25">
      <c r="B25" s="18">
        <v>2038</v>
      </c>
      <c r="C25" s="16"/>
      <c r="D25" s="144">
        <v>0.19699833807688805</v>
      </c>
      <c r="E25" s="144">
        <v>4.5980785002036839E-2</v>
      </c>
      <c r="F25" s="144">
        <v>-2.16639524531268E-2</v>
      </c>
      <c r="G25" s="144">
        <v>0</v>
      </c>
      <c r="H25" s="144" t="e">
        <v>#N/A</v>
      </c>
      <c r="I25" s="144">
        <v>6.8430107848245214E-3</v>
      </c>
      <c r="J25" s="144">
        <v>1.9597812581605645E-2</v>
      </c>
      <c r="K25" s="144">
        <v>5.8231108387019503E-2</v>
      </c>
      <c r="L25" s="144" t="e">
        <v>#N/A</v>
      </c>
      <c r="M25" s="144" t="e">
        <v>#N/A</v>
      </c>
      <c r="N25" s="144" t="e">
        <v>#N/A</v>
      </c>
      <c r="O25" s="144" t="e">
        <v>#N/A</v>
      </c>
      <c r="P25" s="144">
        <v>2.5649823808795436E-3</v>
      </c>
      <c r="Q25" s="144" t="e">
        <v>#N/A</v>
      </c>
      <c r="R25" s="144" t="e">
        <v>#N/A</v>
      </c>
      <c r="S25" s="144" t="e">
        <v>#N/A</v>
      </c>
      <c r="T25" s="144">
        <f t="shared" si="0"/>
        <v>0.3085520847601273</v>
      </c>
    </row>
    <row r="26" spans="2:20" x14ac:dyDescent="0.25">
      <c r="B26" s="18">
        <v>2039</v>
      </c>
      <c r="C26" s="16"/>
      <c r="D26" s="144">
        <v>0.17731621129885156</v>
      </c>
      <c r="E26" s="144">
        <v>7.4243643193888431E-2</v>
      </c>
      <c r="F26" s="144">
        <v>-1.8963171903874088E-2</v>
      </c>
      <c r="G26" s="144">
        <v>0</v>
      </c>
      <c r="H26" s="144" t="e">
        <v>#N/A</v>
      </c>
      <c r="I26" s="144">
        <v>8.7958670082572965E-3</v>
      </c>
      <c r="J26" s="144">
        <v>1.1927047758637066E-2</v>
      </c>
      <c r="K26" s="144">
        <v>6.0615981371341832E-2</v>
      </c>
      <c r="L26" s="144" t="e">
        <v>#N/A</v>
      </c>
      <c r="M26" s="144" t="e">
        <v>#N/A</v>
      </c>
      <c r="N26" s="144" t="e">
        <v>#N/A</v>
      </c>
      <c r="O26" s="144" t="e">
        <v>#N/A</v>
      </c>
      <c r="P26" s="144">
        <v>2.6316116656723842E-3</v>
      </c>
      <c r="Q26" s="144" t="e">
        <v>#N/A</v>
      </c>
      <c r="R26" s="144" t="e">
        <v>#N/A</v>
      </c>
      <c r="S26" s="144" t="e">
        <v>#N/A</v>
      </c>
      <c r="T26" s="144">
        <f t="shared" si="0"/>
        <v>0.31656719039277448</v>
      </c>
    </row>
    <row r="27" spans="2:20" x14ac:dyDescent="0.25">
      <c r="B27" s="18">
        <v>2040</v>
      </c>
      <c r="C27" s="16"/>
      <c r="D27" s="144">
        <v>-8.0710672283672125E-2</v>
      </c>
      <c r="E27" s="144">
        <v>6.8062911464437548E-2</v>
      </c>
      <c r="F27" s="144">
        <v>-3.1507928298252441E-2</v>
      </c>
      <c r="G27" s="144">
        <v>-1.7985823371290621E-2</v>
      </c>
      <c r="H27" s="144" t="e">
        <v>#N/A</v>
      </c>
      <c r="I27" s="144">
        <v>-5.6206808729228896E-3</v>
      </c>
      <c r="J27" s="144">
        <v>-1.9138545987789968E-2</v>
      </c>
      <c r="K27" s="144">
        <v>3.6182563472642784</v>
      </c>
      <c r="L27" s="144" t="e">
        <v>#N/A</v>
      </c>
      <c r="M27" s="144" t="e">
        <v>#N/A</v>
      </c>
      <c r="N27" s="144" t="e">
        <v>#N/A</v>
      </c>
      <c r="O27" s="144" t="e">
        <v>#N/A</v>
      </c>
      <c r="P27" s="144">
        <v>2.9602113437111832E-2</v>
      </c>
      <c r="Q27" s="144" t="e">
        <v>#N/A</v>
      </c>
      <c r="R27" s="144" t="e">
        <v>#N/A</v>
      </c>
      <c r="S27" s="144" t="e">
        <v>#N/A</v>
      </c>
      <c r="T27" s="144">
        <f t="shared" si="0"/>
        <v>3.5609577213518997</v>
      </c>
    </row>
    <row r="28" spans="2:20" x14ac:dyDescent="0.25">
      <c r="B28" s="24"/>
      <c r="C28" s="19"/>
      <c r="D28" s="151"/>
      <c r="E28" s="151"/>
      <c r="F28" s="151"/>
      <c r="G28" s="151"/>
      <c r="H28" s="151"/>
      <c r="I28" s="151"/>
      <c r="J28" s="151"/>
      <c r="K28" s="151"/>
      <c r="L28" s="151"/>
      <c r="M28" s="151"/>
      <c r="N28" s="151"/>
      <c r="O28" s="151"/>
      <c r="P28" s="151"/>
      <c r="Q28" s="151"/>
      <c r="R28" s="151"/>
      <c r="S28" s="151"/>
      <c r="T28" s="151"/>
    </row>
    <row r="29" spans="2:20" x14ac:dyDescent="0.25">
      <c r="B29" s="24" t="s">
        <v>274</v>
      </c>
      <c r="C29" s="19"/>
      <c r="D29" s="151"/>
      <c r="E29" s="151"/>
      <c r="F29" s="151"/>
      <c r="G29" s="151"/>
      <c r="H29" s="151"/>
      <c r="I29" s="151"/>
      <c r="J29" s="151"/>
      <c r="K29" s="151"/>
      <c r="L29" s="151"/>
      <c r="M29" s="151"/>
      <c r="N29" s="151"/>
      <c r="O29" s="151"/>
      <c r="P29" s="151"/>
      <c r="Q29" s="151"/>
      <c r="R29" s="151"/>
      <c r="S29" s="151"/>
      <c r="T29" s="151"/>
    </row>
    <row r="31" spans="2:20" x14ac:dyDescent="0.25">
      <c r="B31" s="273" t="s">
        <v>275</v>
      </c>
      <c r="C31" s="273"/>
      <c r="D31" s="273"/>
      <c r="E31" s="273"/>
      <c r="F31" s="273"/>
      <c r="G31" s="273"/>
      <c r="H31" s="273"/>
      <c r="I31" s="273"/>
      <c r="J31" s="273"/>
      <c r="K31" s="78"/>
      <c r="L31" s="78"/>
      <c r="M31" s="78"/>
      <c r="N31" s="78"/>
      <c r="O31" s="78"/>
      <c r="P31" s="78"/>
      <c r="Q31" s="78"/>
      <c r="R31" s="78"/>
      <c r="S31" s="78"/>
      <c r="T31" s="78"/>
    </row>
    <row r="32" spans="2:20" ht="23.25" x14ac:dyDescent="0.25">
      <c r="B32" s="58"/>
      <c r="C32" s="58"/>
      <c r="D32" s="58"/>
      <c r="E32" s="58" t="s">
        <v>276</v>
      </c>
      <c r="F32" s="58" t="s">
        <v>277</v>
      </c>
      <c r="G32" s="58" t="s">
        <v>278</v>
      </c>
      <c r="H32" s="58" t="s">
        <v>279</v>
      </c>
      <c r="I32" s="58" t="s">
        <v>280</v>
      </c>
      <c r="J32" s="58" t="s">
        <v>121</v>
      </c>
      <c r="L32" s="15"/>
    </row>
    <row r="33" spans="2:10" x14ac:dyDescent="0.25">
      <c r="B33" s="77" t="s">
        <v>84</v>
      </c>
      <c r="C33" s="74" t="s">
        <v>281</v>
      </c>
      <c r="D33" s="74">
        <v>2023</v>
      </c>
      <c r="E33" s="221" t="s">
        <v>282</v>
      </c>
      <c r="F33" s="222"/>
      <c r="G33" s="222"/>
      <c r="H33" s="222"/>
      <c r="I33" s="222"/>
      <c r="J33" s="223"/>
    </row>
    <row r="34" spans="2:10" x14ac:dyDescent="0.25">
      <c r="B34" s="77" t="s">
        <v>84</v>
      </c>
      <c r="C34" s="74" t="s">
        <v>281</v>
      </c>
      <c r="D34" s="74">
        <v>2024</v>
      </c>
      <c r="E34" s="224"/>
      <c r="F34" s="225"/>
      <c r="G34" s="225"/>
      <c r="H34" s="225"/>
      <c r="I34" s="225"/>
      <c r="J34" s="226"/>
    </row>
    <row r="35" spans="2:10" x14ac:dyDescent="0.25">
      <c r="B35" s="77" t="s">
        <v>84</v>
      </c>
      <c r="C35" s="74" t="s">
        <v>283</v>
      </c>
      <c r="D35" s="74">
        <v>2025</v>
      </c>
      <c r="E35" s="227"/>
      <c r="F35" s="228"/>
      <c r="G35" s="228"/>
      <c r="H35" s="228"/>
      <c r="I35" s="228"/>
      <c r="J35" s="229"/>
    </row>
    <row r="36" spans="2:10" x14ac:dyDescent="0.25">
      <c r="B36" s="77" t="s">
        <v>84</v>
      </c>
      <c r="C36" s="74" t="s">
        <v>283</v>
      </c>
      <c r="D36" s="74">
        <v>2026</v>
      </c>
      <c r="E36" s="29" t="e">
        <v>#N/A</v>
      </c>
      <c r="F36" s="29" t="e">
        <v>#N/A</v>
      </c>
      <c r="G36" s="29" t="e">
        <v>#N/A</v>
      </c>
      <c r="H36" s="29" t="e">
        <v>#N/A</v>
      </c>
      <c r="I36" s="29" t="e">
        <v>#N/A</v>
      </c>
      <c r="J36" s="29" t="e">
        <v>#N/A</v>
      </c>
    </row>
    <row r="37" spans="2:10" x14ac:dyDescent="0.25">
      <c r="B37" s="77" t="s">
        <v>84</v>
      </c>
      <c r="C37" s="74" t="s">
        <v>283</v>
      </c>
      <c r="D37" s="74">
        <v>2027</v>
      </c>
      <c r="E37" s="29" t="e">
        <v>#N/A</v>
      </c>
      <c r="F37" s="29" t="e">
        <v>#N/A</v>
      </c>
      <c r="G37" s="29" t="e">
        <v>#N/A</v>
      </c>
      <c r="H37" s="29" t="e">
        <v>#N/A</v>
      </c>
      <c r="I37" s="29" t="e">
        <v>#N/A</v>
      </c>
      <c r="J37" s="29" t="e">
        <v>#N/A</v>
      </c>
    </row>
    <row r="38" spans="2:10" x14ac:dyDescent="0.25">
      <c r="B38" s="76" t="s">
        <v>84</v>
      </c>
      <c r="C38" s="74" t="s">
        <v>283</v>
      </c>
      <c r="D38" s="74">
        <v>2028</v>
      </c>
      <c r="E38" s="29" t="e">
        <v>#N/A</v>
      </c>
      <c r="F38" s="29" t="e">
        <v>#N/A</v>
      </c>
      <c r="G38" s="29" t="e">
        <v>#N/A</v>
      </c>
      <c r="H38" s="29" t="e">
        <v>#N/A</v>
      </c>
      <c r="I38" s="29" t="e">
        <v>#N/A</v>
      </c>
      <c r="J38" s="29" t="e">
        <v>#N/A</v>
      </c>
    </row>
    <row r="39" spans="2:10" x14ac:dyDescent="0.25">
      <c r="B39" s="77" t="s">
        <v>84</v>
      </c>
      <c r="C39" s="74" t="s">
        <v>283</v>
      </c>
      <c r="D39" s="74">
        <v>2029</v>
      </c>
      <c r="E39" s="29" t="e">
        <v>#N/A</v>
      </c>
      <c r="F39" s="29" t="e">
        <v>#N/A</v>
      </c>
      <c r="G39" s="29" t="e">
        <v>#N/A</v>
      </c>
      <c r="H39" s="29" t="e">
        <v>#N/A</v>
      </c>
      <c r="I39" s="29" t="e">
        <v>#N/A</v>
      </c>
      <c r="J39" s="29" t="e">
        <v>#N/A</v>
      </c>
    </row>
    <row r="40" spans="2:10" x14ac:dyDescent="0.25">
      <c r="B40" s="77" t="s">
        <v>84</v>
      </c>
      <c r="C40" s="74" t="s">
        <v>283</v>
      </c>
      <c r="D40" s="74">
        <v>2030</v>
      </c>
      <c r="E40" s="29" t="e">
        <v>#N/A</v>
      </c>
      <c r="F40" s="29" t="e">
        <v>#N/A</v>
      </c>
      <c r="G40" s="29" t="e">
        <v>#N/A</v>
      </c>
      <c r="H40" s="29" t="e">
        <v>#N/A</v>
      </c>
      <c r="I40" s="29" t="e">
        <v>#N/A</v>
      </c>
      <c r="J40" s="29" t="e">
        <v>#N/A</v>
      </c>
    </row>
    <row r="41" spans="2:10" x14ac:dyDescent="0.25">
      <c r="B41" s="77" t="s">
        <v>84</v>
      </c>
      <c r="C41" s="74" t="s">
        <v>283</v>
      </c>
      <c r="D41" s="74">
        <v>2031</v>
      </c>
      <c r="E41" s="29" t="e">
        <v>#N/A</v>
      </c>
      <c r="F41" s="29" t="e">
        <v>#N/A</v>
      </c>
      <c r="G41" s="29" t="e">
        <v>#N/A</v>
      </c>
      <c r="H41" s="29" t="e">
        <v>#N/A</v>
      </c>
      <c r="I41" s="29" t="e">
        <v>#N/A</v>
      </c>
      <c r="J41" s="29" t="e">
        <v>#N/A</v>
      </c>
    </row>
    <row r="42" spans="2:10" x14ac:dyDescent="0.25">
      <c r="B42" s="77" t="s">
        <v>84</v>
      </c>
      <c r="C42" s="74" t="s">
        <v>283</v>
      </c>
      <c r="D42" s="74">
        <v>2032</v>
      </c>
      <c r="E42" s="29" t="e">
        <v>#N/A</v>
      </c>
      <c r="F42" s="29" t="e">
        <v>#N/A</v>
      </c>
      <c r="G42" s="29" t="e">
        <v>#N/A</v>
      </c>
      <c r="H42" s="29" t="e">
        <v>#N/A</v>
      </c>
      <c r="I42" s="29" t="e">
        <v>#N/A</v>
      </c>
      <c r="J42" s="29" t="e">
        <v>#N/A</v>
      </c>
    </row>
    <row r="43" spans="2:10" x14ac:dyDescent="0.25">
      <c r="B43" s="77" t="s">
        <v>84</v>
      </c>
      <c r="C43" s="74" t="s">
        <v>283</v>
      </c>
      <c r="D43" s="74">
        <v>2033</v>
      </c>
      <c r="E43" s="29" t="e">
        <v>#N/A</v>
      </c>
      <c r="F43" s="29" t="e">
        <v>#N/A</v>
      </c>
      <c r="G43" s="29" t="e">
        <v>#N/A</v>
      </c>
      <c r="H43" s="29" t="e">
        <v>#N/A</v>
      </c>
      <c r="I43" s="29" t="e">
        <v>#N/A</v>
      </c>
      <c r="J43" s="29" t="e">
        <v>#N/A</v>
      </c>
    </row>
    <row r="44" spans="2:10" x14ac:dyDescent="0.25">
      <c r="B44" s="77" t="s">
        <v>84</v>
      </c>
      <c r="C44" s="74" t="s">
        <v>283</v>
      </c>
      <c r="D44" s="74">
        <v>2034</v>
      </c>
      <c r="E44" s="29" t="e">
        <v>#N/A</v>
      </c>
      <c r="F44" s="29" t="e">
        <v>#N/A</v>
      </c>
      <c r="G44" s="29" t="e">
        <v>#N/A</v>
      </c>
      <c r="H44" s="29" t="e">
        <v>#N/A</v>
      </c>
      <c r="I44" s="29" t="e">
        <v>#N/A</v>
      </c>
      <c r="J44" s="29" t="e">
        <v>#N/A</v>
      </c>
    </row>
    <row r="45" spans="2:10" x14ac:dyDescent="0.25">
      <c r="B45" s="77" t="s">
        <v>84</v>
      </c>
      <c r="C45" s="74" t="s">
        <v>283</v>
      </c>
      <c r="D45" s="74">
        <v>2035</v>
      </c>
      <c r="E45" s="29" t="e">
        <v>#N/A</v>
      </c>
      <c r="F45" s="29" t="e">
        <v>#N/A</v>
      </c>
      <c r="G45" s="29" t="e">
        <v>#N/A</v>
      </c>
      <c r="H45" s="29" t="e">
        <v>#N/A</v>
      </c>
      <c r="I45" s="29" t="e">
        <v>#N/A</v>
      </c>
      <c r="J45" s="29" t="e">
        <v>#N/A</v>
      </c>
    </row>
    <row r="46" spans="2:10" x14ac:dyDescent="0.25">
      <c r="B46" s="77" t="s">
        <v>84</v>
      </c>
      <c r="C46" s="74" t="s">
        <v>283</v>
      </c>
      <c r="D46" s="74">
        <v>2036</v>
      </c>
      <c r="E46" s="29" t="e">
        <v>#N/A</v>
      </c>
      <c r="F46" s="29" t="e">
        <v>#N/A</v>
      </c>
      <c r="G46" s="29" t="e">
        <v>#N/A</v>
      </c>
      <c r="H46" s="29" t="e">
        <v>#N/A</v>
      </c>
      <c r="I46" s="29" t="e">
        <v>#N/A</v>
      </c>
      <c r="J46" s="29" t="e">
        <v>#N/A</v>
      </c>
    </row>
    <row r="47" spans="2:10" x14ac:dyDescent="0.25">
      <c r="B47" s="77" t="s">
        <v>84</v>
      </c>
      <c r="C47" s="74" t="s">
        <v>283</v>
      </c>
      <c r="D47" s="74">
        <v>2037</v>
      </c>
      <c r="E47" s="29" t="e">
        <v>#N/A</v>
      </c>
      <c r="F47" s="29" t="e">
        <v>#N/A</v>
      </c>
      <c r="G47" s="29" t="e">
        <v>#N/A</v>
      </c>
      <c r="H47" s="29" t="e">
        <v>#N/A</v>
      </c>
      <c r="I47" s="29" t="e">
        <v>#N/A</v>
      </c>
      <c r="J47" s="29" t="e">
        <v>#N/A</v>
      </c>
    </row>
    <row r="48" spans="2:10" x14ac:dyDescent="0.25">
      <c r="B48" s="77" t="s">
        <v>84</v>
      </c>
      <c r="C48" s="74" t="s">
        <v>283</v>
      </c>
      <c r="D48" s="74">
        <v>2038</v>
      </c>
      <c r="E48" s="29" t="e">
        <v>#N/A</v>
      </c>
      <c r="F48" s="29" t="e">
        <v>#N/A</v>
      </c>
      <c r="G48" s="29" t="e">
        <v>#N/A</v>
      </c>
      <c r="H48" s="29" t="e">
        <v>#N/A</v>
      </c>
      <c r="I48" s="29" t="e">
        <v>#N/A</v>
      </c>
      <c r="J48" s="29" t="e">
        <v>#N/A</v>
      </c>
    </row>
    <row r="49" spans="2:10" x14ac:dyDescent="0.25">
      <c r="B49" s="77" t="s">
        <v>84</v>
      </c>
      <c r="C49" s="74" t="s">
        <v>283</v>
      </c>
      <c r="D49" s="74">
        <v>2039</v>
      </c>
      <c r="E49" s="29" t="e">
        <v>#N/A</v>
      </c>
      <c r="F49" s="29" t="e">
        <v>#N/A</v>
      </c>
      <c r="G49" s="29" t="e">
        <v>#N/A</v>
      </c>
      <c r="H49" s="29" t="e">
        <v>#N/A</v>
      </c>
      <c r="I49" s="29" t="e">
        <v>#N/A</v>
      </c>
      <c r="J49" s="29" t="e">
        <v>#N/A</v>
      </c>
    </row>
    <row r="50" spans="2:10" x14ac:dyDescent="0.25">
      <c r="B50" s="77" t="s">
        <v>84</v>
      </c>
      <c r="C50" s="74" t="s">
        <v>283</v>
      </c>
      <c r="D50" s="74">
        <v>2040</v>
      </c>
      <c r="E50" s="29" t="e">
        <v>#N/A</v>
      </c>
      <c r="F50" s="29" t="e">
        <v>#N/A</v>
      </c>
      <c r="G50" s="29" t="e">
        <v>#N/A</v>
      </c>
      <c r="H50" s="29" t="e">
        <v>#N/A</v>
      </c>
      <c r="I50" s="29" t="e">
        <v>#N/A</v>
      </c>
      <c r="J50" s="29" t="e">
        <v>#N/A</v>
      </c>
    </row>
  </sheetData>
  <mergeCells count="7">
    <mergeCell ref="E33:J35"/>
    <mergeCell ref="B1:T1"/>
    <mergeCell ref="C2:S2"/>
    <mergeCell ref="B31:J31"/>
    <mergeCell ref="B8:T8"/>
    <mergeCell ref="B5:T5"/>
    <mergeCell ref="C3:M3"/>
  </mergeCells>
  <pageMargins left="0.7" right="0.7" top="0.75" bottom="0.75" header="0.3" footer="0.3"/>
  <pageSetup scale="60"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92F0-2859-4CD9-8FAB-C38F0EA963CD}">
  <sheetPr>
    <tabColor theme="6" tint="0.79998168889431442"/>
    <pageSetUpPr fitToPage="1"/>
  </sheetPr>
  <dimension ref="B1:X566"/>
  <sheetViews>
    <sheetView topLeftCell="A9" zoomScaleNormal="100" workbookViewId="0">
      <selection activeCell="L281" sqref="L281"/>
    </sheetView>
  </sheetViews>
  <sheetFormatPr defaultRowHeight="15.75" x14ac:dyDescent="0.25"/>
  <cols>
    <col min="1" max="1" width="2.25" customWidth="1"/>
    <col min="2" max="10" width="14.625" customWidth="1"/>
    <col min="11" max="11" width="2.125" customWidth="1"/>
    <col min="12" max="12" width="14.625" customWidth="1"/>
    <col min="13" max="13" width="24" bestFit="1" customWidth="1"/>
    <col min="14" max="14" width="19.875" bestFit="1" customWidth="1"/>
    <col min="15" max="15" width="14.625" style="179" customWidth="1"/>
    <col min="16" max="16" width="3.375" customWidth="1"/>
  </cols>
  <sheetData>
    <row r="1" spans="2:24" s="6" customFormat="1" x14ac:dyDescent="0.25">
      <c r="B1" s="217" t="s">
        <v>284</v>
      </c>
      <c r="C1" s="217"/>
      <c r="D1" s="217"/>
      <c r="E1" s="217"/>
      <c r="F1" s="217"/>
      <c r="G1" s="217"/>
      <c r="H1" s="217"/>
      <c r="I1" s="217"/>
      <c r="J1" s="217"/>
      <c r="K1" s="217"/>
      <c r="L1" s="217"/>
      <c r="M1" s="217"/>
      <c r="N1" s="217"/>
      <c r="O1" s="217"/>
      <c r="P1" s="217"/>
      <c r="Q1" s="35"/>
      <c r="R1" s="35"/>
      <c r="S1" s="35"/>
      <c r="T1" s="35"/>
      <c r="U1" s="35"/>
      <c r="V1" s="35"/>
      <c r="W1" s="35"/>
      <c r="X1" s="35"/>
    </row>
    <row r="2" spans="2:24" s="7" customFormat="1" ht="15.75" customHeight="1" x14ac:dyDescent="0.2">
      <c r="B2" s="245" t="str">
        <f>'Admin Info'!B6</f>
        <v>San Diego Gas &amp; Electric (SDG&amp;E)</v>
      </c>
      <c r="C2" s="245"/>
      <c r="D2" s="245"/>
      <c r="E2" s="245"/>
      <c r="F2" s="245"/>
      <c r="G2" s="245"/>
      <c r="H2" s="245"/>
      <c r="I2" s="245"/>
      <c r="J2" s="245"/>
      <c r="K2" s="245"/>
      <c r="L2" s="245"/>
      <c r="M2" s="245"/>
      <c r="N2" s="245"/>
      <c r="O2" s="245"/>
      <c r="P2" s="245"/>
      <c r="Q2" s="23"/>
      <c r="R2" s="23"/>
      <c r="S2" s="23"/>
      <c r="T2" s="23"/>
      <c r="U2" s="23"/>
      <c r="V2" s="23"/>
      <c r="W2" s="23"/>
    </row>
    <row r="3" spans="2:24" s="7" customFormat="1" ht="12.75" x14ac:dyDescent="0.2">
      <c r="D3" s="245"/>
      <c r="E3" s="245"/>
      <c r="F3" s="245"/>
      <c r="G3" s="245"/>
      <c r="H3" s="245"/>
      <c r="I3" s="245"/>
      <c r="J3" s="245"/>
      <c r="K3" s="245"/>
      <c r="L3" s="245"/>
      <c r="M3" s="245"/>
      <c r="N3" s="245"/>
      <c r="O3" s="245"/>
    </row>
    <row r="4" spans="2:24" s="7" customFormat="1" ht="12.75" x14ac:dyDescent="0.2">
      <c r="D4" s="23"/>
      <c r="E4" s="23"/>
      <c r="F4" s="23"/>
      <c r="G4" s="23"/>
      <c r="H4" s="23"/>
      <c r="I4" s="23"/>
      <c r="J4" s="23"/>
      <c r="K4" s="23"/>
      <c r="L4" s="23"/>
      <c r="M4" s="23"/>
      <c r="N4" s="23"/>
      <c r="O4" s="23"/>
    </row>
    <row r="5" spans="2:24" s="6" customFormat="1" ht="30.75" customHeight="1" x14ac:dyDescent="0.2">
      <c r="B5" s="220" t="s">
        <v>285</v>
      </c>
      <c r="C5" s="220"/>
      <c r="D5" s="220"/>
      <c r="E5" s="220"/>
      <c r="F5" s="220"/>
      <c r="G5" s="220"/>
      <c r="H5" s="220"/>
      <c r="I5" s="220"/>
      <c r="J5" s="220"/>
      <c r="K5" s="220"/>
      <c r="L5" s="220"/>
      <c r="M5" s="220"/>
      <c r="N5" s="220"/>
      <c r="O5" s="220"/>
      <c r="P5" s="17"/>
      <c r="Q5" s="17"/>
      <c r="R5" s="17"/>
      <c r="S5" s="17"/>
      <c r="T5" s="17"/>
      <c r="U5" s="17"/>
      <c r="V5" s="17"/>
      <c r="W5" s="17"/>
    </row>
    <row r="6" spans="2:24" x14ac:dyDescent="0.25">
      <c r="O6"/>
    </row>
    <row r="7" spans="2:24" x14ac:dyDescent="0.25">
      <c r="L7" s="275" t="s">
        <v>286</v>
      </c>
      <c r="M7" s="275"/>
      <c r="N7" s="275"/>
      <c r="O7" s="275"/>
    </row>
    <row r="8" spans="2:24" x14ac:dyDescent="0.25">
      <c r="B8" s="14" t="s">
        <v>287</v>
      </c>
      <c r="D8" s="22"/>
      <c r="E8" s="22"/>
      <c r="F8" s="22"/>
      <c r="G8" s="22"/>
      <c r="H8" s="22"/>
      <c r="I8" s="22"/>
      <c r="J8" s="22"/>
      <c r="K8" s="22"/>
      <c r="L8" s="14" t="s">
        <v>288</v>
      </c>
      <c r="O8" s="22"/>
      <c r="P8" s="22"/>
      <c r="Q8" s="22"/>
      <c r="R8" s="22"/>
    </row>
    <row r="9" spans="2:24" ht="31.5" customHeight="1" x14ac:dyDescent="0.25">
      <c r="B9" s="10" t="s">
        <v>66</v>
      </c>
      <c r="C9" s="10" t="s">
        <v>194</v>
      </c>
      <c r="D9" s="10" t="s">
        <v>276</v>
      </c>
      <c r="E9" s="10" t="s">
        <v>277</v>
      </c>
      <c r="F9" s="10" t="s">
        <v>278</v>
      </c>
      <c r="G9" s="10" t="s">
        <v>279</v>
      </c>
      <c r="H9" s="10" t="s">
        <v>289</v>
      </c>
      <c r="I9" s="10" t="s">
        <v>121</v>
      </c>
      <c r="J9" s="10" t="s">
        <v>84</v>
      </c>
      <c r="K9" s="20"/>
      <c r="L9" s="10" t="s">
        <v>66</v>
      </c>
      <c r="M9" s="10" t="s">
        <v>245</v>
      </c>
      <c r="N9" s="10"/>
      <c r="O9" s="10" t="s">
        <v>290</v>
      </c>
      <c r="P9" s="20"/>
      <c r="Q9" s="20"/>
      <c r="R9" s="20"/>
    </row>
    <row r="10" spans="2:24" x14ac:dyDescent="0.25">
      <c r="B10" s="18">
        <v>2022</v>
      </c>
      <c r="C10" s="18" t="s">
        <v>199</v>
      </c>
      <c r="D10" s="154"/>
      <c r="E10" s="157">
        <v>6115.9947915271041</v>
      </c>
      <c r="F10" s="157">
        <v>13307.394498817746</v>
      </c>
      <c r="G10" s="157">
        <v>132649.55831036012</v>
      </c>
      <c r="H10" s="157">
        <v>232810.92158752884</v>
      </c>
      <c r="I10" s="157">
        <v>75962.495851033542</v>
      </c>
      <c r="J10" s="157">
        <v>460846.36503926734</v>
      </c>
      <c r="K10" s="19"/>
      <c r="L10" s="18">
        <v>2022</v>
      </c>
      <c r="M10" s="18" t="s">
        <v>291</v>
      </c>
      <c r="N10" s="18" t="s">
        <v>292</v>
      </c>
      <c r="O10" s="171" t="s">
        <v>293</v>
      </c>
      <c r="P10" s="19"/>
      <c r="Q10" s="19" t="s">
        <v>294</v>
      </c>
      <c r="R10" s="19"/>
    </row>
    <row r="11" spans="2:24" x14ac:dyDescent="0.25">
      <c r="B11" s="18">
        <v>2022</v>
      </c>
      <c r="C11" s="18" t="s">
        <v>69</v>
      </c>
      <c r="D11" s="154"/>
      <c r="E11" s="157">
        <v>2843.103009302919</v>
      </c>
      <c r="F11" s="157">
        <v>5091.8674575979076</v>
      </c>
      <c r="G11" s="157">
        <v>49767.390524719158</v>
      </c>
      <c r="H11" s="157">
        <v>15371.7723956232</v>
      </c>
      <c r="I11" s="157">
        <v>45869.969892197041</v>
      </c>
      <c r="J11" s="157">
        <v>118944.10327944023</v>
      </c>
      <c r="K11" s="19"/>
      <c r="L11" s="18">
        <v>2022</v>
      </c>
      <c r="M11" s="18" t="s">
        <v>291</v>
      </c>
      <c r="N11" s="18" t="s">
        <v>295</v>
      </c>
      <c r="O11" s="171" t="s">
        <v>293</v>
      </c>
      <c r="P11" s="19"/>
      <c r="Q11" s="19" t="s">
        <v>296</v>
      </c>
      <c r="R11" s="19"/>
    </row>
    <row r="12" spans="2:24" x14ac:dyDescent="0.25">
      <c r="B12" s="18">
        <v>2022</v>
      </c>
      <c r="C12" s="18" t="s">
        <v>70</v>
      </c>
      <c r="D12" s="276" t="s">
        <v>297</v>
      </c>
      <c r="E12" s="277"/>
      <c r="F12" s="277"/>
      <c r="G12" s="277"/>
      <c r="H12" s="277"/>
      <c r="I12" s="277"/>
      <c r="J12" s="278"/>
      <c r="K12" s="19"/>
      <c r="L12" s="18">
        <v>2022</v>
      </c>
      <c r="M12" s="18" t="s">
        <v>298</v>
      </c>
      <c r="N12" s="18" t="s">
        <v>292</v>
      </c>
      <c r="O12" s="171" t="s">
        <v>293</v>
      </c>
      <c r="P12" s="19"/>
      <c r="Q12" s="19" t="s">
        <v>299</v>
      </c>
      <c r="R12" s="19"/>
    </row>
    <row r="13" spans="2:24" x14ac:dyDescent="0.25">
      <c r="B13" s="18">
        <v>2022</v>
      </c>
      <c r="C13" s="18" t="s">
        <v>73</v>
      </c>
      <c r="D13" s="154"/>
      <c r="E13" s="157">
        <v>2309.1971089017852</v>
      </c>
      <c r="F13" s="157">
        <v>385.18693056568395</v>
      </c>
      <c r="G13" s="157">
        <v>2979.0746462337434</v>
      </c>
      <c r="H13" s="157">
        <v>148.98522596341715</v>
      </c>
      <c r="I13" s="157">
        <v>-437.56838862292079</v>
      </c>
      <c r="J13" s="157">
        <v>5384.8755230417091</v>
      </c>
      <c r="K13" s="19"/>
      <c r="L13" s="18">
        <v>2022</v>
      </c>
      <c r="M13" s="18" t="s">
        <v>298</v>
      </c>
      <c r="N13" s="18" t="s">
        <v>295</v>
      </c>
      <c r="O13" s="171" t="s">
        <v>293</v>
      </c>
      <c r="P13" s="19"/>
      <c r="Q13" s="19" t="s">
        <v>300</v>
      </c>
      <c r="R13" s="19"/>
    </row>
    <row r="14" spans="2:24" x14ac:dyDescent="0.25">
      <c r="B14" s="18">
        <v>2022</v>
      </c>
      <c r="C14" s="18" t="s">
        <v>301</v>
      </c>
      <c r="D14" s="155"/>
      <c r="E14" s="158"/>
      <c r="F14" s="158"/>
      <c r="G14" s="158"/>
      <c r="H14" s="158"/>
      <c r="I14" s="159"/>
      <c r="J14" s="159"/>
      <c r="K14" s="19"/>
      <c r="L14" s="18">
        <v>2022</v>
      </c>
      <c r="M14" s="18" t="s">
        <v>302</v>
      </c>
      <c r="N14" s="18" t="s">
        <v>292</v>
      </c>
      <c r="O14" s="171">
        <v>610</v>
      </c>
      <c r="P14" s="19"/>
      <c r="Q14" s="19" t="s">
        <v>303</v>
      </c>
      <c r="R14" s="19"/>
    </row>
    <row r="15" spans="2:24" x14ac:dyDescent="0.25">
      <c r="B15" s="18">
        <v>2022</v>
      </c>
      <c r="C15" s="18" t="s">
        <v>304</v>
      </c>
      <c r="D15" s="154"/>
      <c r="E15" s="160">
        <v>5040.6046298434894</v>
      </c>
      <c r="F15" s="160">
        <v>4350.6130268660218</v>
      </c>
      <c r="G15" s="160">
        <v>5134.8667529110153</v>
      </c>
      <c r="H15" s="160">
        <v>215.27489139042893</v>
      </c>
      <c r="I15" s="160">
        <v>11281.336445684477</v>
      </c>
      <c r="J15" s="160">
        <v>26022.695746695434</v>
      </c>
      <c r="K15" s="19"/>
      <c r="L15" s="18">
        <v>2022</v>
      </c>
      <c r="M15" s="18" t="s">
        <v>302</v>
      </c>
      <c r="N15" s="18" t="s">
        <v>295</v>
      </c>
      <c r="O15" s="171">
        <v>9454</v>
      </c>
      <c r="P15" s="19"/>
      <c r="Q15" s="19"/>
      <c r="R15" s="19"/>
    </row>
    <row r="16" spans="2:24" x14ac:dyDescent="0.25">
      <c r="B16" s="18">
        <v>2022</v>
      </c>
      <c r="C16" s="18" t="s">
        <v>305</v>
      </c>
      <c r="D16" s="154"/>
      <c r="E16" s="157"/>
      <c r="F16" s="157"/>
      <c r="G16" s="157"/>
      <c r="H16" s="157"/>
      <c r="I16" s="157"/>
      <c r="J16" s="157"/>
      <c r="K16" s="19"/>
      <c r="L16" s="18">
        <v>2022</v>
      </c>
      <c r="M16" s="18" t="s">
        <v>306</v>
      </c>
      <c r="N16" s="18" t="s">
        <v>292</v>
      </c>
      <c r="O16" s="171">
        <v>6934</v>
      </c>
      <c r="P16" s="19"/>
      <c r="Q16" s="19"/>
      <c r="R16" s="19"/>
    </row>
    <row r="17" spans="2:18" x14ac:dyDescent="0.25">
      <c r="B17" s="18">
        <v>2022</v>
      </c>
      <c r="C17" s="18" t="s">
        <v>307</v>
      </c>
      <c r="D17" s="154"/>
      <c r="E17" s="161"/>
      <c r="F17" s="161"/>
      <c r="G17" s="161"/>
      <c r="H17" s="161"/>
      <c r="I17" s="161"/>
      <c r="J17" s="161"/>
      <c r="K17" s="19"/>
      <c r="L17" s="18">
        <v>2022</v>
      </c>
      <c r="M17" s="18" t="s">
        <v>306</v>
      </c>
      <c r="N17" s="18" t="s">
        <v>295</v>
      </c>
      <c r="O17" s="171">
        <v>10598</v>
      </c>
      <c r="P17" s="19"/>
      <c r="Q17" s="19"/>
      <c r="R17" s="19"/>
    </row>
    <row r="18" spans="2:18" x14ac:dyDescent="0.25">
      <c r="B18" s="18">
        <v>2022</v>
      </c>
      <c r="C18" s="18" t="s">
        <v>121</v>
      </c>
      <c r="D18" s="154"/>
      <c r="E18" s="157">
        <v>238.52185971280699</v>
      </c>
      <c r="F18" s="157">
        <v>341.72278898502373</v>
      </c>
      <c r="G18" s="157">
        <v>2149.0882478728554</v>
      </c>
      <c r="H18" s="157">
        <v>34.05118923129168</v>
      </c>
      <c r="I18" s="157">
        <v>5801.252567997084</v>
      </c>
      <c r="J18" s="157">
        <v>8564.6366537990616</v>
      </c>
      <c r="K18" s="19"/>
      <c r="L18" s="18">
        <v>2022</v>
      </c>
      <c r="M18" s="18" t="s">
        <v>308</v>
      </c>
      <c r="N18" s="18" t="s">
        <v>292</v>
      </c>
      <c r="O18" s="171" t="s">
        <v>293</v>
      </c>
      <c r="P18" s="19"/>
      <c r="Q18" s="19"/>
      <c r="R18" s="19"/>
    </row>
    <row r="19" spans="2:18" x14ac:dyDescent="0.25">
      <c r="B19" s="18">
        <v>2022</v>
      </c>
      <c r="C19" s="46" t="s">
        <v>84</v>
      </c>
      <c r="D19" s="156"/>
      <c r="E19" s="160">
        <v>16547.421399288105</v>
      </c>
      <c r="F19" s="160">
        <v>23476.784702832389</v>
      </c>
      <c r="G19" s="160">
        <v>192679.97848209689</v>
      </c>
      <c r="H19" s="160">
        <v>248581.00528973716</v>
      </c>
      <c r="I19" s="160">
        <v>138477.48636828922</v>
      </c>
      <c r="J19" s="157">
        <v>619762.67624224373</v>
      </c>
      <c r="K19" s="19"/>
      <c r="L19" s="18">
        <v>2022</v>
      </c>
      <c r="M19" s="18" t="s">
        <v>308</v>
      </c>
      <c r="N19" s="18" t="s">
        <v>295</v>
      </c>
      <c r="O19" s="171" t="s">
        <v>293</v>
      </c>
      <c r="P19" s="19"/>
      <c r="Q19" s="19"/>
      <c r="R19" s="19"/>
    </row>
    <row r="20" spans="2:18" x14ac:dyDescent="0.25">
      <c r="B20" s="18">
        <v>2023</v>
      </c>
      <c r="C20" s="18" t="s">
        <v>199</v>
      </c>
      <c r="D20" s="154"/>
      <c r="E20" s="157">
        <v>8431.6680408039665</v>
      </c>
      <c r="F20" s="157">
        <v>17339.106561510889</v>
      </c>
      <c r="G20" s="157">
        <v>129778.69790826691</v>
      </c>
      <c r="H20" s="157">
        <v>232368.01039862656</v>
      </c>
      <c r="I20" s="157">
        <v>128709.12110477017</v>
      </c>
      <c r="J20" s="157">
        <v>516626.6040139785</v>
      </c>
      <c r="K20" s="19"/>
      <c r="L20" s="18">
        <v>2022</v>
      </c>
      <c r="M20" s="18" t="s">
        <v>309</v>
      </c>
      <c r="N20" s="18" t="s">
        <v>292</v>
      </c>
      <c r="O20" s="171" t="s">
        <v>293</v>
      </c>
      <c r="P20" s="19"/>
      <c r="Q20" s="19"/>
      <c r="R20" s="19"/>
    </row>
    <row r="21" spans="2:18" x14ac:dyDescent="0.25">
      <c r="B21" s="18">
        <v>2023</v>
      </c>
      <c r="C21" s="18" t="s">
        <v>69</v>
      </c>
      <c r="D21" s="154"/>
      <c r="E21" s="157">
        <v>3919.5750809767123</v>
      </c>
      <c r="F21" s="157">
        <v>6669.3894976169177</v>
      </c>
      <c r="G21" s="157">
        <v>48652.616288771031</v>
      </c>
      <c r="H21" s="157">
        <v>15668.446797420358</v>
      </c>
      <c r="I21" s="157">
        <v>57512.136484425544</v>
      </c>
      <c r="J21" s="157">
        <v>132422.16414921056</v>
      </c>
      <c r="K21" s="19"/>
      <c r="L21" s="18">
        <v>2022</v>
      </c>
      <c r="M21" s="18" t="s">
        <v>309</v>
      </c>
      <c r="N21" s="18" t="s">
        <v>295</v>
      </c>
      <c r="O21" s="171" t="s">
        <v>293</v>
      </c>
      <c r="P21" s="19"/>
      <c r="Q21" s="19"/>
      <c r="R21" s="19"/>
    </row>
    <row r="22" spans="2:18" x14ac:dyDescent="0.25">
      <c r="B22" s="18">
        <v>2023</v>
      </c>
      <c r="C22" s="18" t="s">
        <v>70</v>
      </c>
      <c r="D22" s="276" t="s">
        <v>297</v>
      </c>
      <c r="E22" s="277"/>
      <c r="F22" s="277"/>
      <c r="G22" s="277"/>
      <c r="H22" s="277"/>
      <c r="I22" s="277"/>
      <c r="J22" s="278"/>
      <c r="K22" s="19"/>
      <c r="L22" s="18">
        <v>2022</v>
      </c>
      <c r="M22" s="18" t="s">
        <v>121</v>
      </c>
      <c r="N22" s="18" t="s">
        <v>292</v>
      </c>
      <c r="O22" s="171">
        <v>237339</v>
      </c>
      <c r="P22" s="19"/>
      <c r="Q22" s="19"/>
      <c r="R22" s="19"/>
    </row>
    <row r="23" spans="2:18" x14ac:dyDescent="0.25">
      <c r="B23" s="18">
        <v>2023</v>
      </c>
      <c r="C23" s="18" t="s">
        <v>73</v>
      </c>
      <c r="D23" s="154"/>
      <c r="E23" s="157">
        <v>663.08531845872346</v>
      </c>
      <c r="F23" s="157">
        <v>489.59673105249351</v>
      </c>
      <c r="G23" s="157">
        <v>2916.6905788579106</v>
      </c>
      <c r="H23" s="157">
        <v>156.00276230073442</v>
      </c>
      <c r="I23" s="157">
        <v>5193.5129373730415</v>
      </c>
      <c r="J23" s="157">
        <v>9418.8883280429036</v>
      </c>
      <c r="L23" s="18">
        <v>2022</v>
      </c>
      <c r="M23" s="18" t="s">
        <v>121</v>
      </c>
      <c r="N23" s="18" t="s">
        <v>295</v>
      </c>
      <c r="O23" s="171">
        <v>192002</v>
      </c>
    </row>
    <row r="24" spans="2:18" x14ac:dyDescent="0.25">
      <c r="B24" s="18">
        <v>2023</v>
      </c>
      <c r="C24" s="18" t="s">
        <v>301</v>
      </c>
      <c r="D24" s="155"/>
      <c r="E24" s="158"/>
      <c r="F24" s="158"/>
      <c r="G24" s="158"/>
      <c r="H24" s="158"/>
      <c r="I24" s="159"/>
      <c r="J24" s="159"/>
      <c r="L24" s="18">
        <v>2023</v>
      </c>
      <c r="M24" s="18" t="s">
        <v>291</v>
      </c>
      <c r="N24" s="18" t="s">
        <v>292</v>
      </c>
      <c r="O24" s="171" t="s">
        <v>293</v>
      </c>
    </row>
    <row r="25" spans="2:18" x14ac:dyDescent="0.25">
      <c r="B25" s="18">
        <v>2023</v>
      </c>
      <c r="C25" s="18" t="s">
        <v>304</v>
      </c>
      <c r="D25" s="154"/>
      <c r="E25" s="157">
        <v>6958.4745387503754</v>
      </c>
      <c r="F25" s="157">
        <v>5529.9018398672606</v>
      </c>
      <c r="G25" s="157">
        <v>5057.9722549603021</v>
      </c>
      <c r="H25" s="157">
        <v>226.26072858482135</v>
      </c>
      <c r="I25" s="157">
        <v>18736.608734548623</v>
      </c>
      <c r="J25" s="157">
        <v>36509.218096711382</v>
      </c>
      <c r="L25" s="18">
        <v>2023</v>
      </c>
      <c r="M25" s="18" t="s">
        <v>291</v>
      </c>
      <c r="N25" s="18" t="s">
        <v>295</v>
      </c>
      <c r="O25" s="171" t="s">
        <v>293</v>
      </c>
    </row>
    <row r="26" spans="2:18" x14ac:dyDescent="0.25">
      <c r="B26" s="18">
        <v>2023</v>
      </c>
      <c r="C26" s="18" t="s">
        <v>305</v>
      </c>
      <c r="D26" s="154"/>
      <c r="E26" s="157"/>
      <c r="F26" s="157"/>
      <c r="G26" s="157"/>
      <c r="H26" s="157"/>
      <c r="I26" s="157"/>
      <c r="J26" s="157"/>
      <c r="L26" s="18">
        <v>2023</v>
      </c>
      <c r="M26" s="18" t="s">
        <v>298</v>
      </c>
      <c r="N26" s="18" t="s">
        <v>292</v>
      </c>
      <c r="O26" s="171" t="s">
        <v>293</v>
      </c>
    </row>
    <row r="27" spans="2:18" x14ac:dyDescent="0.25">
      <c r="B27" s="18">
        <v>2023</v>
      </c>
      <c r="C27" s="18" t="s">
        <v>307</v>
      </c>
      <c r="D27" s="154"/>
      <c r="E27" s="157"/>
      <c r="F27" s="157"/>
      <c r="G27" s="157"/>
      <c r="H27" s="157"/>
      <c r="I27" s="157"/>
      <c r="J27" s="157"/>
      <c r="L27" s="18">
        <v>2023</v>
      </c>
      <c r="M27" s="18" t="s">
        <v>298</v>
      </c>
      <c r="N27" s="18" t="s">
        <v>295</v>
      </c>
      <c r="O27" s="171" t="s">
        <v>293</v>
      </c>
    </row>
    <row r="28" spans="2:18" x14ac:dyDescent="0.25">
      <c r="B28" s="18">
        <v>2023</v>
      </c>
      <c r="C28" s="18" t="s">
        <v>121</v>
      </c>
      <c r="D28" s="154"/>
      <c r="E28" s="160">
        <v>329.17070995668468</v>
      </c>
      <c r="F28" s="160">
        <v>448.98147628803099</v>
      </c>
      <c r="G28" s="160">
        <v>2106.0214650590551</v>
      </c>
      <c r="H28" s="160">
        <v>35.725757702409915</v>
      </c>
      <c r="I28" s="160">
        <v>5084.6369758471646</v>
      </c>
      <c r="J28" s="160">
        <v>8004.5363848533452</v>
      </c>
      <c r="L28" s="18">
        <v>2023</v>
      </c>
      <c r="M28" s="18" t="s">
        <v>302</v>
      </c>
      <c r="N28" s="18" t="s">
        <v>292</v>
      </c>
      <c r="O28" s="171">
        <v>646</v>
      </c>
    </row>
    <row r="29" spans="2:18" x14ac:dyDescent="0.25">
      <c r="B29" s="18">
        <v>2023</v>
      </c>
      <c r="C29" s="46" t="s">
        <v>84</v>
      </c>
      <c r="D29" s="156"/>
      <c r="E29" s="160">
        <v>20301.973688946462</v>
      </c>
      <c r="F29" s="160">
        <v>30476.976106335591</v>
      </c>
      <c r="G29" s="160">
        <v>188511.99849591521</v>
      </c>
      <c r="H29" s="160">
        <v>248454.4464446349</v>
      </c>
      <c r="I29" s="160">
        <v>215236.01623696453</v>
      </c>
      <c r="J29" s="157">
        <v>702981.41097279661</v>
      </c>
      <c r="L29" s="18">
        <v>2023</v>
      </c>
      <c r="M29" s="18" t="s">
        <v>302</v>
      </c>
      <c r="N29" s="18" t="s">
        <v>295</v>
      </c>
      <c r="O29" s="171">
        <v>9667</v>
      </c>
    </row>
    <row r="30" spans="2:18" x14ac:dyDescent="0.25">
      <c r="B30" s="18">
        <v>2024</v>
      </c>
      <c r="C30" s="18" t="s">
        <v>199</v>
      </c>
      <c r="D30" s="154"/>
      <c r="E30" s="157">
        <v>8530.6859838944692</v>
      </c>
      <c r="F30" s="157">
        <v>15846.228616343391</v>
      </c>
      <c r="G30" s="157">
        <v>137650.6999190996</v>
      </c>
      <c r="H30" s="157">
        <v>235159.57523835832</v>
      </c>
      <c r="I30" s="157">
        <v>111533.0250135723</v>
      </c>
      <c r="J30" s="157">
        <v>508720.21477126807</v>
      </c>
      <c r="L30" s="18">
        <v>2023</v>
      </c>
      <c r="M30" s="18" t="s">
        <v>306</v>
      </c>
      <c r="N30" s="18" t="s">
        <v>292</v>
      </c>
      <c r="O30" s="171">
        <v>7340</v>
      </c>
    </row>
    <row r="31" spans="2:18" x14ac:dyDescent="0.25">
      <c r="B31" s="18">
        <v>2024</v>
      </c>
      <c r="C31" s="18" t="s">
        <v>69</v>
      </c>
      <c r="D31" s="154"/>
      <c r="E31" s="157">
        <v>3965.6049128473346</v>
      </c>
      <c r="F31" s="157">
        <v>6189.6101275954934</v>
      </c>
      <c r="G31" s="157">
        <v>51628.83832063686</v>
      </c>
      <c r="H31" s="157">
        <v>15856.680475101944</v>
      </c>
      <c r="I31" s="157">
        <v>59908.510248733277</v>
      </c>
      <c r="J31" s="157">
        <v>137549.24408491491</v>
      </c>
      <c r="L31" s="18">
        <v>2023</v>
      </c>
      <c r="M31" s="18" t="s">
        <v>306</v>
      </c>
      <c r="N31" s="18" t="s">
        <v>295</v>
      </c>
      <c r="O31" s="171">
        <v>10837</v>
      </c>
    </row>
    <row r="32" spans="2:18" x14ac:dyDescent="0.25">
      <c r="B32" s="18">
        <v>2024</v>
      </c>
      <c r="C32" s="18" t="s">
        <v>70</v>
      </c>
      <c r="D32" s="276" t="s">
        <v>297</v>
      </c>
      <c r="E32" s="277"/>
      <c r="F32" s="277"/>
      <c r="G32" s="277"/>
      <c r="H32" s="277"/>
      <c r="I32" s="277"/>
      <c r="J32" s="278"/>
      <c r="L32" s="18">
        <v>2023</v>
      </c>
      <c r="M32" s="18" t="s">
        <v>308</v>
      </c>
      <c r="N32" s="18" t="s">
        <v>292</v>
      </c>
      <c r="O32" s="171" t="s">
        <v>293</v>
      </c>
    </row>
    <row r="33" spans="2:15" x14ac:dyDescent="0.25">
      <c r="B33" s="18">
        <v>2024</v>
      </c>
      <c r="C33" s="18" t="s">
        <v>73</v>
      </c>
      <c r="D33" s="154"/>
      <c r="E33" s="157">
        <v>670.87231197051187</v>
      </c>
      <c r="F33" s="157">
        <v>481.97024136358419</v>
      </c>
      <c r="G33" s="157">
        <v>3122.5705999898905</v>
      </c>
      <c r="H33" s="157">
        <v>157.87690937198008</v>
      </c>
      <c r="I33" s="157">
        <v>8568.3973882031405</v>
      </c>
      <c r="J33" s="157">
        <v>13001.687450899108</v>
      </c>
      <c r="L33" s="18">
        <v>2023</v>
      </c>
      <c r="M33" s="18" t="s">
        <v>308</v>
      </c>
      <c r="N33" s="18" t="s">
        <v>295</v>
      </c>
      <c r="O33" s="171" t="s">
        <v>293</v>
      </c>
    </row>
    <row r="34" spans="2:15" x14ac:dyDescent="0.25">
      <c r="B34" s="18">
        <v>2024</v>
      </c>
      <c r="C34" s="18" t="s">
        <v>301</v>
      </c>
      <c r="D34" s="155"/>
      <c r="E34" s="162"/>
      <c r="F34" s="158"/>
      <c r="G34" s="158"/>
      <c r="H34" s="158"/>
      <c r="I34" s="158"/>
      <c r="J34" s="159"/>
      <c r="L34" s="18">
        <v>2023</v>
      </c>
      <c r="M34" s="18" t="s">
        <v>309</v>
      </c>
      <c r="N34" s="18" t="s">
        <v>292</v>
      </c>
      <c r="O34" s="171" t="s">
        <v>293</v>
      </c>
    </row>
    <row r="35" spans="2:15" x14ac:dyDescent="0.25">
      <c r="B35" s="18">
        <v>2024</v>
      </c>
      <c r="C35" s="18" t="s">
        <v>304</v>
      </c>
      <c r="D35" s="154"/>
      <c r="E35" s="157">
        <v>7040.191920476067</v>
      </c>
      <c r="F35" s="157">
        <v>5443.7620911974391</v>
      </c>
      <c r="G35" s="157">
        <v>5501.819012949356</v>
      </c>
      <c r="H35" s="157">
        <v>228.97892328574397</v>
      </c>
      <c r="I35" s="157">
        <v>38698.47241912422</v>
      </c>
      <c r="J35" s="157">
        <v>56913.224367032824</v>
      </c>
      <c r="L35" s="18">
        <v>2023</v>
      </c>
      <c r="M35" s="18" t="s">
        <v>309</v>
      </c>
      <c r="N35" s="18" t="s">
        <v>295</v>
      </c>
      <c r="O35" s="171" t="s">
        <v>293</v>
      </c>
    </row>
    <row r="36" spans="2:15" x14ac:dyDescent="0.25">
      <c r="B36" s="18">
        <v>2024</v>
      </c>
      <c r="C36" s="18" t="s">
        <v>305</v>
      </c>
      <c r="D36" s="154"/>
      <c r="E36" s="157"/>
      <c r="F36" s="157"/>
      <c r="G36" s="157"/>
      <c r="H36" s="157"/>
      <c r="I36" s="157"/>
      <c r="J36" s="157"/>
      <c r="L36" s="18">
        <v>2023</v>
      </c>
      <c r="M36" s="18" t="s">
        <v>121</v>
      </c>
      <c r="N36" s="18" t="s">
        <v>292</v>
      </c>
      <c r="O36" s="171">
        <v>240624</v>
      </c>
    </row>
    <row r="37" spans="2:15" x14ac:dyDescent="0.25">
      <c r="B37" s="18">
        <v>2024</v>
      </c>
      <c r="C37" s="18" t="s">
        <v>307</v>
      </c>
      <c r="D37" s="154"/>
      <c r="E37" s="157"/>
      <c r="F37" s="157"/>
      <c r="G37" s="157"/>
      <c r="H37" s="157"/>
      <c r="I37" s="157"/>
      <c r="J37" s="157"/>
      <c r="L37" s="18">
        <v>2023</v>
      </c>
      <c r="M37" s="18" t="s">
        <v>121</v>
      </c>
      <c r="N37" s="18" t="s">
        <v>295</v>
      </c>
      <c r="O37" s="171">
        <v>194854</v>
      </c>
    </row>
    <row r="38" spans="2:15" x14ac:dyDescent="0.25">
      <c r="B38" s="18">
        <v>2024</v>
      </c>
      <c r="C38" s="18" t="s">
        <v>121</v>
      </c>
      <c r="D38" s="154"/>
      <c r="E38" s="157">
        <v>333.14250827468089</v>
      </c>
      <c r="F38" s="157">
        <v>428.94175229131702</v>
      </c>
      <c r="G38" s="157">
        <v>2266.8960055459866</v>
      </c>
      <c r="H38" s="157">
        <v>36.154950898597882</v>
      </c>
      <c r="I38" s="157">
        <v>6986.8854187755787</v>
      </c>
      <c r="J38" s="157">
        <v>10052.020635786161</v>
      </c>
      <c r="L38" s="18">
        <v>2024</v>
      </c>
      <c r="M38" s="18" t="s">
        <v>291</v>
      </c>
      <c r="N38" s="18" t="s">
        <v>292</v>
      </c>
      <c r="O38" s="171">
        <v>14961</v>
      </c>
    </row>
    <row r="39" spans="2:15" x14ac:dyDescent="0.25">
      <c r="B39" s="18">
        <v>2024</v>
      </c>
      <c r="C39" s="46" t="s">
        <v>84</v>
      </c>
      <c r="D39" s="156"/>
      <c r="E39" s="157">
        <v>20540.497637463064</v>
      </c>
      <c r="F39" s="157">
        <v>28390.512828791227</v>
      </c>
      <c r="G39" s="157">
        <v>200170.82385822167</v>
      </c>
      <c r="H39" s="157">
        <v>251439.26649701662</v>
      </c>
      <c r="I39" s="157">
        <v>225695.2904884085</v>
      </c>
      <c r="J39" s="157">
        <v>726236.39130990114</v>
      </c>
      <c r="L39" s="18">
        <v>2024</v>
      </c>
      <c r="M39" s="18" t="s">
        <v>291</v>
      </c>
      <c r="N39" s="18" t="s">
        <v>295</v>
      </c>
      <c r="O39" s="171">
        <v>353</v>
      </c>
    </row>
    <row r="40" spans="2:15" x14ac:dyDescent="0.25">
      <c r="B40" s="18">
        <v>2025</v>
      </c>
      <c r="C40" s="18" t="s">
        <v>199</v>
      </c>
      <c r="D40" s="154"/>
      <c r="E40" s="157">
        <v>11568.892919316362</v>
      </c>
      <c r="F40" s="157">
        <v>15846.228616343391</v>
      </c>
      <c r="G40" s="157">
        <v>136202.33808380069</v>
      </c>
      <c r="H40" s="157">
        <v>232449.95563881358</v>
      </c>
      <c r="I40" s="157">
        <v>134814.56825044018</v>
      </c>
      <c r="J40" s="157">
        <v>530881.98350871424</v>
      </c>
      <c r="L40" s="18">
        <v>2024</v>
      </c>
      <c r="M40" s="18" t="s">
        <v>298</v>
      </c>
      <c r="N40" s="18" t="s">
        <v>292</v>
      </c>
      <c r="O40" s="171" t="s">
        <v>293</v>
      </c>
    </row>
    <row r="41" spans="2:15" x14ac:dyDescent="0.25">
      <c r="B41" s="18">
        <v>2025</v>
      </c>
      <c r="C41" s="18" t="s">
        <v>69</v>
      </c>
      <c r="D41" s="154"/>
      <c r="E41" s="157">
        <v>5377.9565539817731</v>
      </c>
      <c r="F41" s="157">
        <v>6189.6101275954934</v>
      </c>
      <c r="G41" s="157">
        <v>51086.121568742543</v>
      </c>
      <c r="H41" s="157">
        <v>15673.972319775909</v>
      </c>
      <c r="I41" s="157">
        <v>71715.316920752026</v>
      </c>
      <c r="J41" s="157">
        <v>150042.97749084776</v>
      </c>
      <c r="L41" s="18">
        <v>2024</v>
      </c>
      <c r="M41" s="18" t="s">
        <v>298</v>
      </c>
      <c r="N41" s="18" t="s">
        <v>295</v>
      </c>
      <c r="O41" s="171" t="s">
        <v>293</v>
      </c>
    </row>
    <row r="42" spans="2:15" x14ac:dyDescent="0.25">
      <c r="B42" s="18">
        <v>2025</v>
      </c>
      <c r="C42" s="18" t="s">
        <v>70</v>
      </c>
      <c r="D42" s="276" t="s">
        <v>297</v>
      </c>
      <c r="E42" s="277"/>
      <c r="F42" s="277"/>
      <c r="G42" s="277"/>
      <c r="H42" s="277"/>
      <c r="I42" s="277"/>
      <c r="J42" s="278"/>
      <c r="L42" s="18">
        <v>2024</v>
      </c>
      <c r="M42" s="18" t="s">
        <v>302</v>
      </c>
      <c r="N42" s="18" t="s">
        <v>292</v>
      </c>
      <c r="O42" s="171">
        <v>-3171</v>
      </c>
    </row>
    <row r="43" spans="2:15" x14ac:dyDescent="0.25">
      <c r="B43" s="18">
        <v>2025</v>
      </c>
      <c r="C43" s="18" t="s">
        <v>73</v>
      </c>
      <c r="D43" s="154"/>
      <c r="E43" s="157">
        <v>909.80373142018402</v>
      </c>
      <c r="F43" s="157">
        <v>481.97024136358419</v>
      </c>
      <c r="G43" s="157">
        <v>3090.3177091491011</v>
      </c>
      <c r="H43" s="157">
        <v>156.05777711884403</v>
      </c>
      <c r="I43" s="157">
        <v>6083.7415730911807</v>
      </c>
      <c r="J43" s="157">
        <v>10721.891032142894</v>
      </c>
      <c r="L43" s="18">
        <v>2024</v>
      </c>
      <c r="M43" s="18" t="s">
        <v>302</v>
      </c>
      <c r="N43" s="18" t="s">
        <v>295</v>
      </c>
      <c r="O43" s="171">
        <v>14089</v>
      </c>
    </row>
    <row r="44" spans="2:15" x14ac:dyDescent="0.25">
      <c r="B44" s="18">
        <v>2025</v>
      </c>
      <c r="C44" s="18" t="s">
        <v>301</v>
      </c>
      <c r="D44" s="154"/>
      <c r="E44" s="157"/>
      <c r="F44" s="157"/>
      <c r="G44" s="157"/>
      <c r="H44" s="157"/>
      <c r="I44" s="157"/>
      <c r="J44" s="157"/>
      <c r="L44" s="18">
        <v>2024</v>
      </c>
      <c r="M44" s="18" t="s">
        <v>306</v>
      </c>
      <c r="N44" s="18" t="s">
        <v>292</v>
      </c>
      <c r="O44" s="171">
        <v>-4463</v>
      </c>
    </row>
    <row r="45" spans="2:15" x14ac:dyDescent="0.25">
      <c r="B45" s="18">
        <v>2025</v>
      </c>
      <c r="C45" s="18" t="s">
        <v>304</v>
      </c>
      <c r="D45" s="154"/>
      <c r="E45" s="157">
        <v>9547.5588496859855</v>
      </c>
      <c r="F45" s="157">
        <v>5443.7620911974391</v>
      </c>
      <c r="G45" s="157">
        <v>5447.0997187786461</v>
      </c>
      <c r="H45" s="157">
        <v>226.34052007469541</v>
      </c>
      <c r="I45" s="157">
        <v>22419.95440964818</v>
      </c>
      <c r="J45" s="157">
        <v>43084.715589384949</v>
      </c>
      <c r="L45" s="18">
        <v>2024</v>
      </c>
      <c r="M45" s="18" t="s">
        <v>306</v>
      </c>
      <c r="N45" s="18" t="s">
        <v>295</v>
      </c>
      <c r="O45" s="171">
        <v>1757</v>
      </c>
    </row>
    <row r="46" spans="2:15" x14ac:dyDescent="0.25">
      <c r="B46" s="18">
        <v>2025</v>
      </c>
      <c r="C46" s="18" t="s">
        <v>305</v>
      </c>
      <c r="D46" s="154"/>
      <c r="E46" s="157"/>
      <c r="F46" s="157"/>
      <c r="G46" s="157"/>
      <c r="H46" s="157"/>
      <c r="I46" s="157"/>
      <c r="J46" s="157"/>
      <c r="L46" s="18">
        <v>2024</v>
      </c>
      <c r="M46" s="18" t="s">
        <v>308</v>
      </c>
      <c r="N46" s="18" t="s">
        <v>292</v>
      </c>
      <c r="O46" s="171" t="s">
        <v>293</v>
      </c>
    </row>
    <row r="47" spans="2:15" x14ac:dyDescent="0.25">
      <c r="B47" s="18">
        <v>2025</v>
      </c>
      <c r="C47" s="18" t="s">
        <v>307</v>
      </c>
      <c r="D47" s="154"/>
      <c r="E47" s="157"/>
      <c r="F47" s="157"/>
      <c r="G47" s="157"/>
      <c r="H47" s="157"/>
      <c r="I47" s="157"/>
      <c r="J47" s="157"/>
      <c r="L47" s="18">
        <v>2024</v>
      </c>
      <c r="M47" s="18" t="s">
        <v>308</v>
      </c>
      <c r="N47" s="18" t="s">
        <v>295</v>
      </c>
      <c r="O47" s="171" t="s">
        <v>293</v>
      </c>
    </row>
    <row r="48" spans="2:15" x14ac:dyDescent="0.25">
      <c r="B48" s="18">
        <v>2025</v>
      </c>
      <c r="C48" s="18" t="s">
        <v>121</v>
      </c>
      <c r="D48" s="154"/>
      <c r="E48" s="157">
        <v>451.79133452791348</v>
      </c>
      <c r="F48" s="157">
        <v>428.94175229131702</v>
      </c>
      <c r="G48" s="157">
        <v>2243.7332710717442</v>
      </c>
      <c r="H48" s="157">
        <v>35.738356492539268</v>
      </c>
      <c r="I48" s="157">
        <v>5000.4173081841809</v>
      </c>
      <c r="J48" s="157">
        <v>8160.6220225676952</v>
      </c>
      <c r="L48" s="18">
        <v>2024</v>
      </c>
      <c r="M48" s="18" t="s">
        <v>309</v>
      </c>
      <c r="N48" s="18" t="s">
        <v>292</v>
      </c>
      <c r="O48" s="171" t="s">
        <v>293</v>
      </c>
    </row>
    <row r="49" spans="2:15" x14ac:dyDescent="0.25">
      <c r="B49" s="18">
        <v>2025</v>
      </c>
      <c r="C49" s="46" t="s">
        <v>84</v>
      </c>
      <c r="D49" s="156"/>
      <c r="E49" s="160">
        <v>27856.003388932215</v>
      </c>
      <c r="F49" s="160">
        <v>28390.512828791227</v>
      </c>
      <c r="G49" s="160">
        <v>198069.61035154274</v>
      </c>
      <c r="H49" s="160">
        <v>248542.06461227557</v>
      </c>
      <c r="I49" s="160">
        <v>240033.99846211573</v>
      </c>
      <c r="J49" s="157">
        <v>742892.18964365753</v>
      </c>
      <c r="L49" s="18">
        <v>2024</v>
      </c>
      <c r="M49" s="18" t="s">
        <v>309</v>
      </c>
      <c r="N49" s="18" t="s">
        <v>295</v>
      </c>
      <c r="O49" s="171" t="s">
        <v>293</v>
      </c>
    </row>
    <row r="50" spans="2:15" x14ac:dyDescent="0.25">
      <c r="B50" s="18">
        <v>2026</v>
      </c>
      <c r="C50" s="18" t="s">
        <v>199</v>
      </c>
      <c r="D50" s="154"/>
      <c r="E50" s="157">
        <v>11915.959706895852</v>
      </c>
      <c r="F50" s="157">
        <v>16321.615474833692</v>
      </c>
      <c r="G50" s="157">
        <v>140288.4082263147</v>
      </c>
      <c r="H50" s="157">
        <v>239423.45430797795</v>
      </c>
      <c r="I50" s="157">
        <v>138859.00529795338</v>
      </c>
      <c r="J50" s="157">
        <v>546808.44301397563</v>
      </c>
      <c r="L50" s="18">
        <v>2024</v>
      </c>
      <c r="M50" s="18" t="s">
        <v>121</v>
      </c>
      <c r="N50" s="18" t="s">
        <v>292</v>
      </c>
      <c r="O50" s="171">
        <f>285101-O38-O42-O44</f>
        <v>277774</v>
      </c>
    </row>
    <row r="51" spans="2:15" x14ac:dyDescent="0.25">
      <c r="B51" s="18">
        <v>2026</v>
      </c>
      <c r="C51" s="18" t="s">
        <v>69</v>
      </c>
      <c r="D51" s="154"/>
      <c r="E51" s="157">
        <v>5539.2952506012252</v>
      </c>
      <c r="F51" s="157">
        <v>6375.2984314233581</v>
      </c>
      <c r="G51" s="157">
        <v>52618.705215804817</v>
      </c>
      <c r="H51" s="157">
        <v>16144.191489369185</v>
      </c>
      <c r="I51" s="157">
        <v>73866.776428374578</v>
      </c>
      <c r="J51" s="157">
        <v>154544.26681557318</v>
      </c>
      <c r="L51" s="18">
        <v>2024</v>
      </c>
      <c r="M51" s="18" t="s">
        <v>121</v>
      </c>
      <c r="N51" s="18" t="s">
        <v>295</v>
      </c>
      <c r="O51" s="171">
        <f>220960.995508251-O39-O43-O45</f>
        <v>204761.99550825101</v>
      </c>
    </row>
    <row r="52" spans="2:15" x14ac:dyDescent="0.25">
      <c r="B52" s="18">
        <v>2026</v>
      </c>
      <c r="C52" s="18" t="s">
        <v>70</v>
      </c>
      <c r="D52" s="276" t="s">
        <v>297</v>
      </c>
      <c r="E52" s="277"/>
      <c r="F52" s="277"/>
      <c r="G52" s="277"/>
      <c r="H52" s="277"/>
      <c r="I52" s="277"/>
      <c r="J52" s="278"/>
      <c r="L52" s="18">
        <v>2025</v>
      </c>
      <c r="M52" s="18" t="s">
        <v>291</v>
      </c>
      <c r="N52" s="18" t="s">
        <v>292</v>
      </c>
      <c r="O52" s="171">
        <v>15122</v>
      </c>
    </row>
    <row r="53" spans="2:15" x14ac:dyDescent="0.25">
      <c r="B53" s="18">
        <v>2026</v>
      </c>
      <c r="C53" s="18" t="s">
        <v>73</v>
      </c>
      <c r="D53" s="154"/>
      <c r="E53" s="157">
        <v>937.0978433627896</v>
      </c>
      <c r="F53" s="157">
        <v>496.42934860449168</v>
      </c>
      <c r="G53" s="157">
        <v>3183.0272404235743</v>
      </c>
      <c r="H53" s="157">
        <v>160.73951043240933</v>
      </c>
      <c r="I53" s="157">
        <v>6266.253820283916</v>
      </c>
      <c r="J53" s="157">
        <v>11043.547763107181</v>
      </c>
      <c r="L53" s="18">
        <v>2025</v>
      </c>
      <c r="M53" s="18" t="s">
        <v>291</v>
      </c>
      <c r="N53" s="18" t="s">
        <v>295</v>
      </c>
      <c r="O53" s="171">
        <v>362</v>
      </c>
    </row>
    <row r="54" spans="2:15" x14ac:dyDescent="0.25">
      <c r="B54" s="18">
        <v>2026</v>
      </c>
      <c r="C54" s="18" t="s">
        <v>301</v>
      </c>
      <c r="D54" s="154"/>
      <c r="E54" s="157"/>
      <c r="F54" s="157"/>
      <c r="G54" s="157"/>
      <c r="H54" s="157"/>
      <c r="I54" s="157"/>
      <c r="J54" s="157"/>
      <c r="L54" s="18">
        <v>2025</v>
      </c>
      <c r="M54" s="18" t="s">
        <v>298</v>
      </c>
      <c r="N54" s="18" t="s">
        <v>292</v>
      </c>
      <c r="O54" s="171" t="s">
        <v>293</v>
      </c>
    </row>
    <row r="55" spans="2:15" x14ac:dyDescent="0.25">
      <c r="B55" s="18">
        <v>2026</v>
      </c>
      <c r="C55" s="18" t="s">
        <v>304</v>
      </c>
      <c r="D55" s="154"/>
      <c r="E55" s="157">
        <v>9833.9856151765653</v>
      </c>
      <c r="F55" s="157">
        <v>5607.0749539333628</v>
      </c>
      <c r="G55" s="157">
        <v>5610.5127103420054</v>
      </c>
      <c r="H55" s="157">
        <v>233.13073567693627</v>
      </c>
      <c r="I55" s="157">
        <v>23092.553041937626</v>
      </c>
      <c r="J55" s="157">
        <v>44377.257057066498</v>
      </c>
      <c r="L55" s="18">
        <v>2025</v>
      </c>
      <c r="M55" s="18" t="s">
        <v>298</v>
      </c>
      <c r="N55" s="18" t="s">
        <v>295</v>
      </c>
      <c r="O55" s="171" t="s">
        <v>293</v>
      </c>
    </row>
    <row r="56" spans="2:15" x14ac:dyDescent="0.25">
      <c r="B56" s="18">
        <v>2026</v>
      </c>
      <c r="C56" s="18" t="s">
        <v>305</v>
      </c>
      <c r="D56" s="154"/>
      <c r="E56" s="157"/>
      <c r="F56" s="157"/>
      <c r="G56" s="157"/>
      <c r="H56" s="157"/>
      <c r="I56" s="157"/>
      <c r="J56" s="157"/>
      <c r="L56" s="18">
        <v>2025</v>
      </c>
      <c r="M56" s="18" t="s">
        <v>302</v>
      </c>
      <c r="N56" s="18" t="s">
        <v>292</v>
      </c>
      <c r="O56" s="171">
        <v>-3279</v>
      </c>
    </row>
    <row r="57" spans="2:15" x14ac:dyDescent="0.25">
      <c r="B57" s="18">
        <v>2026</v>
      </c>
      <c r="C57" s="18" t="s">
        <v>307</v>
      </c>
      <c r="D57" s="154"/>
      <c r="E57" s="157"/>
      <c r="F57" s="157"/>
      <c r="G57" s="157"/>
      <c r="H57" s="157"/>
      <c r="I57" s="157"/>
      <c r="J57" s="157"/>
      <c r="L57" s="18">
        <v>2025</v>
      </c>
      <c r="M57" s="18" t="s">
        <v>302</v>
      </c>
      <c r="N57" s="18" t="s">
        <v>295</v>
      </c>
      <c r="O57" s="171">
        <v>14512</v>
      </c>
    </row>
    <row r="58" spans="2:15" x14ac:dyDescent="0.25">
      <c r="B58" s="18">
        <v>2026</v>
      </c>
      <c r="C58" s="18" t="s">
        <v>121</v>
      </c>
      <c r="D58" s="154"/>
      <c r="E58" s="157">
        <v>465.34507456375087</v>
      </c>
      <c r="F58" s="157">
        <v>441.81000486005655</v>
      </c>
      <c r="G58" s="157">
        <v>2311.0452692038966</v>
      </c>
      <c r="H58" s="157">
        <v>36.810507187315444</v>
      </c>
      <c r="I58" s="157">
        <v>5150.4298274297062</v>
      </c>
      <c r="J58" s="157">
        <v>8405.4406832447257</v>
      </c>
      <c r="L58" s="18">
        <v>2025</v>
      </c>
      <c r="M58" s="18" t="s">
        <v>306</v>
      </c>
      <c r="N58" s="18" t="s">
        <v>292</v>
      </c>
      <c r="O58" s="171">
        <v>-4612</v>
      </c>
    </row>
    <row r="59" spans="2:15" x14ac:dyDescent="0.25">
      <c r="B59" s="18">
        <v>2026</v>
      </c>
      <c r="C59" s="46" t="s">
        <v>84</v>
      </c>
      <c r="D59" s="156"/>
      <c r="E59" s="157">
        <v>28691.683490600186</v>
      </c>
      <c r="F59" s="157">
        <v>29242.228213654966</v>
      </c>
      <c r="G59" s="157">
        <v>204011.69866208907</v>
      </c>
      <c r="H59" s="157">
        <v>255998.32655064386</v>
      </c>
      <c r="I59" s="157">
        <v>247235.01841597923</v>
      </c>
      <c r="J59" s="157">
        <v>765178.95533296734</v>
      </c>
      <c r="L59" s="18">
        <v>2025</v>
      </c>
      <c r="M59" s="18" t="s">
        <v>306</v>
      </c>
      <c r="N59" s="18" t="s">
        <v>295</v>
      </c>
      <c r="O59" s="171">
        <v>1810</v>
      </c>
    </row>
    <row r="60" spans="2:15" x14ac:dyDescent="0.25">
      <c r="B60" s="18">
        <v>2027</v>
      </c>
      <c r="C60" s="18" t="s">
        <v>199</v>
      </c>
      <c r="D60" s="154"/>
      <c r="E60" s="157">
        <v>12273.438498102727</v>
      </c>
      <c r="F60" s="157">
        <v>16811.263939078701</v>
      </c>
      <c r="G60" s="157">
        <v>144497.06047310412</v>
      </c>
      <c r="H60" s="157">
        <v>246606.15793721727</v>
      </c>
      <c r="I60" s="157">
        <v>143024.77545689195</v>
      </c>
      <c r="J60" s="157">
        <v>563212.69630439486</v>
      </c>
      <c r="L60" s="18">
        <v>2025</v>
      </c>
      <c r="M60" s="18" t="s">
        <v>308</v>
      </c>
      <c r="N60" s="18" t="s">
        <v>292</v>
      </c>
      <c r="O60" s="171" t="s">
        <v>293</v>
      </c>
    </row>
    <row r="61" spans="2:15" x14ac:dyDescent="0.25">
      <c r="B61" s="18">
        <v>2027</v>
      </c>
      <c r="C61" s="18" t="s">
        <v>69</v>
      </c>
      <c r="D61" s="154"/>
      <c r="E61" s="157">
        <v>5705.4741081192633</v>
      </c>
      <c r="F61" s="157">
        <v>6566.5573843660595</v>
      </c>
      <c r="G61" s="157">
        <v>54197.266372278966</v>
      </c>
      <c r="H61" s="157">
        <v>16628.517234050261</v>
      </c>
      <c r="I61" s="157">
        <v>76082.779721225816</v>
      </c>
      <c r="J61" s="157">
        <v>159180.59482004039</v>
      </c>
      <c r="L61" s="18">
        <v>2025</v>
      </c>
      <c r="M61" s="18" t="s">
        <v>308</v>
      </c>
      <c r="N61" s="18" t="s">
        <v>295</v>
      </c>
      <c r="O61" s="171" t="s">
        <v>293</v>
      </c>
    </row>
    <row r="62" spans="2:15" x14ac:dyDescent="0.25">
      <c r="B62" s="18">
        <v>2027</v>
      </c>
      <c r="C62" s="18" t="s">
        <v>70</v>
      </c>
      <c r="D62" s="276" t="s">
        <v>297</v>
      </c>
      <c r="E62" s="277"/>
      <c r="F62" s="277"/>
      <c r="G62" s="277"/>
      <c r="H62" s="277"/>
      <c r="I62" s="277"/>
      <c r="J62" s="278"/>
      <c r="L62" s="18">
        <v>2025</v>
      </c>
      <c r="M62" s="18" t="s">
        <v>309</v>
      </c>
      <c r="N62" s="18" t="s">
        <v>292</v>
      </c>
      <c r="O62" s="171" t="s">
        <v>293</v>
      </c>
    </row>
    <row r="63" spans="2:15" x14ac:dyDescent="0.25">
      <c r="B63" s="18">
        <v>2027</v>
      </c>
      <c r="C63" s="18" t="s">
        <v>73</v>
      </c>
      <c r="D63" s="154"/>
      <c r="E63" s="157">
        <v>965.2107786636733</v>
      </c>
      <c r="F63" s="157">
        <v>511.32222906262649</v>
      </c>
      <c r="G63" s="157">
        <v>3278.5180576362818</v>
      </c>
      <c r="H63" s="157">
        <v>165.56169574538163</v>
      </c>
      <c r="I63" s="157">
        <v>6454.241434892434</v>
      </c>
      <c r="J63" s="157">
        <v>11374.854196000397</v>
      </c>
      <c r="L63" s="18">
        <v>2025</v>
      </c>
      <c r="M63" s="18" t="s">
        <v>309</v>
      </c>
      <c r="N63" s="18" t="s">
        <v>295</v>
      </c>
      <c r="O63" s="171" t="s">
        <v>293</v>
      </c>
    </row>
    <row r="64" spans="2:15" x14ac:dyDescent="0.25">
      <c r="B64" s="18">
        <v>2027</v>
      </c>
      <c r="C64" s="18" t="s">
        <v>301</v>
      </c>
      <c r="D64" s="154"/>
      <c r="E64" s="157"/>
      <c r="F64" s="157"/>
      <c r="G64" s="157"/>
      <c r="H64" s="157"/>
      <c r="I64" s="157"/>
      <c r="J64" s="157"/>
      <c r="L64" s="18">
        <v>2025</v>
      </c>
      <c r="M64" s="18" t="s">
        <v>121</v>
      </c>
      <c r="N64" s="18" t="s">
        <v>292</v>
      </c>
      <c r="O64" s="171">
        <f>320913-O56-O58-O52</f>
        <v>313682</v>
      </c>
    </row>
    <row r="65" spans="2:15" x14ac:dyDescent="0.25">
      <c r="B65" s="18">
        <v>2027</v>
      </c>
      <c r="C65" s="18" t="s">
        <v>304</v>
      </c>
      <c r="D65" s="154"/>
      <c r="E65" s="157">
        <v>10129.005183631863</v>
      </c>
      <c r="F65" s="157">
        <v>5775.2872025513643</v>
      </c>
      <c r="G65" s="157">
        <v>5778.8280916522663</v>
      </c>
      <c r="H65" s="157">
        <v>240.12465774724438</v>
      </c>
      <c r="I65" s="157">
        <v>23785.329633195757</v>
      </c>
      <c r="J65" s="157">
        <v>45708.574768778497</v>
      </c>
      <c r="L65" s="18">
        <v>2025</v>
      </c>
      <c r="M65" s="18" t="s">
        <v>121</v>
      </c>
      <c r="N65" s="18" t="s">
        <v>295</v>
      </c>
      <c r="O65" s="171">
        <f>228235-O59-O57-O53</f>
        <v>211551</v>
      </c>
    </row>
    <row r="66" spans="2:15" x14ac:dyDescent="0.25">
      <c r="B66" s="18">
        <v>2027</v>
      </c>
      <c r="C66" s="18" t="s">
        <v>305</v>
      </c>
      <c r="D66" s="154"/>
      <c r="E66" s="157"/>
      <c r="F66" s="157"/>
      <c r="G66" s="157"/>
      <c r="H66" s="157"/>
      <c r="I66" s="157"/>
      <c r="J66" s="157"/>
      <c r="L66" s="18">
        <v>2026</v>
      </c>
      <c r="M66" s="18" t="s">
        <v>291</v>
      </c>
      <c r="N66" s="18" t="s">
        <v>292</v>
      </c>
      <c r="O66" s="171">
        <v>15576</v>
      </c>
    </row>
    <row r="67" spans="2:15" x14ac:dyDescent="0.25">
      <c r="B67" s="18">
        <v>2027</v>
      </c>
      <c r="C67" s="18" t="s">
        <v>307</v>
      </c>
      <c r="D67" s="154"/>
      <c r="E67" s="157"/>
      <c r="F67" s="157"/>
      <c r="G67" s="157"/>
      <c r="H67" s="157"/>
      <c r="I67" s="157"/>
      <c r="J67" s="157"/>
      <c r="L67" s="18">
        <v>2026</v>
      </c>
      <c r="M67" s="18" t="s">
        <v>291</v>
      </c>
      <c r="N67" s="18" t="s">
        <v>295</v>
      </c>
      <c r="O67" s="171">
        <v>422</v>
      </c>
    </row>
    <row r="68" spans="2:15" x14ac:dyDescent="0.25">
      <c r="B68" s="18">
        <v>2027</v>
      </c>
      <c r="C68" s="18" t="s">
        <v>121</v>
      </c>
      <c r="D68" s="154"/>
      <c r="E68" s="157">
        <v>479.30542680066333</v>
      </c>
      <c r="F68" s="157">
        <v>455.06430500585822</v>
      </c>
      <c r="G68" s="157">
        <v>2380.3766272800131</v>
      </c>
      <c r="H68" s="157">
        <v>37.914822402934902</v>
      </c>
      <c r="I68" s="157">
        <v>5304.9427222525974</v>
      </c>
      <c r="J68" s="157">
        <v>8657.6039037420669</v>
      </c>
      <c r="L68" s="18">
        <v>2026</v>
      </c>
      <c r="M68" s="18" t="s">
        <v>298</v>
      </c>
      <c r="N68" s="18" t="s">
        <v>292</v>
      </c>
      <c r="O68" s="171" t="s">
        <v>293</v>
      </c>
    </row>
    <row r="69" spans="2:15" x14ac:dyDescent="0.25">
      <c r="B69" s="18">
        <v>2027</v>
      </c>
      <c r="C69" s="46" t="s">
        <v>84</v>
      </c>
      <c r="D69" s="156"/>
      <c r="E69" s="157">
        <v>29552.433995318195</v>
      </c>
      <c r="F69" s="157">
        <v>30119.495060064619</v>
      </c>
      <c r="G69" s="157">
        <v>210132.04962195174</v>
      </c>
      <c r="H69" s="157">
        <v>263678.27634716319</v>
      </c>
      <c r="I69" s="157">
        <v>254652.06896845863</v>
      </c>
      <c r="J69" s="157">
        <v>788134.32399295643</v>
      </c>
      <c r="L69" s="18">
        <v>2026</v>
      </c>
      <c r="M69" s="18" t="s">
        <v>298</v>
      </c>
      <c r="N69" s="18" t="s">
        <v>295</v>
      </c>
      <c r="O69" s="171" t="s">
        <v>293</v>
      </c>
    </row>
    <row r="70" spans="2:15" x14ac:dyDescent="0.25">
      <c r="B70" s="18">
        <v>2028</v>
      </c>
      <c r="C70" s="18" t="s">
        <v>199</v>
      </c>
      <c r="D70" s="154"/>
      <c r="E70" s="157">
        <v>12529.289396230257</v>
      </c>
      <c r="F70" s="157">
        <v>17161.709902378811</v>
      </c>
      <c r="G70" s="157">
        <v>147509.23205847904</v>
      </c>
      <c r="H70" s="157">
        <v>251746.8857782188</v>
      </c>
      <c r="I70" s="157">
        <v>146006.25593286377</v>
      </c>
      <c r="J70" s="157">
        <v>574953.37306817074</v>
      </c>
      <c r="L70" s="18">
        <v>2026</v>
      </c>
      <c r="M70" s="18" t="s">
        <v>302</v>
      </c>
      <c r="N70" s="18" t="s">
        <v>292</v>
      </c>
      <c r="O70" s="171">
        <v>-3378</v>
      </c>
    </row>
    <row r="71" spans="2:15" x14ac:dyDescent="0.25">
      <c r="B71" s="18">
        <v>2028</v>
      </c>
      <c r="C71" s="18" t="s">
        <v>69</v>
      </c>
      <c r="D71" s="154"/>
      <c r="E71" s="157">
        <v>5824.4098631671523</v>
      </c>
      <c r="F71" s="157">
        <v>6703.4431971442573</v>
      </c>
      <c r="G71" s="157">
        <v>55327.057284544346</v>
      </c>
      <c r="H71" s="157">
        <v>16975.153677416845</v>
      </c>
      <c r="I71" s="157">
        <v>77668.793903536964</v>
      </c>
      <c r="J71" s="157">
        <v>162498.8579258096</v>
      </c>
      <c r="L71" s="18">
        <v>2026</v>
      </c>
      <c r="M71" s="18" t="s">
        <v>302</v>
      </c>
      <c r="N71" s="18" t="s">
        <v>295</v>
      </c>
      <c r="O71" s="171">
        <v>14947</v>
      </c>
    </row>
    <row r="72" spans="2:15" x14ac:dyDescent="0.25">
      <c r="B72" s="18">
        <v>2028</v>
      </c>
      <c r="C72" s="18" t="s">
        <v>70</v>
      </c>
      <c r="D72" s="276" t="s">
        <v>297</v>
      </c>
      <c r="E72" s="277"/>
      <c r="F72" s="277"/>
      <c r="G72" s="277"/>
      <c r="H72" s="277"/>
      <c r="I72" s="277"/>
      <c r="J72" s="278"/>
      <c r="L72" s="18">
        <v>2026</v>
      </c>
      <c r="M72" s="18" t="s">
        <v>306</v>
      </c>
      <c r="N72" s="18" t="s">
        <v>292</v>
      </c>
      <c r="O72" s="171">
        <v>-4751</v>
      </c>
    </row>
    <row r="73" spans="2:15" x14ac:dyDescent="0.25">
      <c r="B73" s="18">
        <v>2028</v>
      </c>
      <c r="C73" s="18" t="s">
        <v>73</v>
      </c>
      <c r="D73" s="154"/>
      <c r="E73" s="157">
        <v>985.33146812177802</v>
      </c>
      <c r="F73" s="157">
        <v>521.98120222311991</v>
      </c>
      <c r="G73" s="157">
        <v>3346.8617243033882</v>
      </c>
      <c r="H73" s="157">
        <v>169.01297865672882</v>
      </c>
      <c r="I73" s="157">
        <v>6588.7859203766284</v>
      </c>
      <c r="J73" s="157">
        <v>11611.973293681644</v>
      </c>
      <c r="L73" s="18">
        <v>2026</v>
      </c>
      <c r="M73" s="18" t="s">
        <v>306</v>
      </c>
      <c r="N73" s="18" t="s">
        <v>295</v>
      </c>
      <c r="O73" s="171">
        <v>1865</v>
      </c>
    </row>
    <row r="74" spans="2:15" x14ac:dyDescent="0.25">
      <c r="B74" s="18">
        <v>2028</v>
      </c>
      <c r="C74" s="18" t="s">
        <v>301</v>
      </c>
      <c r="D74" s="154"/>
      <c r="E74" s="157"/>
      <c r="F74" s="157"/>
      <c r="G74" s="157"/>
      <c r="H74" s="157"/>
      <c r="I74" s="157"/>
      <c r="J74" s="157"/>
      <c r="L74" s="18">
        <v>2026</v>
      </c>
      <c r="M74" s="18" t="s">
        <v>308</v>
      </c>
      <c r="N74" s="18" t="s">
        <v>292</v>
      </c>
      <c r="O74" s="171" t="s">
        <v>293</v>
      </c>
    </row>
    <row r="75" spans="2:15" x14ac:dyDescent="0.25">
      <c r="B75" s="18">
        <v>2028</v>
      </c>
      <c r="C75" s="18" t="s">
        <v>304</v>
      </c>
      <c r="D75" s="154"/>
      <c r="E75" s="157">
        <v>10340.153434692169</v>
      </c>
      <c r="F75" s="157">
        <v>5895.6782745354385</v>
      </c>
      <c r="G75" s="157">
        <v>5899.2929766641055</v>
      </c>
      <c r="H75" s="157">
        <v>245.13027286942022</v>
      </c>
      <c r="I75" s="157">
        <v>24281.156287629492</v>
      </c>
      <c r="J75" s="157">
        <v>46661.411246390628</v>
      </c>
      <c r="L75" s="18">
        <v>2026</v>
      </c>
      <c r="M75" s="18" t="s">
        <v>308</v>
      </c>
      <c r="N75" s="18" t="s">
        <v>295</v>
      </c>
      <c r="O75" s="171" t="s">
        <v>293</v>
      </c>
    </row>
    <row r="76" spans="2:15" x14ac:dyDescent="0.25">
      <c r="B76" s="18">
        <v>2028</v>
      </c>
      <c r="C76" s="18" t="s">
        <v>305</v>
      </c>
      <c r="D76" s="154"/>
      <c r="E76" s="157"/>
      <c r="F76" s="157"/>
      <c r="G76" s="157"/>
      <c r="H76" s="157"/>
      <c r="I76" s="157"/>
      <c r="J76" s="157"/>
      <c r="L76" s="18">
        <v>2026</v>
      </c>
      <c r="M76" s="18" t="s">
        <v>309</v>
      </c>
      <c r="N76" s="18" t="s">
        <v>292</v>
      </c>
      <c r="O76" s="171" t="s">
        <v>293</v>
      </c>
    </row>
    <row r="77" spans="2:15" x14ac:dyDescent="0.25">
      <c r="B77" s="18">
        <v>2028</v>
      </c>
      <c r="C77" s="18" t="s">
        <v>307</v>
      </c>
      <c r="D77" s="154"/>
      <c r="E77" s="157"/>
      <c r="F77" s="157"/>
      <c r="G77" s="157"/>
      <c r="H77" s="157"/>
      <c r="I77" s="157"/>
      <c r="J77" s="157"/>
      <c r="L77" s="18">
        <v>2026</v>
      </c>
      <c r="M77" s="18" t="s">
        <v>309</v>
      </c>
      <c r="N77" s="18" t="s">
        <v>295</v>
      </c>
      <c r="O77" s="171" t="s">
        <v>293</v>
      </c>
    </row>
    <row r="78" spans="2:15" x14ac:dyDescent="0.25">
      <c r="B78" s="18">
        <v>2028</v>
      </c>
      <c r="C78" s="18" t="s">
        <v>121</v>
      </c>
      <c r="D78" s="154"/>
      <c r="E78" s="157">
        <v>489.29698083365133</v>
      </c>
      <c r="F78" s="157">
        <v>464.55053098560518</v>
      </c>
      <c r="G78" s="157">
        <v>2429.997725561926</v>
      </c>
      <c r="H78" s="157">
        <v>38.705191081250781</v>
      </c>
      <c r="I78" s="157">
        <v>5415.529039217744</v>
      </c>
      <c r="J78" s="157">
        <v>8838.0794676801779</v>
      </c>
      <c r="L78" s="18">
        <v>2026</v>
      </c>
      <c r="M78" s="18" t="s">
        <v>121</v>
      </c>
      <c r="N78" s="18" t="s">
        <v>292</v>
      </c>
      <c r="O78" s="171">
        <f>330540-O66-O70-O72</f>
        <v>323093</v>
      </c>
    </row>
    <row r="79" spans="2:15" x14ac:dyDescent="0.25">
      <c r="B79" s="18">
        <v>2028</v>
      </c>
      <c r="C79" s="46" t="s">
        <v>84</v>
      </c>
      <c r="D79" s="156"/>
      <c r="E79" s="157">
        <v>30168.481143045014</v>
      </c>
      <c r="F79" s="157">
        <v>30747.36310726724</v>
      </c>
      <c r="G79" s="157">
        <v>214512.44176955291</v>
      </c>
      <c r="H79" s="157">
        <v>269174.88789824315</v>
      </c>
      <c r="I79" s="157">
        <v>259960.52108362468</v>
      </c>
      <c r="J79" s="157">
        <v>804563.69500173302</v>
      </c>
      <c r="L79" s="18">
        <v>2026</v>
      </c>
      <c r="M79" s="18" t="s">
        <v>121</v>
      </c>
      <c r="N79" s="18" t="s">
        <v>295</v>
      </c>
      <c r="O79" s="171">
        <f>236630-O71-O67-O73</f>
        <v>219396</v>
      </c>
    </row>
    <row r="80" spans="2:15" x14ac:dyDescent="0.25">
      <c r="B80" s="18">
        <v>2029</v>
      </c>
      <c r="C80" s="18" t="s">
        <v>199</v>
      </c>
      <c r="D80" s="154"/>
      <c r="E80" s="157">
        <v>12846.113803244501</v>
      </c>
      <c r="F80" s="157">
        <v>17595.672946189388</v>
      </c>
      <c r="G80" s="157">
        <v>151239.25404920068</v>
      </c>
      <c r="H80" s="157">
        <v>258112.73425390047</v>
      </c>
      <c r="I80" s="157">
        <v>149698.27261421026</v>
      </c>
      <c r="J80" s="157">
        <v>589492.04766674538</v>
      </c>
      <c r="L80" s="18">
        <v>2027</v>
      </c>
      <c r="M80" s="18" t="s">
        <v>291</v>
      </c>
      <c r="N80" s="18" t="s">
        <v>292</v>
      </c>
      <c r="O80" s="171">
        <f>O66*1.03</f>
        <v>16043.28</v>
      </c>
    </row>
    <row r="81" spans="2:15" x14ac:dyDescent="0.25">
      <c r="B81" s="18">
        <v>2029</v>
      </c>
      <c r="C81" s="18" t="s">
        <v>69</v>
      </c>
      <c r="D81" s="154"/>
      <c r="E81" s="157">
        <v>5971.6899796006564</v>
      </c>
      <c r="F81" s="157">
        <v>6872.9511675266731</v>
      </c>
      <c r="G81" s="157">
        <v>56726.09609366412</v>
      </c>
      <c r="H81" s="157">
        <v>17404.399329563839</v>
      </c>
      <c r="I81" s="157">
        <v>79632.78154831141</v>
      </c>
      <c r="J81" s="157">
        <v>166607.91811866674</v>
      </c>
      <c r="L81" s="18">
        <v>2027</v>
      </c>
      <c r="M81" s="18" t="s">
        <v>291</v>
      </c>
      <c r="N81" s="18" t="s">
        <v>295</v>
      </c>
      <c r="O81" s="171">
        <f>O67*1.03</f>
        <v>434.66</v>
      </c>
    </row>
    <row r="82" spans="2:15" x14ac:dyDescent="0.25">
      <c r="B82" s="18">
        <v>2029</v>
      </c>
      <c r="C82" s="18" t="s">
        <v>70</v>
      </c>
      <c r="D82" s="276" t="s">
        <v>297</v>
      </c>
      <c r="E82" s="277"/>
      <c r="F82" s="277"/>
      <c r="G82" s="277"/>
      <c r="H82" s="277"/>
      <c r="I82" s="277"/>
      <c r="J82" s="278"/>
      <c r="L82" s="18">
        <v>2027</v>
      </c>
      <c r="M82" s="18" t="s">
        <v>298</v>
      </c>
      <c r="N82" s="18" t="s">
        <v>292</v>
      </c>
      <c r="O82" s="171" t="s">
        <v>293</v>
      </c>
    </row>
    <row r="83" spans="2:15" x14ac:dyDescent="0.25">
      <c r="B83" s="18">
        <v>2029</v>
      </c>
      <c r="C83" s="18" t="s">
        <v>73</v>
      </c>
      <c r="D83" s="154"/>
      <c r="E83" s="157">
        <v>1010.2472513100956</v>
      </c>
      <c r="F83" s="157">
        <v>535.18038532417279</v>
      </c>
      <c r="G83" s="157">
        <v>3431.4928193022906</v>
      </c>
      <c r="H83" s="157">
        <v>173.28675947918637</v>
      </c>
      <c r="I83" s="157">
        <v>6755.3945863713034</v>
      </c>
      <c r="J83" s="157">
        <v>11905.601801787048</v>
      </c>
      <c r="L83" s="18">
        <v>2027</v>
      </c>
      <c r="M83" s="18" t="s">
        <v>298</v>
      </c>
      <c r="N83" s="18" t="s">
        <v>295</v>
      </c>
      <c r="O83" s="171" t="s">
        <v>293</v>
      </c>
    </row>
    <row r="84" spans="2:15" x14ac:dyDescent="0.25">
      <c r="B84" s="18">
        <v>2029</v>
      </c>
      <c r="C84" s="18" t="s">
        <v>301</v>
      </c>
      <c r="D84" s="154"/>
      <c r="E84" s="157"/>
      <c r="F84" s="157"/>
      <c r="G84" s="157"/>
      <c r="H84" s="157"/>
      <c r="I84" s="157"/>
      <c r="J84" s="157"/>
      <c r="L84" s="18">
        <v>2027</v>
      </c>
      <c r="M84" s="18" t="s">
        <v>302</v>
      </c>
      <c r="N84" s="18" t="s">
        <v>292</v>
      </c>
      <c r="O84" s="171">
        <v>-3479</v>
      </c>
    </row>
    <row r="85" spans="2:15" x14ac:dyDescent="0.25">
      <c r="B85" s="18">
        <v>2029</v>
      </c>
      <c r="C85" s="18" t="s">
        <v>304</v>
      </c>
      <c r="D85" s="154"/>
      <c r="E85" s="157">
        <v>10601.621813047954</v>
      </c>
      <c r="F85" s="157">
        <v>6044.760534047974</v>
      </c>
      <c r="G85" s="157">
        <v>6048.4666400721244</v>
      </c>
      <c r="H85" s="157">
        <v>251.32880902634395</v>
      </c>
      <c r="I85" s="157">
        <v>24895.146650463877</v>
      </c>
      <c r="J85" s="157">
        <v>47841.324446658276</v>
      </c>
      <c r="L85" s="18">
        <v>2027</v>
      </c>
      <c r="M85" s="18" t="s">
        <v>302</v>
      </c>
      <c r="N85" s="18" t="s">
        <v>295</v>
      </c>
      <c r="O85" s="171">
        <v>15395</v>
      </c>
    </row>
    <row r="86" spans="2:15" x14ac:dyDescent="0.25">
      <c r="B86" s="18">
        <v>2029</v>
      </c>
      <c r="C86" s="18" t="s">
        <v>305</v>
      </c>
      <c r="D86" s="154"/>
      <c r="E86" s="157"/>
      <c r="F86" s="157"/>
      <c r="G86" s="157"/>
      <c r="H86" s="157"/>
      <c r="I86" s="157"/>
      <c r="J86" s="157"/>
      <c r="L86" s="18">
        <v>2027</v>
      </c>
      <c r="M86" s="18" t="s">
        <v>306</v>
      </c>
      <c r="N86" s="18" t="s">
        <v>292</v>
      </c>
      <c r="O86" s="171">
        <v>-4893</v>
      </c>
    </row>
    <row r="87" spans="2:15" x14ac:dyDescent="0.25">
      <c r="B87" s="18">
        <v>2029</v>
      </c>
      <c r="C87" s="18" t="s">
        <v>307</v>
      </c>
      <c r="D87" s="154"/>
      <c r="E87" s="157"/>
      <c r="F87" s="157"/>
      <c r="G87" s="157"/>
      <c r="H87" s="157"/>
      <c r="I87" s="157"/>
      <c r="J87" s="157"/>
      <c r="L87" s="18">
        <v>2027</v>
      </c>
      <c r="M87" s="18" t="s">
        <v>306</v>
      </c>
      <c r="N87" s="18" t="s">
        <v>295</v>
      </c>
      <c r="O87" s="171">
        <v>1920</v>
      </c>
    </row>
    <row r="88" spans="2:15" x14ac:dyDescent="0.25">
      <c r="B88" s="18">
        <v>2029</v>
      </c>
      <c r="C88" s="18" t="s">
        <v>121</v>
      </c>
      <c r="D88" s="154"/>
      <c r="E88" s="157">
        <v>501.66968776890059</v>
      </c>
      <c r="F88" s="157">
        <v>476.29748181842336</v>
      </c>
      <c r="G88" s="157">
        <v>2491.4443538662226</v>
      </c>
      <c r="H88" s="157">
        <v>39.683917713295848</v>
      </c>
      <c r="I88" s="157">
        <v>5552.4699081097042</v>
      </c>
      <c r="J88" s="157">
        <v>9061.5653492765468</v>
      </c>
      <c r="L88" s="18">
        <v>2027</v>
      </c>
      <c r="M88" s="18" t="s">
        <v>308</v>
      </c>
      <c r="N88" s="18" t="s">
        <v>292</v>
      </c>
      <c r="O88" s="171" t="s">
        <v>293</v>
      </c>
    </row>
    <row r="89" spans="2:15" x14ac:dyDescent="0.25">
      <c r="B89" s="18">
        <v>2029</v>
      </c>
      <c r="C89" s="46" t="s">
        <v>84</v>
      </c>
      <c r="D89" s="156"/>
      <c r="E89" s="157">
        <v>30931.342534972115</v>
      </c>
      <c r="F89" s="157">
        <v>31524.862514906639</v>
      </c>
      <c r="G89" s="157">
        <v>219936.75395610556</v>
      </c>
      <c r="H89" s="157">
        <v>275981.43306968326</v>
      </c>
      <c r="I89" s="157">
        <v>266534.06530746666</v>
      </c>
      <c r="J89" s="157">
        <v>824908.45738313429</v>
      </c>
      <c r="L89" s="18">
        <v>2027</v>
      </c>
      <c r="M89" s="18" t="s">
        <v>308</v>
      </c>
      <c r="N89" s="18" t="s">
        <v>295</v>
      </c>
      <c r="O89" s="171" t="s">
        <v>293</v>
      </c>
    </row>
    <row r="90" spans="2:15" x14ac:dyDescent="0.25">
      <c r="B90" s="18">
        <v>2030</v>
      </c>
      <c r="C90" s="18" t="s">
        <v>199</v>
      </c>
      <c r="D90" s="154"/>
      <c r="E90" s="157">
        <v>13174.143942837272</v>
      </c>
      <c r="F90" s="157">
        <v>18044.984787978417</v>
      </c>
      <c r="G90" s="157">
        <v>155101.20283601087</v>
      </c>
      <c r="H90" s="157">
        <v>264703.73582408694</v>
      </c>
      <c r="I90" s="157">
        <v>153520.87188544151</v>
      </c>
      <c r="J90" s="157">
        <v>604544.93927635509</v>
      </c>
      <c r="L90" s="18">
        <v>2027</v>
      </c>
      <c r="M90" s="18" t="s">
        <v>309</v>
      </c>
      <c r="N90" s="18" t="s">
        <v>292</v>
      </c>
      <c r="O90" s="171" t="s">
        <v>293</v>
      </c>
    </row>
    <row r="91" spans="2:15" x14ac:dyDescent="0.25">
      <c r="B91" s="18">
        <v>2030</v>
      </c>
      <c r="C91" s="18" t="s">
        <v>69</v>
      </c>
      <c r="D91" s="154"/>
      <c r="E91" s="157">
        <v>6124.1792325853521</v>
      </c>
      <c r="F91" s="157">
        <v>7048.4544493307503</v>
      </c>
      <c r="G91" s="157">
        <v>58174.617374509209</v>
      </c>
      <c r="H91" s="157">
        <v>17848.826930708332</v>
      </c>
      <c r="I91" s="157">
        <v>81666.233286910792</v>
      </c>
      <c r="J91" s="157">
        <v>170862.31127404448</v>
      </c>
      <c r="L91" s="18">
        <v>2027</v>
      </c>
      <c r="M91" s="18" t="s">
        <v>309</v>
      </c>
      <c r="N91" s="18" t="s">
        <v>295</v>
      </c>
      <c r="O91" s="171" t="s">
        <v>293</v>
      </c>
    </row>
    <row r="92" spans="2:15" x14ac:dyDescent="0.25">
      <c r="B92" s="18">
        <v>2030</v>
      </c>
      <c r="C92" s="18" t="s">
        <v>70</v>
      </c>
      <c r="D92" s="276" t="s">
        <v>297</v>
      </c>
      <c r="E92" s="277"/>
      <c r="F92" s="277"/>
      <c r="G92" s="277"/>
      <c r="H92" s="277"/>
      <c r="I92" s="277"/>
      <c r="J92" s="278"/>
      <c r="L92" s="18">
        <v>2027</v>
      </c>
      <c r="M92" s="18" t="s">
        <v>121</v>
      </c>
      <c r="N92" s="18" t="s">
        <v>292</v>
      </c>
      <c r="O92" s="171">
        <f>340456-O80-O84-O86</f>
        <v>332784.71999999997</v>
      </c>
    </row>
    <row r="93" spans="2:15" x14ac:dyDescent="0.25">
      <c r="B93" s="18">
        <v>2030</v>
      </c>
      <c r="C93" s="18" t="s">
        <v>73</v>
      </c>
      <c r="D93" s="154"/>
      <c r="E93" s="157">
        <v>1036.044278484708</v>
      </c>
      <c r="F93" s="157">
        <v>548.84640908778454</v>
      </c>
      <c r="G93" s="157">
        <v>3519.1172235203985</v>
      </c>
      <c r="H93" s="157">
        <v>177.71169925258144</v>
      </c>
      <c r="I93" s="157">
        <v>6927.8960185641217</v>
      </c>
      <c r="J93" s="157">
        <v>12209.615628909594</v>
      </c>
      <c r="L93" s="18">
        <v>2027</v>
      </c>
      <c r="M93" s="18" t="s">
        <v>121</v>
      </c>
      <c r="N93" s="18" t="s">
        <v>295</v>
      </c>
      <c r="O93" s="171">
        <f>243536-O81-O85-O87</f>
        <v>225786.34</v>
      </c>
    </row>
    <row r="94" spans="2:15" x14ac:dyDescent="0.25">
      <c r="B94" s="18">
        <v>2030</v>
      </c>
      <c r="C94" s="18" t="s">
        <v>301</v>
      </c>
      <c r="D94" s="154"/>
      <c r="E94" s="157"/>
      <c r="F94" s="157"/>
      <c r="G94" s="157"/>
      <c r="H94" s="157"/>
      <c r="I94" s="157"/>
      <c r="J94" s="157"/>
      <c r="L94" s="169">
        <v>2028</v>
      </c>
      <c r="M94" s="169" t="s">
        <v>291</v>
      </c>
      <c r="N94" s="169" t="s">
        <v>310</v>
      </c>
      <c r="O94" s="171"/>
    </row>
    <row r="95" spans="2:15" x14ac:dyDescent="0.25">
      <c r="B95" s="18">
        <v>2030</v>
      </c>
      <c r="C95" s="18" t="s">
        <v>304</v>
      </c>
      <c r="D95" s="154"/>
      <c r="E95" s="157">
        <v>10872.338041824125</v>
      </c>
      <c r="F95" s="157">
        <v>6199.1156699403409</v>
      </c>
      <c r="G95" s="157">
        <v>6202.9164127157346</v>
      </c>
      <c r="H95" s="157">
        <v>257.74658062414602</v>
      </c>
      <c r="I95" s="157">
        <v>25530.853180548609</v>
      </c>
      <c r="J95" s="157">
        <v>49062.969885652958</v>
      </c>
      <c r="L95" s="169">
        <v>2028</v>
      </c>
      <c r="M95" s="169" t="s">
        <v>291</v>
      </c>
      <c r="N95" s="169" t="s">
        <v>295</v>
      </c>
      <c r="O95" s="171"/>
    </row>
    <row r="96" spans="2:15" x14ac:dyDescent="0.25">
      <c r="B96" s="18">
        <v>2030</v>
      </c>
      <c r="C96" s="18" t="s">
        <v>305</v>
      </c>
      <c r="D96" s="154"/>
      <c r="E96" s="157"/>
      <c r="F96" s="157"/>
      <c r="G96" s="157"/>
      <c r="H96" s="157"/>
      <c r="I96" s="157"/>
      <c r="J96" s="157"/>
      <c r="L96" s="169">
        <v>2028</v>
      </c>
      <c r="M96" s="169" t="s">
        <v>298</v>
      </c>
      <c r="N96" s="169" t="s">
        <v>310</v>
      </c>
      <c r="O96" s="171"/>
    </row>
    <row r="97" spans="2:15" x14ac:dyDescent="0.25">
      <c r="B97" s="18">
        <v>2030</v>
      </c>
      <c r="C97" s="18" t="s">
        <v>307</v>
      </c>
      <c r="D97" s="154"/>
      <c r="E97" s="157"/>
      <c r="F97" s="157"/>
      <c r="G97" s="157"/>
      <c r="H97" s="157"/>
      <c r="I97" s="157"/>
      <c r="J97" s="157"/>
      <c r="L97" s="169">
        <v>2028</v>
      </c>
      <c r="M97" s="169" t="s">
        <v>298</v>
      </c>
      <c r="N97" s="169" t="s">
        <v>295</v>
      </c>
      <c r="O97" s="171"/>
    </row>
    <row r="98" spans="2:15" x14ac:dyDescent="0.25">
      <c r="B98" s="18">
        <v>2030</v>
      </c>
      <c r="C98" s="18" t="s">
        <v>121</v>
      </c>
      <c r="D98" s="154"/>
      <c r="E98" s="157">
        <v>514.48000380912822</v>
      </c>
      <c r="F98" s="157">
        <v>488.45990944763531</v>
      </c>
      <c r="G98" s="157">
        <v>2555.0642821732517</v>
      </c>
      <c r="H98" s="157">
        <v>40.697260835306224</v>
      </c>
      <c r="I98" s="157">
        <v>5694.2542256814404</v>
      </c>
      <c r="J98" s="157">
        <v>9292.9556819467616</v>
      </c>
      <c r="L98" s="169">
        <v>2028</v>
      </c>
      <c r="M98" s="169" t="s">
        <v>302</v>
      </c>
      <c r="N98" s="169" t="s">
        <v>310</v>
      </c>
      <c r="O98" s="171"/>
    </row>
    <row r="99" spans="2:15" x14ac:dyDescent="0.25">
      <c r="B99" s="18">
        <v>2030</v>
      </c>
      <c r="C99" s="46" t="s">
        <v>84</v>
      </c>
      <c r="D99" s="156"/>
      <c r="E99" s="157">
        <v>31721.185499540592</v>
      </c>
      <c r="F99" s="157">
        <v>32329.861225784935</v>
      </c>
      <c r="G99" s="157">
        <v>225552.9181289296</v>
      </c>
      <c r="H99" s="157">
        <v>283028.71829550742</v>
      </c>
      <c r="I99" s="157">
        <v>273340.10859714658</v>
      </c>
      <c r="J99" s="157">
        <v>845972.79174690915</v>
      </c>
      <c r="L99" s="169">
        <v>2028</v>
      </c>
      <c r="M99" s="169" t="s">
        <v>302</v>
      </c>
      <c r="N99" s="169" t="s">
        <v>295</v>
      </c>
      <c r="O99" s="171"/>
    </row>
    <row r="100" spans="2:15" x14ac:dyDescent="0.25">
      <c r="B100" s="18">
        <v>2031</v>
      </c>
      <c r="C100" s="18" t="s">
        <v>199</v>
      </c>
      <c r="D100" s="154"/>
      <c r="E100" s="157">
        <v>13522.902255611101</v>
      </c>
      <c r="F100" s="157">
        <v>18522.688574728556</v>
      </c>
      <c r="G100" s="157">
        <v>159207.18756222821</v>
      </c>
      <c r="H100" s="157">
        <v>271711.22175193962</v>
      </c>
      <c r="I100" s="157">
        <v>157585.02060634902</v>
      </c>
      <c r="J100" s="157">
        <v>620549.02075085661</v>
      </c>
      <c r="L100" s="169">
        <v>2028</v>
      </c>
      <c r="M100" s="169" t="s">
        <v>306</v>
      </c>
      <c r="N100" s="169" t="s">
        <v>310</v>
      </c>
      <c r="O100" s="171"/>
    </row>
    <row r="101" spans="2:15" x14ac:dyDescent="0.25">
      <c r="B101" s="18">
        <v>2031</v>
      </c>
      <c r="C101" s="18" t="s">
        <v>69</v>
      </c>
      <c r="D101" s="154"/>
      <c r="E101" s="157">
        <v>6286.3042576001462</v>
      </c>
      <c r="F101" s="157">
        <v>7235.0477560441095</v>
      </c>
      <c r="G101" s="157">
        <v>59714.670488383672</v>
      </c>
      <c r="H101" s="157">
        <v>18321.337842412042</v>
      </c>
      <c r="I101" s="157">
        <v>83828.17852261792</v>
      </c>
      <c r="J101" s="157">
        <v>175385.53886705794</v>
      </c>
      <c r="L101" s="169">
        <v>2028</v>
      </c>
      <c r="M101" s="169" t="s">
        <v>306</v>
      </c>
      <c r="N101" s="169" t="s">
        <v>295</v>
      </c>
      <c r="O101" s="171"/>
    </row>
    <row r="102" spans="2:15" x14ac:dyDescent="0.25">
      <c r="B102" s="18">
        <v>2031</v>
      </c>
      <c r="C102" s="18" t="s">
        <v>70</v>
      </c>
      <c r="D102" s="276" t="s">
        <v>297</v>
      </c>
      <c r="E102" s="277"/>
      <c r="F102" s="277"/>
      <c r="G102" s="277"/>
      <c r="H102" s="277"/>
      <c r="I102" s="277"/>
      <c r="J102" s="278"/>
      <c r="L102" s="169">
        <v>2028</v>
      </c>
      <c r="M102" s="169" t="s">
        <v>308</v>
      </c>
      <c r="N102" s="169" t="s">
        <v>310</v>
      </c>
      <c r="O102" s="171"/>
    </row>
    <row r="103" spans="2:15" x14ac:dyDescent="0.25">
      <c r="B103" s="18">
        <v>2031</v>
      </c>
      <c r="C103" s="18" t="s">
        <v>73</v>
      </c>
      <c r="D103" s="154"/>
      <c r="E103" s="157">
        <v>1063.4714157690064</v>
      </c>
      <c r="F103" s="157">
        <v>563.37598675415745</v>
      </c>
      <c r="G103" s="157">
        <v>3612.2786001270042</v>
      </c>
      <c r="H103" s="157">
        <v>182.41625027771261</v>
      </c>
      <c r="I103" s="157">
        <v>7111.2977892591061</v>
      </c>
      <c r="J103" s="157">
        <v>12532.840042186986</v>
      </c>
      <c r="L103" s="169">
        <v>2028</v>
      </c>
      <c r="M103" s="169" t="s">
        <v>308</v>
      </c>
      <c r="N103" s="169" t="s">
        <v>295</v>
      </c>
      <c r="O103" s="171"/>
    </row>
    <row r="104" spans="2:15" x14ac:dyDescent="0.25">
      <c r="B104" s="18">
        <v>2031</v>
      </c>
      <c r="C104" s="18" t="s">
        <v>301</v>
      </c>
      <c r="D104" s="154"/>
      <c r="E104" s="157"/>
      <c r="F104" s="157"/>
      <c r="G104" s="157"/>
      <c r="H104" s="157"/>
      <c r="I104" s="157"/>
      <c r="J104" s="157"/>
      <c r="L104" s="169">
        <v>2028</v>
      </c>
      <c r="M104" s="169" t="s">
        <v>309</v>
      </c>
      <c r="N104" s="169" t="s">
        <v>310</v>
      </c>
      <c r="O104" s="171"/>
    </row>
    <row r="105" spans="2:15" x14ac:dyDescent="0.25">
      <c r="B105" s="18">
        <v>2031</v>
      </c>
      <c r="C105" s="18" t="s">
        <v>304</v>
      </c>
      <c r="D105" s="154"/>
      <c r="E105" s="157">
        <v>11160.160786727021</v>
      </c>
      <c r="F105" s="157">
        <v>6363.2244827117138</v>
      </c>
      <c r="G105" s="157">
        <v>6367.1258423198506</v>
      </c>
      <c r="H105" s="157">
        <v>264.56989020477147</v>
      </c>
      <c r="I105" s="157">
        <v>26206.72990677533</v>
      </c>
      <c r="J105" s="157">
        <v>50361.810908738691</v>
      </c>
      <c r="L105" s="169">
        <v>2028</v>
      </c>
      <c r="M105" s="169" t="s">
        <v>309</v>
      </c>
      <c r="N105" s="169" t="s">
        <v>295</v>
      </c>
      <c r="O105" s="171"/>
    </row>
    <row r="106" spans="2:15" x14ac:dyDescent="0.25">
      <c r="B106" s="18">
        <v>2031</v>
      </c>
      <c r="C106" s="18" t="s">
        <v>305</v>
      </c>
      <c r="D106" s="154"/>
      <c r="E106" s="157"/>
      <c r="F106" s="157"/>
      <c r="G106" s="157"/>
      <c r="H106" s="157"/>
      <c r="I106" s="157"/>
      <c r="J106" s="157"/>
      <c r="L106" s="169">
        <v>2028</v>
      </c>
      <c r="M106" s="169" t="s">
        <v>121</v>
      </c>
      <c r="N106" s="169" t="s">
        <v>310</v>
      </c>
      <c r="O106" s="171"/>
    </row>
    <row r="107" spans="2:15" x14ac:dyDescent="0.25">
      <c r="B107" s="18">
        <v>2031</v>
      </c>
      <c r="C107" s="18" t="s">
        <v>307</v>
      </c>
      <c r="D107" s="154"/>
      <c r="E107" s="157"/>
      <c r="F107" s="157"/>
      <c r="G107" s="157"/>
      <c r="H107" s="157"/>
      <c r="I107" s="157"/>
      <c r="J107" s="157"/>
      <c r="L107" s="169">
        <v>2028</v>
      </c>
      <c r="M107" s="169" t="s">
        <v>121</v>
      </c>
      <c r="N107" s="169" t="s">
        <v>295</v>
      </c>
      <c r="O107" s="171"/>
    </row>
    <row r="108" spans="2:15" x14ac:dyDescent="0.25">
      <c r="B108" s="18">
        <v>2031</v>
      </c>
      <c r="C108" s="18" t="s">
        <v>121</v>
      </c>
      <c r="D108" s="154"/>
      <c r="E108" s="157">
        <v>528.09980171500274</v>
      </c>
      <c r="F108" s="157">
        <v>501.39087897520267</v>
      </c>
      <c r="G108" s="157">
        <v>2622.7043437928842</v>
      </c>
      <c r="H108" s="157">
        <v>41.774636950598691</v>
      </c>
      <c r="I108" s="157">
        <v>5844.9978720899526</v>
      </c>
      <c r="J108" s="157">
        <v>9538.9675335236407</v>
      </c>
      <c r="L108" s="169">
        <v>2029</v>
      </c>
      <c r="M108" s="169" t="s">
        <v>291</v>
      </c>
      <c r="N108" s="169" t="s">
        <v>310</v>
      </c>
      <c r="O108" s="171"/>
    </row>
    <row r="109" spans="2:15" x14ac:dyDescent="0.25">
      <c r="B109" s="18">
        <v>2031</v>
      </c>
      <c r="C109" s="46" t="s">
        <v>84</v>
      </c>
      <c r="D109" s="156"/>
      <c r="E109" s="157">
        <v>32560.938517422288</v>
      </c>
      <c r="F109" s="157">
        <v>33185.727679213749</v>
      </c>
      <c r="G109" s="157">
        <v>231523.96683685176</v>
      </c>
      <c r="H109" s="157">
        <v>290521.32037178491</v>
      </c>
      <c r="I109" s="157">
        <v>280576.22469709144</v>
      </c>
      <c r="J109" s="157">
        <v>868368.17810236418</v>
      </c>
      <c r="L109" s="169">
        <v>2029</v>
      </c>
      <c r="M109" s="169" t="s">
        <v>291</v>
      </c>
      <c r="N109" s="169" t="s">
        <v>295</v>
      </c>
      <c r="O109" s="171"/>
    </row>
    <row r="110" spans="2:15" x14ac:dyDescent="0.25">
      <c r="B110" s="18">
        <v>2032</v>
      </c>
      <c r="C110" s="18" t="s">
        <v>199</v>
      </c>
      <c r="D110" s="154"/>
      <c r="E110" s="157">
        <v>13881.44099045853</v>
      </c>
      <c r="F110" s="157">
        <v>19013.788872728601</v>
      </c>
      <c r="G110" s="157">
        <v>163428.31868690919</v>
      </c>
      <c r="H110" s="157">
        <v>278915.22247969516</v>
      </c>
      <c r="I110" s="157">
        <v>161763.14249550653</v>
      </c>
      <c r="J110" s="157">
        <v>637001.91352529812</v>
      </c>
      <c r="L110" s="169">
        <v>2029</v>
      </c>
      <c r="M110" s="169" t="s">
        <v>298</v>
      </c>
      <c r="N110" s="169" t="s">
        <v>310</v>
      </c>
      <c r="O110" s="171"/>
    </row>
    <row r="111" spans="2:15" x14ac:dyDescent="0.25">
      <c r="B111" s="18">
        <v>2032</v>
      </c>
      <c r="C111" s="18" t="s">
        <v>69</v>
      </c>
      <c r="D111" s="154"/>
      <c r="E111" s="157">
        <v>6452.9758442745779</v>
      </c>
      <c r="F111" s="157">
        <v>7426.8738019608745</v>
      </c>
      <c r="G111" s="157">
        <v>61297.912162696033</v>
      </c>
      <c r="H111" s="157">
        <v>18807.099638701373</v>
      </c>
      <c r="I111" s="157">
        <v>86050.752383165687</v>
      </c>
      <c r="J111" s="157">
        <v>180035.6138307986</v>
      </c>
      <c r="L111" s="169">
        <v>2029</v>
      </c>
      <c r="M111" s="169" t="s">
        <v>298</v>
      </c>
      <c r="N111" s="169" t="s">
        <v>295</v>
      </c>
      <c r="O111" s="171"/>
    </row>
    <row r="112" spans="2:15" x14ac:dyDescent="0.25">
      <c r="B112" s="18">
        <v>2032</v>
      </c>
      <c r="C112" s="18" t="s">
        <v>70</v>
      </c>
      <c r="D112" s="276" t="s">
        <v>297</v>
      </c>
      <c r="E112" s="277"/>
      <c r="F112" s="277"/>
      <c r="G112" s="277"/>
      <c r="H112" s="277"/>
      <c r="I112" s="277"/>
      <c r="J112" s="278"/>
      <c r="L112" s="169">
        <v>2029</v>
      </c>
      <c r="M112" s="169" t="s">
        <v>302</v>
      </c>
      <c r="N112" s="169" t="s">
        <v>310</v>
      </c>
      <c r="O112" s="171"/>
    </row>
    <row r="113" spans="2:15" x14ac:dyDescent="0.25">
      <c r="B113" s="18">
        <v>2032</v>
      </c>
      <c r="C113" s="18" t="s">
        <v>73</v>
      </c>
      <c r="D113" s="154"/>
      <c r="E113" s="157">
        <v>1091.6677074191964</v>
      </c>
      <c r="F113" s="157">
        <v>578.3130253954331</v>
      </c>
      <c r="G113" s="157">
        <v>3708.0525526946626</v>
      </c>
      <c r="H113" s="157">
        <v>187.25273362676919</v>
      </c>
      <c r="I113" s="157">
        <v>7299.8427971494293</v>
      </c>
      <c r="J113" s="157">
        <v>12865.128816285491</v>
      </c>
      <c r="L113" s="169">
        <v>2029</v>
      </c>
      <c r="M113" s="169" t="s">
        <v>302</v>
      </c>
      <c r="N113" s="169" t="s">
        <v>295</v>
      </c>
      <c r="O113" s="171"/>
    </row>
    <row r="114" spans="2:15" x14ac:dyDescent="0.25">
      <c r="B114" s="18">
        <v>2032</v>
      </c>
      <c r="C114" s="18" t="s">
        <v>301</v>
      </c>
      <c r="D114" s="154"/>
      <c r="E114" s="157"/>
      <c r="F114" s="157"/>
      <c r="G114" s="157"/>
      <c r="H114" s="157"/>
      <c r="I114" s="157"/>
      <c r="J114" s="157"/>
      <c r="L114" s="169">
        <v>2029</v>
      </c>
      <c r="M114" s="169" t="s">
        <v>306</v>
      </c>
      <c r="N114" s="169" t="s">
        <v>310</v>
      </c>
      <c r="O114" s="171"/>
    </row>
    <row r="115" spans="2:15" x14ac:dyDescent="0.25">
      <c r="B115" s="18">
        <v>2032</v>
      </c>
      <c r="C115" s="18" t="s">
        <v>304</v>
      </c>
      <c r="D115" s="154"/>
      <c r="E115" s="157">
        <v>11456.055103903404</v>
      </c>
      <c r="F115" s="157">
        <v>6531.9354895989363</v>
      </c>
      <c r="G115" s="157">
        <v>6535.9402876932536</v>
      </c>
      <c r="H115" s="157">
        <v>271.58454962622682</v>
      </c>
      <c r="I115" s="157">
        <v>26901.560617495339</v>
      </c>
      <c r="J115" s="157">
        <v>51697.076048317162</v>
      </c>
      <c r="L115" s="169">
        <v>2029</v>
      </c>
      <c r="M115" s="169" t="s">
        <v>306</v>
      </c>
      <c r="N115" s="169" t="s">
        <v>295</v>
      </c>
      <c r="O115" s="171"/>
    </row>
    <row r="116" spans="2:15" x14ac:dyDescent="0.25">
      <c r="B116" s="18">
        <v>2032</v>
      </c>
      <c r="C116" s="18" t="s">
        <v>305</v>
      </c>
      <c r="D116" s="154"/>
      <c r="E116" s="157"/>
      <c r="F116" s="157"/>
      <c r="G116" s="157"/>
      <c r="H116" s="157"/>
      <c r="I116" s="157"/>
      <c r="J116" s="157"/>
      <c r="L116" s="169">
        <v>2029</v>
      </c>
      <c r="M116" s="169" t="s">
        <v>308</v>
      </c>
      <c r="N116" s="169" t="s">
        <v>310</v>
      </c>
      <c r="O116" s="171"/>
    </row>
    <row r="117" spans="2:15" x14ac:dyDescent="0.25">
      <c r="B117" s="18">
        <v>2032</v>
      </c>
      <c r="C117" s="18" t="s">
        <v>307</v>
      </c>
      <c r="D117" s="154"/>
      <c r="E117" s="157"/>
      <c r="F117" s="157"/>
      <c r="G117" s="157"/>
      <c r="H117" s="157"/>
      <c r="I117" s="157"/>
      <c r="J117" s="157"/>
      <c r="L117" s="169">
        <v>2029</v>
      </c>
      <c r="M117" s="169" t="s">
        <v>308</v>
      </c>
      <c r="N117" s="169" t="s">
        <v>295</v>
      </c>
      <c r="O117" s="171"/>
    </row>
    <row r="118" spans="2:15" x14ac:dyDescent="0.25">
      <c r="B118" s="18">
        <v>2032</v>
      </c>
      <c r="C118" s="18" t="s">
        <v>121</v>
      </c>
      <c r="D118" s="154"/>
      <c r="E118" s="157">
        <v>542.10154713925215</v>
      </c>
      <c r="F118" s="157">
        <v>514.68447882631574</v>
      </c>
      <c r="G118" s="157">
        <v>2692.2412730354345</v>
      </c>
      <c r="H118" s="157">
        <v>42.882226519602895</v>
      </c>
      <c r="I118" s="157">
        <v>5999.9689058689974</v>
      </c>
      <c r="J118" s="157">
        <v>9791.8784313896031</v>
      </c>
      <c r="L118" s="169">
        <v>2029</v>
      </c>
      <c r="M118" s="169" t="s">
        <v>309</v>
      </c>
      <c r="N118" s="169" t="s">
        <v>310</v>
      </c>
      <c r="O118" s="171"/>
    </row>
    <row r="119" spans="2:15" x14ac:dyDescent="0.25">
      <c r="B119" s="18">
        <v>2032</v>
      </c>
      <c r="C119" s="46" t="s">
        <v>84</v>
      </c>
      <c r="D119" s="156"/>
      <c r="E119" s="157">
        <v>33424.241193194968</v>
      </c>
      <c r="F119" s="157">
        <v>34065.59566851017</v>
      </c>
      <c r="G119" s="157">
        <v>237662.4649630287</v>
      </c>
      <c r="H119" s="157">
        <v>298224.0416281693</v>
      </c>
      <c r="I119" s="157">
        <v>288015.26719918608</v>
      </c>
      <c r="J119" s="157">
        <v>891391.61065208924</v>
      </c>
      <c r="L119" s="169">
        <v>2029</v>
      </c>
      <c r="M119" s="169" t="s">
        <v>309</v>
      </c>
      <c r="N119" s="169" t="s">
        <v>295</v>
      </c>
      <c r="O119" s="171"/>
    </row>
    <row r="120" spans="2:15" x14ac:dyDescent="0.25">
      <c r="B120" s="18">
        <v>2033</v>
      </c>
      <c r="C120" s="18" t="s">
        <v>199</v>
      </c>
      <c r="D120" s="154"/>
      <c r="E120" s="157">
        <v>14235.919416473047</v>
      </c>
      <c r="F120" s="157">
        <v>19499.327654819735</v>
      </c>
      <c r="G120" s="157">
        <v>167601.64717738464</v>
      </c>
      <c r="H120" s="157">
        <v>286037.64075918426</v>
      </c>
      <c r="I120" s="157">
        <v>165893.94881297625</v>
      </c>
      <c r="J120" s="157">
        <v>653268.48382083804</v>
      </c>
      <c r="L120" s="169">
        <v>2029</v>
      </c>
      <c r="M120" s="169" t="s">
        <v>121</v>
      </c>
      <c r="N120" s="169" t="s">
        <v>310</v>
      </c>
      <c r="O120" s="171"/>
    </row>
    <row r="121" spans="2:15" x14ac:dyDescent="0.25">
      <c r="B121" s="18">
        <v>2033</v>
      </c>
      <c r="C121" s="18" t="s">
        <v>69</v>
      </c>
      <c r="D121" s="154"/>
      <c r="E121" s="157">
        <v>6617.7599413982434</v>
      </c>
      <c r="F121" s="157">
        <v>7616.5274940622294</v>
      </c>
      <c r="G121" s="157">
        <v>62863.224253590917</v>
      </c>
      <c r="H121" s="157">
        <v>19287.360375494292</v>
      </c>
      <c r="I121" s="157">
        <v>88248.156477100609</v>
      </c>
      <c r="J121" s="157">
        <v>184633.02854164634</v>
      </c>
      <c r="L121" s="169">
        <v>2029</v>
      </c>
      <c r="M121" s="169" t="s">
        <v>121</v>
      </c>
      <c r="N121" s="169" t="s">
        <v>295</v>
      </c>
      <c r="O121" s="171"/>
    </row>
    <row r="122" spans="2:15" x14ac:dyDescent="0.25">
      <c r="B122" s="18">
        <v>2033</v>
      </c>
      <c r="C122" s="18" t="s">
        <v>70</v>
      </c>
      <c r="D122" s="276" t="s">
        <v>297</v>
      </c>
      <c r="E122" s="277"/>
      <c r="F122" s="277"/>
      <c r="G122" s="277"/>
      <c r="H122" s="277"/>
      <c r="I122" s="277"/>
      <c r="J122" s="278"/>
      <c r="L122" s="169">
        <v>2030</v>
      </c>
      <c r="M122" s="169" t="s">
        <v>291</v>
      </c>
      <c r="N122" s="169" t="s">
        <v>310</v>
      </c>
      <c r="O122" s="171"/>
    </row>
    <row r="123" spans="2:15" x14ac:dyDescent="0.25">
      <c r="B123" s="18">
        <v>2033</v>
      </c>
      <c r="C123" s="18" t="s">
        <v>73</v>
      </c>
      <c r="D123" s="154"/>
      <c r="E123" s="157">
        <v>1119.5446872603254</v>
      </c>
      <c r="F123" s="157">
        <v>593.08090800407399</v>
      </c>
      <c r="G123" s="157">
        <v>3802.7419032715798</v>
      </c>
      <c r="H123" s="157">
        <v>192.03444572197293</v>
      </c>
      <c r="I123" s="157">
        <v>7486.2526076774266</v>
      </c>
      <c r="J123" s="157">
        <v>13193.654551935379</v>
      </c>
      <c r="L123" s="169">
        <v>2030</v>
      </c>
      <c r="M123" s="169" t="s">
        <v>291</v>
      </c>
      <c r="N123" s="169" t="s">
        <v>295</v>
      </c>
      <c r="O123" s="171"/>
    </row>
    <row r="124" spans="2:15" x14ac:dyDescent="0.25">
      <c r="B124" s="18">
        <v>2033</v>
      </c>
      <c r="C124" s="18" t="s">
        <v>301</v>
      </c>
      <c r="D124" s="154"/>
      <c r="E124" s="157"/>
      <c r="F124" s="157"/>
      <c r="G124" s="157"/>
      <c r="H124" s="157"/>
      <c r="I124" s="157"/>
      <c r="J124" s="157"/>
      <c r="L124" s="169">
        <v>2030</v>
      </c>
      <c r="M124" s="169" t="s">
        <v>298</v>
      </c>
      <c r="N124" s="169" t="s">
        <v>310</v>
      </c>
      <c r="O124" s="171"/>
    </row>
    <row r="125" spans="2:15" x14ac:dyDescent="0.25">
      <c r="B125" s="18">
        <v>2033</v>
      </c>
      <c r="C125" s="18" t="s">
        <v>304</v>
      </c>
      <c r="D125" s="154"/>
      <c r="E125" s="157">
        <v>11748.598535407276</v>
      </c>
      <c r="F125" s="157">
        <v>6698.7359113111279</v>
      </c>
      <c r="G125" s="157">
        <v>6702.8429764918355</v>
      </c>
      <c r="H125" s="157">
        <v>278.5197708145414</v>
      </c>
      <c r="I125" s="157">
        <v>27588.522646262994</v>
      </c>
      <c r="J125" s="157">
        <v>53017.219840287777</v>
      </c>
      <c r="L125" s="169">
        <v>2030</v>
      </c>
      <c r="M125" s="169" t="s">
        <v>298</v>
      </c>
      <c r="N125" s="169" t="s">
        <v>295</v>
      </c>
      <c r="O125" s="171"/>
    </row>
    <row r="126" spans="2:15" x14ac:dyDescent="0.25">
      <c r="B126" s="18">
        <v>2033</v>
      </c>
      <c r="C126" s="18" t="s">
        <v>305</v>
      </c>
      <c r="D126" s="154"/>
      <c r="E126" s="157"/>
      <c r="F126" s="157"/>
      <c r="G126" s="157"/>
      <c r="H126" s="157"/>
      <c r="I126" s="157"/>
      <c r="J126" s="157"/>
      <c r="L126" s="169">
        <v>2030</v>
      </c>
      <c r="M126" s="169" t="s">
        <v>302</v>
      </c>
      <c r="N126" s="169" t="s">
        <v>310</v>
      </c>
      <c r="O126" s="171"/>
    </row>
    <row r="127" spans="2:15" x14ac:dyDescent="0.25">
      <c r="B127" s="18">
        <v>2033</v>
      </c>
      <c r="C127" s="18" t="s">
        <v>307</v>
      </c>
      <c r="D127" s="154"/>
      <c r="E127" s="157"/>
      <c r="F127" s="157"/>
      <c r="G127" s="157"/>
      <c r="H127" s="157"/>
      <c r="I127" s="157"/>
      <c r="J127" s="157"/>
      <c r="L127" s="169">
        <v>2030</v>
      </c>
      <c r="M127" s="169" t="s">
        <v>302</v>
      </c>
      <c r="N127" s="169" t="s">
        <v>295</v>
      </c>
      <c r="O127" s="16"/>
    </row>
    <row r="128" spans="2:15" x14ac:dyDescent="0.25">
      <c r="B128" s="18">
        <v>2033</v>
      </c>
      <c r="C128" s="18" t="s">
        <v>121</v>
      </c>
      <c r="D128" s="154"/>
      <c r="E128" s="157">
        <v>555.94472835523982</v>
      </c>
      <c r="F128" s="157">
        <v>527.82753393665041</v>
      </c>
      <c r="G128" s="157">
        <v>2760.9907241603496</v>
      </c>
      <c r="H128" s="157">
        <v>43.977273076449208</v>
      </c>
      <c r="I128" s="157">
        <v>6153.1849542137188</v>
      </c>
      <c r="J128" s="157">
        <v>10041.925213742408</v>
      </c>
      <c r="L128" s="169">
        <v>2030</v>
      </c>
      <c r="M128" s="169" t="s">
        <v>306</v>
      </c>
      <c r="N128" s="169" t="s">
        <v>310</v>
      </c>
      <c r="O128" s="16"/>
    </row>
    <row r="129" spans="2:15" x14ac:dyDescent="0.25">
      <c r="B129" s="18">
        <v>2033</v>
      </c>
      <c r="C129" s="46" t="s">
        <v>84</v>
      </c>
      <c r="D129" s="156"/>
      <c r="E129" s="157">
        <v>34277.767308894145</v>
      </c>
      <c r="F129" s="157">
        <v>34935.499502133833</v>
      </c>
      <c r="G129" s="157">
        <v>243731.44703489947</v>
      </c>
      <c r="H129" s="157">
        <v>305839.53262429172</v>
      </c>
      <c r="I129" s="157">
        <v>295370.06549823115</v>
      </c>
      <c r="J129" s="157">
        <v>914154.31196845032</v>
      </c>
      <c r="L129" s="169">
        <v>2030</v>
      </c>
      <c r="M129" s="169" t="s">
        <v>306</v>
      </c>
      <c r="N129" s="169" t="s">
        <v>295</v>
      </c>
      <c r="O129" s="16"/>
    </row>
    <row r="130" spans="2:15" x14ac:dyDescent="0.25">
      <c r="B130" s="18">
        <v>2034</v>
      </c>
      <c r="C130" s="18" t="s">
        <v>199</v>
      </c>
      <c r="D130" s="156"/>
      <c r="E130" s="157">
        <v>14597.442146788042</v>
      </c>
      <c r="F130" s="157">
        <v>19994.515212914503</v>
      </c>
      <c r="G130" s="157">
        <v>171857.9093351168</v>
      </c>
      <c r="H130" s="157">
        <v>293301.59792520059</v>
      </c>
      <c r="I130" s="157">
        <v>170106.84378400314</v>
      </c>
      <c r="J130" s="157">
        <v>669858.30840402318</v>
      </c>
      <c r="L130" s="169"/>
      <c r="M130" s="169"/>
      <c r="N130" s="169"/>
      <c r="O130" s="16"/>
    </row>
    <row r="131" spans="2:15" x14ac:dyDescent="0.25">
      <c r="B131" s="18">
        <v>2034</v>
      </c>
      <c r="C131" s="18" t="s">
        <v>69</v>
      </c>
      <c r="D131" s="154"/>
      <c r="E131" s="157">
        <v>6785.8186787787781</v>
      </c>
      <c r="F131" s="157">
        <v>7809.9500426604136</v>
      </c>
      <c r="G131" s="157">
        <v>64459.642707762847</v>
      </c>
      <c r="H131" s="157">
        <v>19777.16500135143</v>
      </c>
      <c r="I131" s="157">
        <v>90489.228060994865</v>
      </c>
      <c r="J131" s="157">
        <v>189321.80449154839</v>
      </c>
      <c r="L131" s="169">
        <v>2030</v>
      </c>
      <c r="M131" s="169" t="s">
        <v>308</v>
      </c>
      <c r="N131" s="169" t="s">
        <v>310</v>
      </c>
      <c r="O131" s="16"/>
    </row>
    <row r="132" spans="2:15" x14ac:dyDescent="0.25">
      <c r="B132" s="18">
        <v>2034</v>
      </c>
      <c r="C132" s="18" t="s">
        <v>70</v>
      </c>
      <c r="D132" s="276" t="s">
        <v>297</v>
      </c>
      <c r="E132" s="277"/>
      <c r="F132" s="277"/>
      <c r="G132" s="277"/>
      <c r="H132" s="277"/>
      <c r="I132" s="277"/>
      <c r="J132" s="278"/>
      <c r="L132" s="169">
        <v>2030</v>
      </c>
      <c r="M132" s="169" t="s">
        <v>308</v>
      </c>
      <c r="N132" s="169" t="s">
        <v>295</v>
      </c>
      <c r="O132" s="16"/>
    </row>
    <row r="133" spans="2:15" x14ac:dyDescent="0.25">
      <c r="B133" s="18">
        <v>2034</v>
      </c>
      <c r="C133" s="18" t="s">
        <v>73</v>
      </c>
      <c r="D133" s="154"/>
      <c r="E133" s="157">
        <v>1147.9756470183343</v>
      </c>
      <c r="F133" s="157">
        <v>608.14226251772925</v>
      </c>
      <c r="G133" s="157">
        <v>3899.3129497445716</v>
      </c>
      <c r="H133" s="157">
        <v>196.91118147053299</v>
      </c>
      <c r="I133" s="157">
        <v>7676.3668112899823</v>
      </c>
      <c r="J133" s="157">
        <v>13528.708852041151</v>
      </c>
      <c r="L133" s="169">
        <v>2030</v>
      </c>
      <c r="M133" s="169" t="s">
        <v>309</v>
      </c>
      <c r="N133" s="169" t="s">
        <v>310</v>
      </c>
      <c r="O133" s="16"/>
    </row>
    <row r="134" spans="2:15" x14ac:dyDescent="0.25">
      <c r="B134" s="18">
        <v>2034</v>
      </c>
      <c r="C134" s="18" t="s">
        <v>301</v>
      </c>
      <c r="D134" s="154"/>
      <c r="E134" s="157"/>
      <c r="F134" s="157"/>
      <c r="G134" s="157"/>
      <c r="H134" s="157"/>
      <c r="I134" s="157"/>
      <c r="J134" s="157"/>
      <c r="L134" s="169">
        <v>2030</v>
      </c>
      <c r="M134" s="169" t="s">
        <v>309</v>
      </c>
      <c r="N134" s="169" t="s">
        <v>295</v>
      </c>
      <c r="O134" s="16"/>
    </row>
    <row r="135" spans="2:15" x14ac:dyDescent="0.25">
      <c r="B135" s="18">
        <v>2034</v>
      </c>
      <c r="C135" s="18" t="s">
        <v>304</v>
      </c>
      <c r="D135" s="154"/>
      <c r="E135" s="157">
        <v>12046.9554799528</v>
      </c>
      <c r="F135" s="157">
        <v>6868.8510423025264</v>
      </c>
      <c r="G135" s="157">
        <v>6873.0624068526158</v>
      </c>
      <c r="H135" s="157">
        <v>285.59281085121546</v>
      </c>
      <c r="I135" s="157">
        <v>28289.136195739316</v>
      </c>
      <c r="J135" s="157">
        <v>54363.597935698475</v>
      </c>
      <c r="L135" s="169">
        <v>2030</v>
      </c>
      <c r="M135" s="169" t="s">
        <v>121</v>
      </c>
      <c r="N135" s="169" t="s">
        <v>310</v>
      </c>
      <c r="O135" s="16"/>
    </row>
    <row r="136" spans="2:15" x14ac:dyDescent="0.25">
      <c r="B136" s="18">
        <v>2034</v>
      </c>
      <c r="C136" s="18" t="s">
        <v>305</v>
      </c>
      <c r="D136" s="154"/>
      <c r="E136" s="157"/>
      <c r="F136" s="157"/>
      <c r="G136" s="157"/>
      <c r="H136" s="157"/>
      <c r="I136" s="157"/>
      <c r="J136" s="157"/>
      <c r="L136" s="169">
        <v>2030</v>
      </c>
      <c r="M136" s="169" t="s">
        <v>121</v>
      </c>
      <c r="N136" s="169" t="s">
        <v>295</v>
      </c>
      <c r="O136" s="16"/>
    </row>
    <row r="137" spans="2:15" x14ac:dyDescent="0.25">
      <c r="B137" s="18">
        <v>2034</v>
      </c>
      <c r="C137" s="18" t="s">
        <v>307</v>
      </c>
      <c r="D137" s="154"/>
      <c r="E137" s="157"/>
      <c r="F137" s="157"/>
      <c r="G137" s="157"/>
      <c r="H137" s="157"/>
      <c r="I137" s="157"/>
      <c r="J137" s="157"/>
      <c r="L137" s="169">
        <v>2031</v>
      </c>
      <c r="M137" s="169" t="s">
        <v>291</v>
      </c>
      <c r="N137" s="169" t="s">
        <v>310</v>
      </c>
      <c r="O137" s="16"/>
    </row>
    <row r="138" spans="2:15" x14ac:dyDescent="0.25">
      <c r="B138" s="18">
        <v>2034</v>
      </c>
      <c r="C138" s="18" t="s">
        <v>121</v>
      </c>
      <c r="D138" s="154"/>
      <c r="E138" s="157">
        <v>570.06300552577818</v>
      </c>
      <c r="F138" s="157">
        <v>541.2317718802426</v>
      </c>
      <c r="G138" s="157">
        <v>2831.1063855216953</v>
      </c>
      <c r="H138" s="157">
        <v>45.094080735251268</v>
      </c>
      <c r="I138" s="157">
        <v>6309.4457589922577</v>
      </c>
      <c r="J138" s="157">
        <v>10296.941002655225</v>
      </c>
      <c r="L138" s="169">
        <v>2031</v>
      </c>
      <c r="M138" s="169" t="s">
        <v>291</v>
      </c>
      <c r="N138" s="169" t="s">
        <v>295</v>
      </c>
      <c r="O138" s="16"/>
    </row>
    <row r="139" spans="2:15" x14ac:dyDescent="0.25">
      <c r="B139" s="18">
        <v>2034</v>
      </c>
      <c r="C139" s="46" t="s">
        <v>84</v>
      </c>
      <c r="D139" s="156"/>
      <c r="E139" s="157">
        <v>35148.254958063742</v>
      </c>
      <c r="F139" s="157">
        <v>35822.69033227543</v>
      </c>
      <c r="G139" s="157">
        <v>249921.0337849987</v>
      </c>
      <c r="H139" s="157">
        <v>313606.36099960917</v>
      </c>
      <c r="I139" s="157">
        <v>302871.02061101969</v>
      </c>
      <c r="J139" s="157">
        <v>937369.36068596679</v>
      </c>
      <c r="L139" s="169">
        <v>2031</v>
      </c>
      <c r="M139" s="169" t="s">
        <v>298</v>
      </c>
      <c r="N139" s="169" t="s">
        <v>310</v>
      </c>
      <c r="O139" s="16"/>
    </row>
    <row r="140" spans="2:15" x14ac:dyDescent="0.25">
      <c r="B140" s="18">
        <v>2035</v>
      </c>
      <c r="C140" s="18" t="s">
        <v>199</v>
      </c>
      <c r="D140" s="154"/>
      <c r="E140" s="157">
        <v>14985.786513749646</v>
      </c>
      <c r="F140" s="157">
        <v>20526.441099311796</v>
      </c>
      <c r="G140" s="157">
        <v>176429.94670556637</v>
      </c>
      <c r="H140" s="157">
        <v>301104.47340363852</v>
      </c>
      <c r="I140" s="157">
        <v>174632.29652434302</v>
      </c>
      <c r="J140" s="157">
        <v>687678.94424660946</v>
      </c>
      <c r="L140" s="169">
        <v>2031</v>
      </c>
      <c r="M140" s="169" t="s">
        <v>298</v>
      </c>
      <c r="N140" s="169" t="s">
        <v>295</v>
      </c>
      <c r="O140" s="16"/>
    </row>
    <row r="141" spans="2:15" x14ac:dyDescent="0.25">
      <c r="B141" s="18">
        <v>2035</v>
      </c>
      <c r="C141" s="18" t="s">
        <v>69</v>
      </c>
      <c r="D141" s="154"/>
      <c r="E141" s="157">
        <v>6966.3458172066848</v>
      </c>
      <c r="F141" s="157">
        <v>8017.7227520721144</v>
      </c>
      <c r="G141" s="157">
        <v>66174.500618497928</v>
      </c>
      <c r="H141" s="157">
        <v>20303.308591818404</v>
      </c>
      <c r="I141" s="157">
        <v>92896.56639019135</v>
      </c>
      <c r="J141" s="157">
        <v>194358.44416978655</v>
      </c>
      <c r="L141" s="169">
        <v>2031</v>
      </c>
      <c r="M141" s="169" t="s">
        <v>302</v>
      </c>
      <c r="N141" s="169" t="s">
        <v>310</v>
      </c>
      <c r="O141" s="16"/>
    </row>
    <row r="142" spans="2:15" x14ac:dyDescent="0.25">
      <c r="B142" s="18">
        <v>2035</v>
      </c>
      <c r="C142" s="18" t="s">
        <v>70</v>
      </c>
      <c r="D142" s="276" t="s">
        <v>297</v>
      </c>
      <c r="E142" s="277"/>
      <c r="F142" s="277"/>
      <c r="G142" s="277"/>
      <c r="H142" s="277"/>
      <c r="I142" s="277"/>
      <c r="J142" s="278"/>
      <c r="L142" s="169">
        <v>2031</v>
      </c>
      <c r="M142" s="169" t="s">
        <v>302</v>
      </c>
      <c r="N142" s="169" t="s">
        <v>295</v>
      </c>
      <c r="O142" s="16"/>
    </row>
    <row r="143" spans="2:15" x14ac:dyDescent="0.25">
      <c r="B143" s="18">
        <v>2035</v>
      </c>
      <c r="C143" s="18" t="s">
        <v>73</v>
      </c>
      <c r="D143" s="154"/>
      <c r="E143" s="157">
        <v>1178.5159205433615</v>
      </c>
      <c r="F143" s="157">
        <v>624.32102997473953</v>
      </c>
      <c r="G143" s="157">
        <v>4003.0486730190037</v>
      </c>
      <c r="H143" s="157">
        <v>202.14972582281604</v>
      </c>
      <c r="I143" s="157">
        <v>7880.5857271739142</v>
      </c>
      <c r="J143" s="157">
        <v>13888.621076533835</v>
      </c>
      <c r="L143" s="169">
        <v>2031</v>
      </c>
      <c r="M143" s="169" t="s">
        <v>306</v>
      </c>
      <c r="N143" s="169" t="s">
        <v>310</v>
      </c>
      <c r="O143" s="16"/>
    </row>
    <row r="144" spans="2:15" x14ac:dyDescent="0.25">
      <c r="B144" s="18">
        <v>2035</v>
      </c>
      <c r="C144" s="18" t="s">
        <v>301</v>
      </c>
      <c r="D144" s="154"/>
      <c r="E144" s="157"/>
      <c r="F144" s="157"/>
      <c r="G144" s="157"/>
      <c r="H144" s="157"/>
      <c r="I144" s="157"/>
      <c r="J144" s="157"/>
      <c r="L144" s="169">
        <v>2031</v>
      </c>
      <c r="M144" s="169" t="s">
        <v>306</v>
      </c>
      <c r="N144" s="169" t="s">
        <v>295</v>
      </c>
      <c r="O144" s="16"/>
    </row>
    <row r="145" spans="2:15" x14ac:dyDescent="0.25">
      <c r="B145" s="18">
        <v>2035</v>
      </c>
      <c r="C145" s="18" t="s">
        <v>304</v>
      </c>
      <c r="D145" s="154"/>
      <c r="E145" s="157">
        <v>12367.447745147789</v>
      </c>
      <c r="F145" s="157">
        <v>7051.5871396922648</v>
      </c>
      <c r="G145" s="157">
        <v>7055.9105416584853</v>
      </c>
      <c r="H145" s="157">
        <v>293.19060491839076</v>
      </c>
      <c r="I145" s="157">
        <v>29041.728778559882</v>
      </c>
      <c r="J145" s="157">
        <v>55809.864809976811</v>
      </c>
      <c r="L145" s="169">
        <v>2031</v>
      </c>
      <c r="M145" s="169" t="s">
        <v>308</v>
      </c>
      <c r="N145" s="169" t="s">
        <v>310</v>
      </c>
      <c r="O145" s="16"/>
    </row>
    <row r="146" spans="2:15" x14ac:dyDescent="0.25">
      <c r="B146" s="18">
        <v>2035</v>
      </c>
      <c r="C146" s="18" t="s">
        <v>305</v>
      </c>
      <c r="D146" s="154"/>
      <c r="E146" s="157"/>
      <c r="F146" s="157"/>
      <c r="G146" s="157"/>
      <c r="H146" s="157"/>
      <c r="I146" s="157"/>
      <c r="J146" s="157"/>
      <c r="L146" s="169">
        <v>2031</v>
      </c>
      <c r="M146" s="169" t="s">
        <v>308</v>
      </c>
      <c r="N146" s="169" t="s">
        <v>295</v>
      </c>
      <c r="O146" s="16"/>
    </row>
    <row r="147" spans="2:15" x14ac:dyDescent="0.25">
      <c r="B147" s="18">
        <v>2035</v>
      </c>
      <c r="C147" s="18" t="s">
        <v>307</v>
      </c>
      <c r="D147" s="154"/>
      <c r="E147" s="157"/>
      <c r="F147" s="157"/>
      <c r="G147" s="157"/>
      <c r="H147" s="157"/>
      <c r="I147" s="157"/>
      <c r="J147" s="157"/>
      <c r="L147" s="169">
        <v>2031</v>
      </c>
      <c r="M147" s="169" t="s">
        <v>309</v>
      </c>
      <c r="N147" s="169" t="s">
        <v>310</v>
      </c>
      <c r="O147" s="16"/>
    </row>
    <row r="148" spans="2:15" x14ac:dyDescent="0.25">
      <c r="B148" s="18">
        <v>2035</v>
      </c>
      <c r="C148" s="18" t="s">
        <v>121</v>
      </c>
      <c r="D148" s="154"/>
      <c r="E148" s="157">
        <v>585.22872803955772</v>
      </c>
      <c r="F148" s="157">
        <v>555.63048007286852</v>
      </c>
      <c r="G148" s="157">
        <v>2906.423979250148</v>
      </c>
      <c r="H148" s="157">
        <v>46.293745173770716</v>
      </c>
      <c r="I148" s="157">
        <v>6477.2996675411305</v>
      </c>
      <c r="J148" s="157">
        <v>10570.876600077476</v>
      </c>
      <c r="L148" s="169">
        <v>2031</v>
      </c>
      <c r="M148" s="169" t="s">
        <v>309</v>
      </c>
      <c r="N148" s="169" t="s">
        <v>295</v>
      </c>
      <c r="O148" s="16"/>
    </row>
    <row r="149" spans="2:15" x14ac:dyDescent="0.25">
      <c r="B149" s="18">
        <v>2035</v>
      </c>
      <c r="C149" s="46" t="s">
        <v>84</v>
      </c>
      <c r="D149" s="156"/>
      <c r="E149" s="157">
        <v>36083.324724687045</v>
      </c>
      <c r="F149" s="157">
        <v>36775.702501123793</v>
      </c>
      <c r="G149" s="157">
        <v>256569.83051799212</v>
      </c>
      <c r="H149" s="157">
        <v>321949.41607137205</v>
      </c>
      <c r="I149" s="157">
        <v>310928.47708780947</v>
      </c>
      <c r="J149" s="157">
        <v>962306.75090298452</v>
      </c>
      <c r="L149" s="169">
        <v>2031</v>
      </c>
      <c r="M149" s="169" t="s">
        <v>121</v>
      </c>
      <c r="N149" s="169" t="s">
        <v>310</v>
      </c>
      <c r="O149" s="16"/>
    </row>
    <row r="150" spans="2:15" x14ac:dyDescent="0.25">
      <c r="B150" s="18">
        <v>2036</v>
      </c>
      <c r="C150" s="18" t="s">
        <v>199</v>
      </c>
      <c r="D150" s="154"/>
      <c r="E150" s="157">
        <v>15383.69381007735</v>
      </c>
      <c r="F150" s="157">
        <v>21071.465591257089</v>
      </c>
      <c r="G150" s="157">
        <v>181114.56989971377</v>
      </c>
      <c r="H150" s="157">
        <v>309099.49367263075</v>
      </c>
      <c r="I150" s="157">
        <v>179269.18794794256</v>
      </c>
      <c r="J150" s="157">
        <v>705938.4109216216</v>
      </c>
      <c r="L150" s="169">
        <v>2031</v>
      </c>
      <c r="M150" s="169" t="s">
        <v>121</v>
      </c>
      <c r="N150" s="169" t="s">
        <v>295</v>
      </c>
      <c r="O150" s="16"/>
    </row>
    <row r="151" spans="2:15" x14ac:dyDescent="0.25">
      <c r="B151" s="18">
        <v>2036</v>
      </c>
      <c r="C151" s="18" t="s">
        <v>69</v>
      </c>
      <c r="D151" s="154"/>
      <c r="E151" s="157">
        <v>7151.3184128635912</v>
      </c>
      <c r="F151" s="157">
        <v>8230.6118373433474</v>
      </c>
      <c r="G151" s="157">
        <v>67931.58668153394</v>
      </c>
      <c r="H151" s="157">
        <v>20842.408399550557</v>
      </c>
      <c r="I151" s="157">
        <v>95363.18511164005</v>
      </c>
      <c r="J151" s="157">
        <v>199519.11044293156</v>
      </c>
      <c r="L151" s="169">
        <v>2032</v>
      </c>
      <c r="M151" s="169" t="s">
        <v>291</v>
      </c>
      <c r="N151" s="169" t="s">
        <v>310</v>
      </c>
      <c r="O151" s="16"/>
    </row>
    <row r="152" spans="2:15" x14ac:dyDescent="0.25">
      <c r="B152" s="18">
        <v>2036</v>
      </c>
      <c r="C152" s="18" t="s">
        <v>70</v>
      </c>
      <c r="D152" s="276" t="s">
        <v>297</v>
      </c>
      <c r="E152" s="277"/>
      <c r="F152" s="277"/>
      <c r="G152" s="277"/>
      <c r="H152" s="277"/>
      <c r="I152" s="277"/>
      <c r="J152" s="278"/>
      <c r="L152" s="169">
        <v>2032</v>
      </c>
      <c r="M152" s="169" t="s">
        <v>291</v>
      </c>
      <c r="N152" s="169" t="s">
        <v>295</v>
      </c>
      <c r="O152" s="16"/>
    </row>
    <row r="153" spans="2:15" x14ac:dyDescent="0.25">
      <c r="B153" s="18">
        <v>2036</v>
      </c>
      <c r="C153" s="18" t="s">
        <v>73</v>
      </c>
      <c r="D153" s="154"/>
      <c r="E153" s="157">
        <v>1209.8082443191145</v>
      </c>
      <c r="F153" s="157">
        <v>640.89819746940827</v>
      </c>
      <c r="G153" s="157">
        <v>4109.3388749438573</v>
      </c>
      <c r="H153" s="157">
        <v>207.51726864626022</v>
      </c>
      <c r="I153" s="157">
        <v>8089.8335072154478</v>
      </c>
      <c r="J153" s="157">
        <v>14257.396092594088</v>
      </c>
      <c r="L153" s="169">
        <v>2032</v>
      </c>
      <c r="M153" s="169" t="s">
        <v>298</v>
      </c>
      <c r="N153" s="169" t="s">
        <v>310</v>
      </c>
      <c r="O153" s="16"/>
    </row>
    <row r="154" spans="2:15" x14ac:dyDescent="0.25">
      <c r="B154" s="18">
        <v>2036</v>
      </c>
      <c r="C154" s="18" t="s">
        <v>301</v>
      </c>
      <c r="D154" s="154"/>
      <c r="E154" s="157"/>
      <c r="F154" s="157"/>
      <c r="G154" s="157"/>
      <c r="H154" s="157"/>
      <c r="I154" s="157"/>
      <c r="J154" s="157"/>
      <c r="L154" s="169">
        <v>2032</v>
      </c>
      <c r="M154" s="169" t="s">
        <v>298</v>
      </c>
      <c r="N154" s="169" t="s">
        <v>295</v>
      </c>
      <c r="O154" s="16"/>
    </row>
    <row r="155" spans="2:15" x14ac:dyDescent="0.25">
      <c r="B155" s="18">
        <v>2036</v>
      </c>
      <c r="C155" s="18" t="s">
        <v>304</v>
      </c>
      <c r="D155" s="154"/>
      <c r="E155" s="157">
        <v>12695.832090556069</v>
      </c>
      <c r="F155" s="157">
        <v>7238.8230896372161</v>
      </c>
      <c r="G155" s="157">
        <v>7243.2612879263215</v>
      </c>
      <c r="H155" s="157">
        <v>300.97549367312655</v>
      </c>
      <c r="I155" s="157">
        <v>29812.853855535755</v>
      </c>
      <c r="J155" s="157">
        <v>57291.74581732849</v>
      </c>
      <c r="L155" s="169">
        <v>2032</v>
      </c>
      <c r="M155" s="169" t="s">
        <v>302</v>
      </c>
      <c r="N155" s="169" t="s">
        <v>310</v>
      </c>
      <c r="O155" s="16"/>
    </row>
    <row r="156" spans="2:15" x14ac:dyDescent="0.25">
      <c r="B156" s="18">
        <v>2036</v>
      </c>
      <c r="C156" s="18" t="s">
        <v>305</v>
      </c>
      <c r="D156" s="154"/>
      <c r="E156" s="157"/>
      <c r="F156" s="157"/>
      <c r="G156" s="157"/>
      <c r="H156" s="157"/>
      <c r="I156" s="157"/>
      <c r="J156" s="157"/>
      <c r="L156" s="169">
        <v>2032</v>
      </c>
      <c r="M156" s="169" t="s">
        <v>302</v>
      </c>
      <c r="N156" s="169" t="s">
        <v>295</v>
      </c>
      <c r="O156" s="16"/>
    </row>
    <row r="157" spans="2:15" x14ac:dyDescent="0.25">
      <c r="B157" s="18">
        <v>2036</v>
      </c>
      <c r="C157" s="18" t="s">
        <v>307</v>
      </c>
      <c r="D157" s="154"/>
      <c r="E157" s="157"/>
      <c r="F157" s="157"/>
      <c r="G157" s="157"/>
      <c r="H157" s="157"/>
      <c r="I157" s="157"/>
      <c r="J157" s="157"/>
      <c r="L157" s="169">
        <v>2032</v>
      </c>
      <c r="M157" s="169" t="s">
        <v>306</v>
      </c>
      <c r="N157" s="169" t="s">
        <v>310</v>
      </c>
      <c r="O157" s="16"/>
    </row>
    <row r="158" spans="2:15" x14ac:dyDescent="0.25">
      <c r="B158" s="18">
        <v>2036</v>
      </c>
      <c r="C158" s="18" t="s">
        <v>121</v>
      </c>
      <c r="D158" s="154"/>
      <c r="E158" s="157">
        <v>600.76790449144869</v>
      </c>
      <c r="F158" s="157">
        <v>570.38375457602569</v>
      </c>
      <c r="G158" s="157">
        <v>2983.5962588968887</v>
      </c>
      <c r="H158" s="157">
        <v>47.522951192559105</v>
      </c>
      <c r="I158" s="157">
        <v>6649.2869566868067</v>
      </c>
      <c r="J158" s="157">
        <v>10851.557825843729</v>
      </c>
      <c r="L158" s="169">
        <v>2032</v>
      </c>
      <c r="M158" s="169" t="s">
        <v>306</v>
      </c>
      <c r="N158" s="169" t="s">
        <v>295</v>
      </c>
      <c r="O158" s="16"/>
    </row>
    <row r="159" spans="2:15" x14ac:dyDescent="0.25">
      <c r="B159" s="18">
        <v>2036</v>
      </c>
      <c r="C159" s="46" t="s">
        <v>84</v>
      </c>
      <c r="D159" s="156"/>
      <c r="E159" s="157">
        <v>37041.420462307578</v>
      </c>
      <c r="F159" s="157">
        <v>37752.182470283093</v>
      </c>
      <c r="G159" s="157">
        <v>263382.35300301493</v>
      </c>
      <c r="H159" s="157">
        <v>330497.91778569337</v>
      </c>
      <c r="I159" s="157">
        <v>319184.34737902076</v>
      </c>
      <c r="J159" s="157">
        <v>987858.22110031988</v>
      </c>
      <c r="L159" s="169">
        <v>2032</v>
      </c>
      <c r="M159" s="169" t="s">
        <v>308</v>
      </c>
      <c r="N159" s="169" t="s">
        <v>310</v>
      </c>
      <c r="O159" s="16"/>
    </row>
    <row r="160" spans="2:15" x14ac:dyDescent="0.25">
      <c r="B160" s="18">
        <v>2037</v>
      </c>
      <c r="C160" s="18" t="s">
        <v>199</v>
      </c>
      <c r="D160" s="154"/>
      <c r="E160" s="157">
        <v>15809.625147949559</v>
      </c>
      <c r="F160" s="157">
        <v>21654.875378335219</v>
      </c>
      <c r="G160" s="157">
        <v>186129.12440254726</v>
      </c>
      <c r="H160" s="157">
        <v>317657.59177969029</v>
      </c>
      <c r="I160" s="157">
        <v>184232.64899992433</v>
      </c>
      <c r="J160" s="163">
        <v>725483.86570844671</v>
      </c>
      <c r="L160" s="169">
        <v>2032</v>
      </c>
      <c r="M160" s="169" t="s">
        <v>308</v>
      </c>
      <c r="N160" s="169" t="s">
        <v>295</v>
      </c>
      <c r="O160" s="16"/>
    </row>
    <row r="161" spans="2:15" x14ac:dyDescent="0.25">
      <c r="B161" s="18">
        <v>2037</v>
      </c>
      <c r="C161" s="18" t="s">
        <v>69</v>
      </c>
      <c r="D161" s="154"/>
      <c r="E161" s="157">
        <v>7349.31836376913</v>
      </c>
      <c r="F161" s="157">
        <v>8458.4943962831294</v>
      </c>
      <c r="G161" s="157">
        <v>69812.421801906254</v>
      </c>
      <c r="H161" s="157">
        <v>21419.476235383601</v>
      </c>
      <c r="I161" s="157">
        <v>98003.52426033972</v>
      </c>
      <c r="J161" s="157">
        <v>205043.23505768192</v>
      </c>
      <c r="L161" s="169">
        <v>2032</v>
      </c>
      <c r="M161" s="169" t="s">
        <v>309</v>
      </c>
      <c r="N161" s="169" t="s">
        <v>310</v>
      </c>
      <c r="O161" s="16"/>
    </row>
    <row r="162" spans="2:15" x14ac:dyDescent="0.25">
      <c r="B162" s="18">
        <v>2037</v>
      </c>
      <c r="C162" s="18" t="s">
        <v>70</v>
      </c>
      <c r="D162" s="276" t="s">
        <v>297</v>
      </c>
      <c r="E162" s="277"/>
      <c r="F162" s="277"/>
      <c r="G162" s="277"/>
      <c r="H162" s="277"/>
      <c r="I162" s="277"/>
      <c r="J162" s="278"/>
      <c r="L162" s="169">
        <v>2032</v>
      </c>
      <c r="M162" s="169" t="s">
        <v>309</v>
      </c>
      <c r="N162" s="169" t="s">
        <v>295</v>
      </c>
      <c r="O162" s="16"/>
    </row>
    <row r="163" spans="2:15" x14ac:dyDescent="0.25">
      <c r="B163" s="18">
        <v>2037</v>
      </c>
      <c r="C163" s="18" t="s">
        <v>73</v>
      </c>
      <c r="D163" s="154"/>
      <c r="E163" s="157">
        <v>1243.304441684543</v>
      </c>
      <c r="F163" s="157">
        <v>658.64287115169475</v>
      </c>
      <c r="G163" s="157">
        <v>4223.114943707561</v>
      </c>
      <c r="H163" s="157">
        <v>213.2628398307431</v>
      </c>
      <c r="I163" s="157">
        <v>8313.8183090082748</v>
      </c>
      <c r="J163" s="157">
        <v>14652.143405382816</v>
      </c>
      <c r="L163" s="169">
        <v>2032</v>
      </c>
      <c r="M163" s="169" t="s">
        <v>121</v>
      </c>
      <c r="N163" s="169" t="s">
        <v>310</v>
      </c>
      <c r="O163" s="16"/>
    </row>
    <row r="164" spans="2:15" x14ac:dyDescent="0.25">
      <c r="B164" s="18">
        <v>2037</v>
      </c>
      <c r="C164" s="18" t="s">
        <v>301</v>
      </c>
      <c r="D164" s="154"/>
      <c r="E164" s="157"/>
      <c r="F164" s="157"/>
      <c r="G164" s="157"/>
      <c r="H164" s="157"/>
      <c r="I164" s="157"/>
      <c r="J164" s="157"/>
      <c r="L164" s="169">
        <v>2032</v>
      </c>
      <c r="M164" s="169" t="s">
        <v>121</v>
      </c>
      <c r="N164" s="169" t="s">
        <v>295</v>
      </c>
      <c r="O164" s="16"/>
    </row>
    <row r="165" spans="2:15" x14ac:dyDescent="0.25">
      <c r="B165" s="18">
        <v>2037</v>
      </c>
      <c r="C165" s="18" t="s">
        <v>304</v>
      </c>
      <c r="D165" s="154"/>
      <c r="E165" s="157">
        <v>13047.344075550804</v>
      </c>
      <c r="F165" s="157">
        <v>7439.2457996348439</v>
      </c>
      <c r="G165" s="157">
        <v>7443.8068791876003</v>
      </c>
      <c r="H165" s="157">
        <v>309.30866100404205</v>
      </c>
      <c r="I165" s="157">
        <v>30638.28816833772</v>
      </c>
      <c r="J165" s="157">
        <v>58877.993583715011</v>
      </c>
      <c r="L165" s="169">
        <v>2033</v>
      </c>
      <c r="M165" s="169" t="s">
        <v>291</v>
      </c>
      <c r="N165" s="169" t="s">
        <v>310</v>
      </c>
      <c r="O165" s="16"/>
    </row>
    <row r="166" spans="2:15" x14ac:dyDescent="0.25">
      <c r="B166" s="18">
        <v>2037</v>
      </c>
      <c r="C166" s="18" t="s">
        <v>305</v>
      </c>
      <c r="D166" s="154"/>
      <c r="E166" s="157"/>
      <c r="F166" s="157"/>
      <c r="G166" s="157"/>
      <c r="H166" s="157"/>
      <c r="I166" s="157"/>
      <c r="J166" s="157"/>
      <c r="L166" s="169">
        <v>2033</v>
      </c>
      <c r="M166" s="169" t="s">
        <v>291</v>
      </c>
      <c r="N166" s="169" t="s">
        <v>295</v>
      </c>
      <c r="O166" s="16"/>
    </row>
    <row r="167" spans="2:15" x14ac:dyDescent="0.25">
      <c r="B167" s="18">
        <v>2037</v>
      </c>
      <c r="C167" s="18" t="s">
        <v>307</v>
      </c>
      <c r="D167" s="154"/>
      <c r="E167" s="157"/>
      <c r="F167" s="157"/>
      <c r="G167" s="157"/>
      <c r="H167" s="157"/>
      <c r="I167" s="157"/>
      <c r="J167" s="157"/>
      <c r="L167" s="169">
        <v>2033</v>
      </c>
      <c r="M167" s="169" t="s">
        <v>298</v>
      </c>
      <c r="N167" s="169" t="s">
        <v>310</v>
      </c>
      <c r="O167" s="16"/>
    </row>
    <row r="168" spans="2:15" x14ac:dyDescent="0.25">
      <c r="B168" s="18">
        <v>2037</v>
      </c>
      <c r="C168" s="18" t="s">
        <v>121</v>
      </c>
      <c r="D168" s="154"/>
      <c r="E168" s="157">
        <v>617.40148290699824</v>
      </c>
      <c r="F168" s="157">
        <v>586.17608109308071</v>
      </c>
      <c r="G168" s="157">
        <v>3066.2036717790925</v>
      </c>
      <c r="H168" s="157">
        <v>48.838728432471591</v>
      </c>
      <c r="I168" s="157">
        <v>6833.3870645232355</v>
      </c>
      <c r="J168" s="157">
        <v>11152.007028734879</v>
      </c>
      <c r="L168" s="169">
        <v>2033</v>
      </c>
      <c r="M168" s="169" t="s">
        <v>298</v>
      </c>
      <c r="N168" s="169" t="s">
        <v>295</v>
      </c>
      <c r="O168" s="16"/>
    </row>
    <row r="169" spans="2:15" x14ac:dyDescent="0.25">
      <c r="B169" s="18">
        <v>2037</v>
      </c>
      <c r="C169" s="46" t="s">
        <v>84</v>
      </c>
      <c r="D169" s="154"/>
      <c r="E169" s="157">
        <v>38066.993511861037</v>
      </c>
      <c r="F169" s="157">
        <v>38797.434526497971</v>
      </c>
      <c r="G169" s="157">
        <v>270674.67169912794</v>
      </c>
      <c r="H169" s="157">
        <v>339648.47824434127</v>
      </c>
      <c r="I169" s="157">
        <v>328021.66680213343</v>
      </c>
      <c r="J169" s="157">
        <v>1015209.2447839618</v>
      </c>
      <c r="L169" s="169">
        <v>2033</v>
      </c>
      <c r="M169" s="169" t="s">
        <v>302</v>
      </c>
      <c r="N169" s="169" t="s">
        <v>310</v>
      </c>
      <c r="O169" s="16"/>
    </row>
    <row r="170" spans="2:15" x14ac:dyDescent="0.25">
      <c r="B170" s="18">
        <v>2038</v>
      </c>
      <c r="C170" s="18" t="s">
        <v>199</v>
      </c>
      <c r="D170" s="154"/>
      <c r="E170" s="157">
        <v>16259.382272177369</v>
      </c>
      <c r="F170" s="157">
        <v>22270.919995745695</v>
      </c>
      <c r="G170" s="157">
        <v>191424.18351640532</v>
      </c>
      <c r="H170" s="157">
        <v>326694.41356584721</v>
      </c>
      <c r="I170" s="157">
        <v>189473.75659277727</v>
      </c>
      <c r="J170" s="157">
        <v>746122.65594295296</v>
      </c>
      <c r="L170" s="169">
        <v>2033</v>
      </c>
      <c r="M170" s="169" t="s">
        <v>302</v>
      </c>
      <c r="N170" s="169" t="s">
        <v>295</v>
      </c>
      <c r="O170" s="16"/>
    </row>
    <row r="171" spans="2:15" x14ac:dyDescent="0.25">
      <c r="B171" s="18">
        <v>2038</v>
      </c>
      <c r="C171" s="18" t="s">
        <v>69</v>
      </c>
      <c r="D171" s="154"/>
      <c r="E171" s="157">
        <v>7558.3940541407101</v>
      </c>
      <c r="F171" s="157">
        <v>8699.1242707658112</v>
      </c>
      <c r="G171" s="157">
        <v>71798.467250243557</v>
      </c>
      <c r="H171" s="157">
        <v>22028.824144896909</v>
      </c>
      <c r="I171" s="157">
        <v>100791.55894320109</v>
      </c>
      <c r="J171" s="157">
        <v>210876.36866324817</v>
      </c>
      <c r="L171" s="169">
        <v>2033</v>
      </c>
      <c r="M171" s="169" t="s">
        <v>306</v>
      </c>
      <c r="N171" s="169" t="s">
        <v>310</v>
      </c>
      <c r="O171" s="16"/>
    </row>
    <row r="172" spans="2:15" x14ac:dyDescent="0.25">
      <c r="B172" s="18">
        <v>2038</v>
      </c>
      <c r="C172" s="18" t="s">
        <v>70</v>
      </c>
      <c r="D172" s="276" t="s">
        <v>297</v>
      </c>
      <c r="E172" s="277"/>
      <c r="F172" s="277"/>
      <c r="G172" s="277"/>
      <c r="H172" s="277"/>
      <c r="I172" s="277"/>
      <c r="J172" s="278"/>
      <c r="L172" s="169">
        <v>2033</v>
      </c>
      <c r="M172" s="169" t="s">
        <v>306</v>
      </c>
      <c r="N172" s="169" t="s">
        <v>295</v>
      </c>
      <c r="O172" s="16"/>
    </row>
    <row r="173" spans="2:15" x14ac:dyDescent="0.25">
      <c r="B173" s="18">
        <v>2038</v>
      </c>
      <c r="C173" s="18" t="s">
        <v>73</v>
      </c>
      <c r="D173" s="154"/>
      <c r="E173" s="157">
        <v>1278.6743524192213</v>
      </c>
      <c r="F173" s="157">
        <v>677.38014802259852</v>
      </c>
      <c r="G173" s="157">
        <v>4343.2554286710356</v>
      </c>
      <c r="H173" s="157">
        <v>219.32980730462856</v>
      </c>
      <c r="I173" s="157">
        <v>8550.3323932461935</v>
      </c>
      <c r="J173" s="157">
        <v>15068.972129663678</v>
      </c>
      <c r="L173" s="169">
        <v>2033</v>
      </c>
      <c r="M173" s="169" t="s">
        <v>308</v>
      </c>
      <c r="N173" s="169" t="s">
        <v>310</v>
      </c>
      <c r="O173" s="16"/>
    </row>
    <row r="174" spans="2:15" x14ac:dyDescent="0.25">
      <c r="B174" s="18">
        <v>2038</v>
      </c>
      <c r="C174" s="18" t="s">
        <v>301</v>
      </c>
      <c r="D174" s="154"/>
      <c r="E174" s="157"/>
      <c r="F174" s="157"/>
      <c r="G174" s="157"/>
      <c r="H174" s="157"/>
      <c r="I174" s="157"/>
      <c r="J174" s="157"/>
      <c r="L174" s="169">
        <v>2033</v>
      </c>
      <c r="M174" s="169" t="s">
        <v>308</v>
      </c>
      <c r="N174" s="169" t="s">
        <v>295</v>
      </c>
      <c r="O174" s="16"/>
    </row>
    <row r="175" spans="2:15" x14ac:dyDescent="0.25">
      <c r="B175" s="18">
        <v>2038</v>
      </c>
      <c r="C175" s="18" t="s">
        <v>304</v>
      </c>
      <c r="D175" s="154"/>
      <c r="E175" s="157">
        <v>13418.51897029469</v>
      </c>
      <c r="F175" s="157">
        <v>7650.8797736194529</v>
      </c>
      <c r="G175" s="157">
        <v>7655.5706081792914</v>
      </c>
      <c r="H175" s="157">
        <v>318.10796981560964</v>
      </c>
      <c r="I175" s="157">
        <v>31509.895701653699</v>
      </c>
      <c r="J175" s="157">
        <v>60552.973023562743</v>
      </c>
      <c r="L175" s="169">
        <v>2033</v>
      </c>
      <c r="M175" s="169" t="s">
        <v>309</v>
      </c>
      <c r="N175" s="169" t="s">
        <v>310</v>
      </c>
      <c r="O175" s="16"/>
    </row>
    <row r="176" spans="2:15" x14ac:dyDescent="0.25">
      <c r="B176" s="18">
        <v>2038</v>
      </c>
      <c r="C176" s="18" t="s">
        <v>305</v>
      </c>
      <c r="D176" s="154"/>
      <c r="E176" s="157"/>
      <c r="F176" s="157"/>
      <c r="G176" s="157"/>
      <c r="H176" s="157"/>
      <c r="I176" s="157"/>
      <c r="J176" s="157"/>
      <c r="L176" s="169">
        <v>2033</v>
      </c>
      <c r="M176" s="169" t="s">
        <v>309</v>
      </c>
      <c r="N176" s="169" t="s">
        <v>295</v>
      </c>
      <c r="O176" s="16"/>
    </row>
    <row r="177" spans="2:15" x14ac:dyDescent="0.25">
      <c r="B177" s="18">
        <v>2038</v>
      </c>
      <c r="C177" s="18" t="s">
        <v>307</v>
      </c>
      <c r="D177" s="154"/>
      <c r="E177" s="157"/>
      <c r="F177" s="157"/>
      <c r="G177" s="157"/>
      <c r="H177" s="157"/>
      <c r="I177" s="157"/>
      <c r="J177" s="157"/>
      <c r="L177" s="169">
        <v>2033</v>
      </c>
      <c r="M177" s="169" t="s">
        <v>121</v>
      </c>
      <c r="N177" s="169" t="s">
        <v>310</v>
      </c>
      <c r="O177" s="16"/>
    </row>
    <row r="178" spans="2:15" x14ac:dyDescent="0.25">
      <c r="B178" s="18">
        <v>2038</v>
      </c>
      <c r="C178" s="18" t="s">
        <v>121</v>
      </c>
      <c r="D178" s="154"/>
      <c r="E178" s="157">
        <v>634.96551196193445</v>
      </c>
      <c r="F178" s="157">
        <v>602.85180022344503</v>
      </c>
      <c r="G178" s="157">
        <v>3153.4319857214364</v>
      </c>
      <c r="H178" s="157">
        <v>50.228107740657165</v>
      </c>
      <c r="I178" s="157">
        <v>7027.78538112558</v>
      </c>
      <c r="J178" s="157">
        <v>11469.262786773053</v>
      </c>
      <c r="L178" s="169">
        <v>2033</v>
      </c>
      <c r="M178" s="169" t="s">
        <v>121</v>
      </c>
      <c r="N178" s="169" t="s">
        <v>295</v>
      </c>
      <c r="O178" s="16"/>
    </row>
    <row r="179" spans="2:15" x14ac:dyDescent="0.25">
      <c r="B179" s="18">
        <v>2038</v>
      </c>
      <c r="C179" s="18" t="s">
        <v>84</v>
      </c>
      <c r="D179" s="154"/>
      <c r="E179" s="157">
        <v>39149.935160993933</v>
      </c>
      <c r="F179" s="157">
        <v>39901.15598837701</v>
      </c>
      <c r="G179" s="157">
        <v>278374.90878922085</v>
      </c>
      <c r="H179" s="157">
        <v>349310.90359560517</v>
      </c>
      <c r="I179" s="157">
        <v>337353.32901200402</v>
      </c>
      <c r="J179" s="157">
        <v>1044090.2325462011</v>
      </c>
      <c r="L179" s="169">
        <v>2034</v>
      </c>
      <c r="M179" s="169" t="s">
        <v>291</v>
      </c>
      <c r="N179" s="169" t="s">
        <v>310</v>
      </c>
      <c r="O179" s="16"/>
    </row>
    <row r="180" spans="2:15" x14ac:dyDescent="0.25">
      <c r="B180" s="18">
        <v>2039</v>
      </c>
      <c r="C180" s="18" t="s">
        <v>199</v>
      </c>
      <c r="D180" s="154"/>
      <c r="E180" s="157">
        <v>16720.592896841987</v>
      </c>
      <c r="F180" s="157">
        <v>22902.652785537473</v>
      </c>
      <c r="G180" s="157">
        <v>196854.08643507829</v>
      </c>
      <c r="H180" s="157">
        <v>335961.36676449218</v>
      </c>
      <c r="I180" s="157">
        <v>194848.33406274926</v>
      </c>
      <c r="J180" s="157">
        <v>767287.03294469928</v>
      </c>
      <c r="L180" s="169">
        <v>2034</v>
      </c>
      <c r="M180" s="169" t="s">
        <v>291</v>
      </c>
      <c r="N180" s="169" t="s">
        <v>295</v>
      </c>
      <c r="O180" s="16"/>
    </row>
    <row r="181" spans="2:15" x14ac:dyDescent="0.25">
      <c r="B181" s="18">
        <v>2039</v>
      </c>
      <c r="C181" s="18" t="s">
        <v>69</v>
      </c>
      <c r="D181" s="154"/>
      <c r="E181" s="157">
        <v>7772.7940593079866</v>
      </c>
      <c r="F181" s="157">
        <v>8945.8820178802562</v>
      </c>
      <c r="G181" s="157">
        <v>73835.089267988398</v>
      </c>
      <c r="H181" s="157">
        <v>22653.689688643935</v>
      </c>
      <c r="I181" s="157">
        <v>103650.59362748059</v>
      </c>
      <c r="J181" s="157">
        <v>216858.04866130126</v>
      </c>
      <c r="L181" s="169">
        <v>2034</v>
      </c>
      <c r="M181" s="169" t="s">
        <v>298</v>
      </c>
      <c r="N181" s="169" t="s">
        <v>310</v>
      </c>
      <c r="O181" s="16"/>
    </row>
    <row r="182" spans="2:15" x14ac:dyDescent="0.25">
      <c r="B182" s="18">
        <v>2039</v>
      </c>
      <c r="C182" s="46" t="s">
        <v>70</v>
      </c>
      <c r="D182" s="276" t="s">
        <v>297</v>
      </c>
      <c r="E182" s="277"/>
      <c r="F182" s="277"/>
      <c r="G182" s="277"/>
      <c r="H182" s="277"/>
      <c r="I182" s="277"/>
      <c r="J182" s="278"/>
      <c r="L182" s="169">
        <v>2034</v>
      </c>
      <c r="M182" s="169" t="s">
        <v>298</v>
      </c>
      <c r="N182" s="169" t="s">
        <v>295</v>
      </c>
      <c r="O182" s="16"/>
    </row>
    <row r="183" spans="2:15" x14ac:dyDescent="0.25">
      <c r="B183" s="18">
        <v>2039</v>
      </c>
      <c r="C183" s="18" t="s">
        <v>73</v>
      </c>
      <c r="D183" s="154"/>
      <c r="E183" s="157">
        <v>1314.9449921612388</v>
      </c>
      <c r="F183" s="157">
        <v>696.5945877826814</v>
      </c>
      <c r="G183" s="157">
        <v>4466.4554073543031</v>
      </c>
      <c r="H183" s="157">
        <v>225.55127597675857</v>
      </c>
      <c r="I183" s="157">
        <v>8792.8695375340903</v>
      </c>
      <c r="J183" s="157">
        <v>15496.415800809074</v>
      </c>
      <c r="L183" s="169">
        <v>2034</v>
      </c>
      <c r="M183" s="169" t="s">
        <v>302</v>
      </c>
      <c r="N183" s="169" t="s">
        <v>310</v>
      </c>
      <c r="O183" s="16"/>
    </row>
    <row r="184" spans="2:15" x14ac:dyDescent="0.25">
      <c r="B184" s="18">
        <v>2039</v>
      </c>
      <c r="C184" s="18" t="s">
        <v>301</v>
      </c>
      <c r="D184" s="154"/>
      <c r="E184" s="157"/>
      <c r="F184" s="157"/>
      <c r="G184" s="157"/>
      <c r="H184" s="157"/>
      <c r="I184" s="157"/>
      <c r="J184" s="157"/>
      <c r="L184" s="169">
        <v>2034</v>
      </c>
      <c r="M184" s="169" t="s">
        <v>302</v>
      </c>
      <c r="N184" s="169" t="s">
        <v>295</v>
      </c>
      <c r="O184" s="16"/>
    </row>
    <row r="185" spans="2:15" x14ac:dyDescent="0.25">
      <c r="B185" s="18">
        <v>2039</v>
      </c>
      <c r="C185" s="18" t="s">
        <v>304</v>
      </c>
      <c r="D185" s="154"/>
      <c r="E185" s="157">
        <v>13799.146192950848</v>
      </c>
      <c r="F185" s="157">
        <v>7867.9032115678356</v>
      </c>
      <c r="G185" s="157">
        <v>7872.7271054715848</v>
      </c>
      <c r="H185" s="157">
        <v>327.13136154190568</v>
      </c>
      <c r="I185" s="157">
        <v>32403.699564334544</v>
      </c>
      <c r="J185" s="157">
        <v>62270.607435866717</v>
      </c>
      <c r="L185" s="169">
        <v>2034</v>
      </c>
      <c r="M185" s="169" t="s">
        <v>306</v>
      </c>
      <c r="N185" s="169" t="s">
        <v>310</v>
      </c>
      <c r="O185" s="16"/>
    </row>
    <row r="186" spans="2:15" x14ac:dyDescent="0.25">
      <c r="B186" s="18">
        <v>2039</v>
      </c>
      <c r="C186" s="18" t="s">
        <v>305</v>
      </c>
      <c r="D186" s="154"/>
      <c r="E186" s="157"/>
      <c r="F186" s="157"/>
      <c r="G186" s="157"/>
      <c r="H186" s="157"/>
      <c r="I186" s="157"/>
      <c r="J186" s="157"/>
      <c r="L186" s="169">
        <v>2034</v>
      </c>
      <c r="M186" s="169" t="s">
        <v>306</v>
      </c>
      <c r="N186" s="169" t="s">
        <v>295</v>
      </c>
      <c r="O186" s="16"/>
    </row>
    <row r="187" spans="2:15" x14ac:dyDescent="0.25">
      <c r="B187" s="18">
        <v>2039</v>
      </c>
      <c r="C187" s="18" t="s">
        <v>307</v>
      </c>
      <c r="D187" s="154"/>
      <c r="E187" s="157"/>
      <c r="F187" s="157"/>
      <c r="G187" s="157"/>
      <c r="H187" s="157"/>
      <c r="I187" s="157"/>
      <c r="J187" s="157"/>
      <c r="L187" s="169">
        <v>2034</v>
      </c>
      <c r="M187" s="169" t="s">
        <v>308</v>
      </c>
      <c r="N187" s="169" t="s">
        <v>310</v>
      </c>
      <c r="O187" s="16"/>
    </row>
    <row r="188" spans="2:15" x14ac:dyDescent="0.25">
      <c r="B188" s="18">
        <v>2039</v>
      </c>
      <c r="C188" s="18" t="s">
        <v>121</v>
      </c>
      <c r="D188" s="154"/>
      <c r="E188" s="157">
        <v>652.97682601496422</v>
      </c>
      <c r="F188" s="157">
        <v>619.9521826799803</v>
      </c>
      <c r="G188" s="157">
        <v>3242.8816530966042</v>
      </c>
      <c r="H188" s="157">
        <v>51.652868937546586</v>
      </c>
      <c r="I188" s="157">
        <v>7227.1342389960409</v>
      </c>
      <c r="J188" s="157">
        <v>11794.597769725136</v>
      </c>
      <c r="L188" s="169">
        <v>2034</v>
      </c>
      <c r="M188" s="169" t="s">
        <v>308</v>
      </c>
      <c r="N188" s="169" t="s">
        <v>295</v>
      </c>
      <c r="O188" s="16"/>
    </row>
    <row r="189" spans="2:15" x14ac:dyDescent="0.25">
      <c r="B189" s="18">
        <v>2039</v>
      </c>
      <c r="C189" s="18" t="s">
        <v>84</v>
      </c>
      <c r="D189" s="154"/>
      <c r="E189" s="157">
        <v>40260.454967277023</v>
      </c>
      <c r="F189" s="157">
        <v>41032.984785448236</v>
      </c>
      <c r="G189" s="157">
        <v>286271.23986898939</v>
      </c>
      <c r="H189" s="157">
        <v>359219.39195959247</v>
      </c>
      <c r="I189" s="157">
        <v>346922.6310310947</v>
      </c>
      <c r="J189" s="157">
        <v>1073706.7026124019</v>
      </c>
      <c r="L189" s="169">
        <v>2034</v>
      </c>
      <c r="M189" s="169" t="s">
        <v>309</v>
      </c>
      <c r="N189" s="169" t="s">
        <v>310</v>
      </c>
      <c r="O189" s="16"/>
    </row>
    <row r="190" spans="2:15" x14ac:dyDescent="0.25">
      <c r="B190" s="18">
        <v>2040</v>
      </c>
      <c r="C190" s="18" t="s">
        <v>199</v>
      </c>
      <c r="D190" s="154"/>
      <c r="E190" s="157">
        <v>17208.630324606096</v>
      </c>
      <c r="F190" s="157">
        <v>23571.13098026341</v>
      </c>
      <c r="G190" s="157">
        <v>202599.82539190529</v>
      </c>
      <c r="H190" s="157">
        <v>345767.34208339523</v>
      </c>
      <c r="I190" s="157">
        <v>200535.5295077186</v>
      </c>
      <c r="J190" s="157">
        <v>789682.45828788867</v>
      </c>
      <c r="L190" s="169">
        <v>2034</v>
      </c>
      <c r="M190" s="169" t="s">
        <v>309</v>
      </c>
      <c r="N190" s="169" t="s">
        <v>295</v>
      </c>
      <c r="O190" s="16"/>
    </row>
    <row r="191" spans="2:15" x14ac:dyDescent="0.25">
      <c r="B191" s="18">
        <v>2040</v>
      </c>
      <c r="C191" s="18" t="s">
        <v>69</v>
      </c>
      <c r="D191" s="154"/>
      <c r="E191" s="157">
        <v>7999.66486721823</v>
      </c>
      <c r="F191" s="157">
        <v>9206.9926899732345</v>
      </c>
      <c r="G191" s="157">
        <v>75990.173556410271</v>
      </c>
      <c r="H191" s="157">
        <v>23314.901196705963</v>
      </c>
      <c r="I191" s="157">
        <v>106675.92708379198</v>
      </c>
      <c r="J191" s="157">
        <v>223187.65939409978</v>
      </c>
      <c r="L191" s="169">
        <v>2034</v>
      </c>
      <c r="M191" s="169" t="s">
        <v>121</v>
      </c>
      <c r="N191" s="169" t="s">
        <v>310</v>
      </c>
      <c r="O191" s="16"/>
    </row>
    <row r="192" spans="2:15" x14ac:dyDescent="0.25">
      <c r="B192" s="18">
        <v>2040</v>
      </c>
      <c r="C192" s="46" t="s">
        <v>70</v>
      </c>
      <c r="D192" s="276" t="s">
        <v>297</v>
      </c>
      <c r="E192" s="277"/>
      <c r="F192" s="277"/>
      <c r="G192" s="277"/>
      <c r="H192" s="277"/>
      <c r="I192" s="277"/>
      <c r="J192" s="278"/>
      <c r="L192" s="169">
        <v>2034</v>
      </c>
      <c r="M192" s="169" t="s">
        <v>121</v>
      </c>
      <c r="N192" s="169" t="s">
        <v>295</v>
      </c>
      <c r="O192" s="16"/>
    </row>
    <row r="193" spans="2:15" x14ac:dyDescent="0.25">
      <c r="B193" s="18">
        <v>2040</v>
      </c>
      <c r="C193" s="18" t="s">
        <v>73</v>
      </c>
      <c r="D193" s="154"/>
      <c r="E193" s="157">
        <v>1353.3253519717377</v>
      </c>
      <c r="F193" s="157">
        <v>716.92665572508486</v>
      </c>
      <c r="G193" s="157">
        <v>4596.8214429175505</v>
      </c>
      <c r="H193" s="157">
        <v>232.13462294511879</v>
      </c>
      <c r="I193" s="157">
        <v>9049.5141109794513</v>
      </c>
      <c r="J193" s="157">
        <v>15948.722184538945</v>
      </c>
      <c r="L193" s="169">
        <v>2035</v>
      </c>
      <c r="M193" s="169" t="s">
        <v>291</v>
      </c>
      <c r="N193" s="169" t="s">
        <v>310</v>
      </c>
      <c r="O193" s="16"/>
    </row>
    <row r="194" spans="2:15" x14ac:dyDescent="0.25">
      <c r="B194" s="18">
        <v>2040</v>
      </c>
      <c r="C194" s="18" t="s">
        <v>301</v>
      </c>
      <c r="D194" s="154"/>
      <c r="E194" s="157"/>
      <c r="F194" s="157"/>
      <c r="G194" s="157"/>
      <c r="H194" s="157"/>
      <c r="I194" s="157"/>
      <c r="J194" s="157"/>
      <c r="L194" s="169">
        <v>2035</v>
      </c>
      <c r="M194" s="169" t="s">
        <v>291</v>
      </c>
      <c r="N194" s="169" t="s">
        <v>295</v>
      </c>
      <c r="O194" s="16"/>
    </row>
    <row r="195" spans="2:15" x14ac:dyDescent="0.25">
      <c r="B195" s="18">
        <v>2040</v>
      </c>
      <c r="C195" s="18" t="s">
        <v>304</v>
      </c>
      <c r="D195" s="154"/>
      <c r="E195" s="157">
        <v>14201.913000019071</v>
      </c>
      <c r="F195" s="157">
        <v>8097.5500469976823</v>
      </c>
      <c r="G195" s="157">
        <v>8102.5147397826149</v>
      </c>
      <c r="H195" s="157">
        <v>336.67960837817884</v>
      </c>
      <c r="I195" s="157">
        <v>33349.492472695209</v>
      </c>
      <c r="J195" s="157">
        <v>64088.149867872751</v>
      </c>
      <c r="L195" s="169">
        <v>2035</v>
      </c>
      <c r="M195" s="169" t="s">
        <v>298</v>
      </c>
      <c r="N195" s="169" t="s">
        <v>310</v>
      </c>
      <c r="O195" s="16"/>
    </row>
    <row r="196" spans="2:15" x14ac:dyDescent="0.25">
      <c r="B196" s="18">
        <v>2040</v>
      </c>
      <c r="C196" s="18" t="s">
        <v>305</v>
      </c>
      <c r="D196" s="154"/>
      <c r="E196" s="157"/>
      <c r="F196" s="157"/>
      <c r="G196" s="157"/>
      <c r="H196" s="157"/>
      <c r="I196" s="157"/>
      <c r="J196" s="157"/>
      <c r="L196" s="169">
        <v>2035</v>
      </c>
      <c r="M196" s="169" t="s">
        <v>298</v>
      </c>
      <c r="N196" s="169" t="s">
        <v>295</v>
      </c>
      <c r="O196" s="16"/>
    </row>
    <row r="197" spans="2:15" x14ac:dyDescent="0.25">
      <c r="B197" s="18">
        <v>2040</v>
      </c>
      <c r="C197" s="18" t="s">
        <v>307</v>
      </c>
      <c r="D197" s="154"/>
      <c r="E197" s="157"/>
      <c r="F197" s="157"/>
      <c r="G197" s="157"/>
      <c r="H197" s="157"/>
      <c r="I197" s="157"/>
      <c r="J197" s="157"/>
      <c r="L197" s="169">
        <v>2035</v>
      </c>
      <c r="M197" s="169" t="s">
        <v>302</v>
      </c>
      <c r="N197" s="169" t="s">
        <v>310</v>
      </c>
      <c r="O197" s="16"/>
    </row>
    <row r="198" spans="2:15" x14ac:dyDescent="0.25">
      <c r="B198" s="18">
        <v>2040</v>
      </c>
      <c r="C198" s="18" t="s">
        <v>121</v>
      </c>
      <c r="D198" s="154"/>
      <c r="E198" s="157">
        <v>672.03578717286098</v>
      </c>
      <c r="F198" s="157">
        <v>638.04722694297573</v>
      </c>
      <c r="G198" s="157">
        <v>3337.5342548485191</v>
      </c>
      <c r="H198" s="157">
        <v>53.160502874240187</v>
      </c>
      <c r="I198" s="157">
        <v>7438.0784337304103</v>
      </c>
      <c r="J198" s="157">
        <v>12138.856205569007</v>
      </c>
      <c r="L198" s="169">
        <v>2035</v>
      </c>
      <c r="M198" s="169" t="s">
        <v>302</v>
      </c>
      <c r="N198" s="169" t="s">
        <v>295</v>
      </c>
      <c r="O198" s="16"/>
    </row>
    <row r="199" spans="2:15" x14ac:dyDescent="0.25">
      <c r="B199" s="18">
        <v>2040</v>
      </c>
      <c r="C199" s="18" t="s">
        <v>84</v>
      </c>
      <c r="D199" s="154"/>
      <c r="E199" s="157">
        <v>41435.569330988001</v>
      </c>
      <c r="F199" s="157">
        <v>42230.647599902397</v>
      </c>
      <c r="G199" s="157">
        <v>294626.86938586447</v>
      </c>
      <c r="H199" s="157">
        <v>369704.21801429882</v>
      </c>
      <c r="I199" s="157">
        <v>357048.54160891584</v>
      </c>
      <c r="J199" s="157">
        <v>1105045.8459399696</v>
      </c>
      <c r="L199" s="169">
        <v>2035</v>
      </c>
      <c r="M199" s="169" t="s">
        <v>306</v>
      </c>
      <c r="N199" s="169" t="s">
        <v>310</v>
      </c>
      <c r="O199" s="16"/>
    </row>
    <row r="200" spans="2:15" x14ac:dyDescent="0.25">
      <c r="L200" s="169">
        <v>2035</v>
      </c>
      <c r="M200" s="169" t="s">
        <v>306</v>
      </c>
      <c r="N200" s="169" t="s">
        <v>295</v>
      </c>
      <c r="O200" s="16"/>
    </row>
    <row r="201" spans="2:15" x14ac:dyDescent="0.25">
      <c r="L201" s="169">
        <v>2035</v>
      </c>
      <c r="M201" s="169" t="s">
        <v>308</v>
      </c>
      <c r="N201" s="169" t="s">
        <v>310</v>
      </c>
      <c r="O201" s="16"/>
    </row>
    <row r="202" spans="2:15" x14ac:dyDescent="0.25">
      <c r="B202" s="24"/>
      <c r="C202" s="24"/>
      <c r="D202" s="19"/>
      <c r="E202" s="19"/>
      <c r="F202" s="19"/>
      <c r="G202" s="19"/>
      <c r="H202" s="19"/>
      <c r="I202" s="19"/>
      <c r="J202" s="19"/>
      <c r="L202" s="169">
        <v>2035</v>
      </c>
      <c r="M202" s="169" t="s">
        <v>308</v>
      </c>
      <c r="N202" s="169" t="s">
        <v>295</v>
      </c>
      <c r="O202" s="16"/>
    </row>
    <row r="203" spans="2:15" x14ac:dyDescent="0.25">
      <c r="B203" s="24"/>
      <c r="C203" s="24"/>
      <c r="D203" s="19"/>
      <c r="E203" s="19"/>
      <c r="F203" s="19"/>
      <c r="G203" s="19"/>
      <c r="H203" s="19"/>
      <c r="I203" s="19"/>
      <c r="J203" s="19"/>
      <c r="L203" s="169">
        <v>2035</v>
      </c>
      <c r="M203" s="169" t="s">
        <v>309</v>
      </c>
      <c r="N203" s="169" t="s">
        <v>310</v>
      </c>
      <c r="O203" s="16"/>
    </row>
    <row r="204" spans="2:15" x14ac:dyDescent="0.25">
      <c r="B204" s="14" t="s">
        <v>311</v>
      </c>
      <c r="D204" s="22"/>
      <c r="E204" s="22"/>
      <c r="F204" s="22"/>
      <c r="G204" s="22"/>
      <c r="H204" s="22"/>
      <c r="I204" s="22"/>
      <c r="J204" s="22"/>
      <c r="L204" s="169">
        <v>2035</v>
      </c>
      <c r="M204" s="169" t="s">
        <v>309</v>
      </c>
      <c r="N204" s="169" t="s">
        <v>295</v>
      </c>
      <c r="O204" s="16"/>
    </row>
    <row r="205" spans="2:15" ht="23.25" x14ac:dyDescent="0.25">
      <c r="B205" s="10" t="s">
        <v>66</v>
      </c>
      <c r="C205" s="10" t="s">
        <v>194</v>
      </c>
      <c r="D205" s="10" t="s">
        <v>276</v>
      </c>
      <c r="E205" s="10" t="s">
        <v>277</v>
      </c>
      <c r="F205" s="10" t="s">
        <v>278</v>
      </c>
      <c r="G205" s="10" t="s">
        <v>279</v>
      </c>
      <c r="H205" s="10" t="s">
        <v>280</v>
      </c>
      <c r="I205" s="10" t="s">
        <v>121</v>
      </c>
      <c r="J205" s="10" t="s">
        <v>84</v>
      </c>
      <c r="L205" s="169">
        <v>2035</v>
      </c>
      <c r="M205" s="169" t="s">
        <v>121</v>
      </c>
      <c r="N205" s="169" t="s">
        <v>310</v>
      </c>
      <c r="O205" s="16"/>
    </row>
    <row r="206" spans="2:15" x14ac:dyDescent="0.25">
      <c r="B206" s="18">
        <v>2022</v>
      </c>
      <c r="C206" s="18" t="s">
        <v>199</v>
      </c>
      <c r="D206" s="16"/>
      <c r="E206" s="164">
        <v>0.36960409987445075</v>
      </c>
      <c r="F206" s="164">
        <v>0.56683207122533508</v>
      </c>
      <c r="G206" s="164">
        <v>0.68844495082131962</v>
      </c>
      <c r="H206" s="164">
        <v>0.93655957870221307</v>
      </c>
      <c r="I206" s="164">
        <v>0.54855484341336691</v>
      </c>
      <c r="J206" s="164">
        <v>0.74358521851215587</v>
      </c>
      <c r="L206" s="169">
        <v>2035</v>
      </c>
      <c r="M206" s="169" t="s">
        <v>121</v>
      </c>
      <c r="N206" s="169" t="s">
        <v>295</v>
      </c>
      <c r="O206" s="16"/>
    </row>
    <row r="207" spans="2:15" x14ac:dyDescent="0.25">
      <c r="B207" s="18">
        <v>2022</v>
      </c>
      <c r="C207" s="18" t="s">
        <v>69</v>
      </c>
      <c r="D207" s="16"/>
      <c r="E207" s="164">
        <v>0.17181547146827564</v>
      </c>
      <c r="F207" s="164">
        <v>0.21688947281539761</v>
      </c>
      <c r="G207" s="164">
        <v>0.25829040939686093</v>
      </c>
      <c r="H207" s="164">
        <v>6.1838081223086254E-2</v>
      </c>
      <c r="I207" s="164">
        <v>0.33124496331629744</v>
      </c>
      <c r="J207" s="164">
        <v>0.19191879059356118</v>
      </c>
      <c r="L207" s="169">
        <v>2036</v>
      </c>
      <c r="M207" s="169" t="s">
        <v>291</v>
      </c>
      <c r="N207" s="169" t="s">
        <v>310</v>
      </c>
      <c r="O207" s="16"/>
    </row>
    <row r="208" spans="2:15" x14ac:dyDescent="0.25">
      <c r="B208" s="18">
        <v>2022</v>
      </c>
      <c r="C208" s="18" t="s">
        <v>70</v>
      </c>
      <c r="D208" s="16"/>
      <c r="E208" s="164">
        <v>0</v>
      </c>
      <c r="F208" s="164">
        <v>0</v>
      </c>
      <c r="G208" s="164">
        <v>0</v>
      </c>
      <c r="H208" s="164">
        <v>0</v>
      </c>
      <c r="I208" s="164">
        <v>0</v>
      </c>
      <c r="J208" s="164">
        <v>0</v>
      </c>
      <c r="L208" s="169">
        <v>2036</v>
      </c>
      <c r="M208" s="169" t="s">
        <v>291</v>
      </c>
      <c r="N208" s="169" t="s">
        <v>295</v>
      </c>
      <c r="O208" s="16"/>
    </row>
    <row r="209" spans="2:15" x14ac:dyDescent="0.25">
      <c r="B209" s="18">
        <v>2022</v>
      </c>
      <c r="C209" s="18" t="s">
        <v>73</v>
      </c>
      <c r="D209" s="16"/>
      <c r="E209" s="164">
        <v>0.13955026908308085</v>
      </c>
      <c r="F209" s="164">
        <v>1.6407141584393051E-2</v>
      </c>
      <c r="G209" s="164">
        <v>1.5461256897070641E-2</v>
      </c>
      <c r="H209" s="164">
        <v>5.9934276068183598E-4</v>
      </c>
      <c r="I209" s="164">
        <v>-3.1598521904071921E-3</v>
      </c>
      <c r="J209" s="164">
        <v>8.6886089296170331E-3</v>
      </c>
      <c r="L209" s="169">
        <v>2036</v>
      </c>
      <c r="M209" s="169" t="s">
        <v>298</v>
      </c>
      <c r="N209" s="169" t="s">
        <v>310</v>
      </c>
      <c r="O209" s="16"/>
    </row>
    <row r="210" spans="2:15" x14ac:dyDescent="0.25">
      <c r="B210" s="18">
        <v>2022</v>
      </c>
      <c r="C210" s="18" t="s">
        <v>301</v>
      </c>
      <c r="D210" s="16"/>
      <c r="E210" s="164">
        <v>0</v>
      </c>
      <c r="F210" s="164">
        <v>0</v>
      </c>
      <c r="G210" s="164">
        <v>0</v>
      </c>
      <c r="H210" s="164">
        <v>0</v>
      </c>
      <c r="I210" s="164">
        <v>0</v>
      </c>
      <c r="J210" s="164">
        <v>0</v>
      </c>
      <c r="L210" s="169">
        <v>2036</v>
      </c>
      <c r="M210" s="169" t="s">
        <v>298</v>
      </c>
      <c r="N210" s="169" t="s">
        <v>295</v>
      </c>
      <c r="O210" s="16"/>
    </row>
    <row r="211" spans="2:15" x14ac:dyDescent="0.25">
      <c r="B211" s="18">
        <v>2022</v>
      </c>
      <c r="C211" s="18" t="s">
        <v>304</v>
      </c>
      <c r="D211" s="16"/>
      <c r="E211" s="164">
        <v>0.30461571674607524</v>
      </c>
      <c r="F211" s="164">
        <v>0.18531553966762476</v>
      </c>
      <c r="G211" s="164">
        <v>2.6649716246403506E-2</v>
      </c>
      <c r="H211" s="164">
        <v>8.6601504865390733E-4</v>
      </c>
      <c r="I211" s="164">
        <v>8.1466935467626012E-2</v>
      </c>
      <c r="J211" s="164">
        <v>4.1988162153417684E-2</v>
      </c>
      <c r="L211" s="169">
        <v>2036</v>
      </c>
      <c r="M211" s="169" t="s">
        <v>302</v>
      </c>
      <c r="N211" s="169" t="s">
        <v>310</v>
      </c>
      <c r="O211" s="16"/>
    </row>
    <row r="212" spans="2:15" x14ac:dyDescent="0.25">
      <c r="B212" s="18">
        <v>2022</v>
      </c>
      <c r="C212" s="18" t="s">
        <v>305</v>
      </c>
      <c r="D212" s="16"/>
      <c r="E212" s="164">
        <v>0</v>
      </c>
      <c r="F212" s="164">
        <v>0</v>
      </c>
      <c r="G212" s="164">
        <v>0</v>
      </c>
      <c r="H212" s="164">
        <v>0</v>
      </c>
      <c r="I212" s="164">
        <v>0</v>
      </c>
      <c r="J212" s="164">
        <v>0</v>
      </c>
      <c r="L212" s="169">
        <v>2036</v>
      </c>
      <c r="M212" s="169" t="s">
        <v>302</v>
      </c>
      <c r="N212" s="169" t="s">
        <v>295</v>
      </c>
      <c r="O212" s="16"/>
    </row>
    <row r="213" spans="2:15" x14ac:dyDescent="0.25">
      <c r="B213" s="18">
        <v>2022</v>
      </c>
      <c r="C213" s="18" t="s">
        <v>307</v>
      </c>
      <c r="D213" s="16"/>
      <c r="E213" s="164">
        <v>0</v>
      </c>
      <c r="F213" s="164">
        <v>0</v>
      </c>
      <c r="G213" s="164">
        <v>0</v>
      </c>
      <c r="H213" s="164">
        <v>0</v>
      </c>
      <c r="I213" s="164">
        <v>0</v>
      </c>
      <c r="J213" s="164">
        <v>0</v>
      </c>
      <c r="L213" s="169">
        <v>2036</v>
      </c>
      <c r="M213" s="169" t="s">
        <v>306</v>
      </c>
      <c r="N213" s="169" t="s">
        <v>310</v>
      </c>
      <c r="O213" s="16"/>
    </row>
    <row r="214" spans="2:15" x14ac:dyDescent="0.25">
      <c r="B214" s="18">
        <v>2022</v>
      </c>
      <c r="C214" s="18" t="s">
        <v>121</v>
      </c>
      <c r="D214" s="16"/>
      <c r="E214" s="164">
        <v>1.4414442828117531E-2</v>
      </c>
      <c r="F214" s="164">
        <v>1.4555774707249248E-2</v>
      </c>
      <c r="G214" s="164">
        <v>1.1153666638345305E-2</v>
      </c>
      <c r="H214" s="164">
        <v>1.3698226536497762E-4</v>
      </c>
      <c r="I214" s="164">
        <v>4.1893109993116885E-2</v>
      </c>
      <c r="J214" s="164">
        <v>1.3819219811248269E-2</v>
      </c>
      <c r="L214" s="169">
        <v>2036</v>
      </c>
      <c r="M214" s="169" t="s">
        <v>306</v>
      </c>
      <c r="N214" s="169" t="s">
        <v>295</v>
      </c>
      <c r="O214" s="16"/>
    </row>
    <row r="215" spans="2:15" x14ac:dyDescent="0.25">
      <c r="B215" s="18">
        <v>2022</v>
      </c>
      <c r="C215" s="46" t="s">
        <v>84</v>
      </c>
      <c r="D215" s="47"/>
      <c r="E215" s="164">
        <v>1</v>
      </c>
      <c r="F215" s="164">
        <v>1</v>
      </c>
      <c r="G215" s="164">
        <v>1</v>
      </c>
      <c r="H215" s="164">
        <v>1</v>
      </c>
      <c r="I215" s="164">
        <v>1</v>
      </c>
      <c r="J215" s="164">
        <v>1</v>
      </c>
      <c r="L215" s="169">
        <v>2036</v>
      </c>
      <c r="M215" s="169" t="s">
        <v>308</v>
      </c>
      <c r="N215" s="169" t="s">
        <v>310</v>
      </c>
      <c r="O215" s="16"/>
    </row>
    <row r="216" spans="2:15" x14ac:dyDescent="0.25">
      <c r="B216" s="18">
        <v>2023</v>
      </c>
      <c r="C216" s="18" t="s">
        <v>199</v>
      </c>
      <c r="D216" s="16"/>
      <c r="E216" s="164">
        <v>0.41531272623974691</v>
      </c>
      <c r="F216" s="164">
        <v>0.56892476802862391</v>
      </c>
      <c r="G216" s="164">
        <v>0.68843733525576645</v>
      </c>
      <c r="H216" s="164">
        <v>0.93525398206309418</v>
      </c>
      <c r="I216" s="164">
        <v>0.59799063072728309</v>
      </c>
      <c r="J216" s="164">
        <v>0.73490791641142061</v>
      </c>
      <c r="L216" s="169">
        <v>2036</v>
      </c>
      <c r="M216" s="169" t="s">
        <v>308</v>
      </c>
      <c r="N216" s="169" t="s">
        <v>295</v>
      </c>
      <c r="O216" s="16"/>
    </row>
    <row r="217" spans="2:15" x14ac:dyDescent="0.25">
      <c r="B217" s="18">
        <v>2023</v>
      </c>
      <c r="C217" s="18" t="s">
        <v>69</v>
      </c>
      <c r="D217" s="16"/>
      <c r="E217" s="164">
        <v>0.19306374547765026</v>
      </c>
      <c r="F217" s="164">
        <v>0.21883370168835342</v>
      </c>
      <c r="G217" s="164">
        <v>0.25808763726954637</v>
      </c>
      <c r="H217" s="164">
        <v>6.3063660246917272E-2</v>
      </c>
      <c r="I217" s="164">
        <v>0.26720498497383188</v>
      </c>
      <c r="J217" s="164">
        <v>0.18837221309445823</v>
      </c>
      <c r="L217" s="169">
        <v>2036</v>
      </c>
      <c r="M217" s="169" t="s">
        <v>309</v>
      </c>
      <c r="N217" s="169" t="s">
        <v>310</v>
      </c>
      <c r="O217" s="16"/>
    </row>
    <row r="218" spans="2:15" x14ac:dyDescent="0.25">
      <c r="B218" s="18">
        <v>2023</v>
      </c>
      <c r="C218" s="18" t="s">
        <v>70</v>
      </c>
      <c r="D218" s="16"/>
      <c r="E218" s="164">
        <v>0</v>
      </c>
      <c r="F218" s="164">
        <v>0</v>
      </c>
      <c r="G218" s="164">
        <v>0</v>
      </c>
      <c r="H218" s="164">
        <v>0</v>
      </c>
      <c r="I218" s="164">
        <v>0</v>
      </c>
      <c r="J218" s="164">
        <v>0</v>
      </c>
      <c r="L218" s="169">
        <v>2036</v>
      </c>
      <c r="M218" s="169" t="s">
        <v>309</v>
      </c>
      <c r="N218" s="169" t="s">
        <v>295</v>
      </c>
      <c r="O218" s="16"/>
    </row>
    <row r="219" spans="2:15" x14ac:dyDescent="0.25">
      <c r="B219" s="18">
        <v>2023</v>
      </c>
      <c r="C219" s="18" t="s">
        <v>73</v>
      </c>
      <c r="D219" s="16"/>
      <c r="E219" s="164">
        <v>3.2661125889437266E-2</v>
      </c>
      <c r="F219" s="164">
        <v>1.6064478619672362E-2</v>
      </c>
      <c r="G219" s="164">
        <v>1.5472174726963659E-2</v>
      </c>
      <c r="H219" s="164">
        <v>6.2789281710640577E-4</v>
      </c>
      <c r="I219" s="164">
        <v>2.4129386095193439E-2</v>
      </c>
      <c r="J219" s="164">
        <v>1.33984884678656E-2</v>
      </c>
      <c r="L219" s="169">
        <v>2036</v>
      </c>
      <c r="M219" s="169" t="s">
        <v>121</v>
      </c>
      <c r="N219" s="169" t="s">
        <v>310</v>
      </c>
      <c r="O219" s="16"/>
    </row>
    <row r="220" spans="2:15" x14ac:dyDescent="0.25">
      <c r="B220" s="18">
        <v>2023</v>
      </c>
      <c r="C220" s="18" t="s">
        <v>301</v>
      </c>
      <c r="D220" s="16"/>
      <c r="E220" s="164">
        <v>0</v>
      </c>
      <c r="F220" s="164">
        <v>0</v>
      </c>
      <c r="G220" s="164">
        <v>0</v>
      </c>
      <c r="H220" s="164">
        <v>0</v>
      </c>
      <c r="I220" s="164">
        <v>0</v>
      </c>
      <c r="J220" s="164">
        <v>0</v>
      </c>
      <c r="L220" s="169">
        <v>2036</v>
      </c>
      <c r="M220" s="169" t="s">
        <v>121</v>
      </c>
      <c r="N220" s="169" t="s">
        <v>295</v>
      </c>
      <c r="O220" s="16"/>
    </row>
    <row r="221" spans="2:15" x14ac:dyDescent="0.25">
      <c r="B221" s="18">
        <v>2023</v>
      </c>
      <c r="C221" s="18" t="s">
        <v>304</v>
      </c>
      <c r="D221" s="16"/>
      <c r="E221" s="164">
        <v>0.34274867288095051</v>
      </c>
      <c r="F221" s="164">
        <v>0.18144522673683816</v>
      </c>
      <c r="G221" s="164">
        <v>2.6831036195661049E-2</v>
      </c>
      <c r="H221" s="164">
        <v>9.1067288922615783E-4</v>
      </c>
      <c r="I221" s="164">
        <v>8.7051456638746347E-2</v>
      </c>
      <c r="J221" s="164">
        <v>5.1934827190080829E-2</v>
      </c>
      <c r="L221" s="169">
        <v>2037</v>
      </c>
      <c r="M221" s="169" t="s">
        <v>291</v>
      </c>
      <c r="N221" s="169" t="s">
        <v>310</v>
      </c>
      <c r="O221" s="16"/>
    </row>
    <row r="222" spans="2:15" x14ac:dyDescent="0.25">
      <c r="B222" s="18">
        <v>2023</v>
      </c>
      <c r="C222" s="18" t="s">
        <v>305</v>
      </c>
      <c r="D222" s="16"/>
      <c r="E222" s="164">
        <v>0</v>
      </c>
      <c r="F222" s="164">
        <v>0</v>
      </c>
      <c r="G222" s="164">
        <v>0</v>
      </c>
      <c r="H222" s="164">
        <v>0</v>
      </c>
      <c r="I222" s="164">
        <v>0</v>
      </c>
      <c r="J222" s="164">
        <v>0</v>
      </c>
      <c r="L222" s="169">
        <v>2037</v>
      </c>
      <c r="M222" s="169" t="s">
        <v>291</v>
      </c>
      <c r="N222" s="169" t="s">
        <v>295</v>
      </c>
      <c r="O222" s="16"/>
    </row>
    <row r="223" spans="2:15" x14ac:dyDescent="0.25">
      <c r="B223" s="18">
        <v>2023</v>
      </c>
      <c r="C223" s="18" t="s">
        <v>307</v>
      </c>
      <c r="D223" s="16"/>
      <c r="E223" s="164">
        <v>0</v>
      </c>
      <c r="F223" s="164">
        <v>0</v>
      </c>
      <c r="G223" s="164">
        <v>0</v>
      </c>
      <c r="H223" s="164">
        <v>0</v>
      </c>
      <c r="I223" s="164">
        <v>0</v>
      </c>
      <c r="J223" s="164">
        <v>0</v>
      </c>
      <c r="L223" s="169">
        <v>2037</v>
      </c>
      <c r="M223" s="169" t="s">
        <v>298</v>
      </c>
      <c r="N223" s="169" t="s">
        <v>310</v>
      </c>
      <c r="O223" s="16"/>
    </row>
    <row r="224" spans="2:15" x14ac:dyDescent="0.25">
      <c r="B224" s="18">
        <v>2023</v>
      </c>
      <c r="C224" s="18" t="s">
        <v>121</v>
      </c>
      <c r="D224" s="16"/>
      <c r="E224" s="164">
        <v>1.6213729512215048E-2</v>
      </c>
      <c r="F224" s="164">
        <v>1.4731824926512187E-2</v>
      </c>
      <c r="G224" s="164">
        <v>1.1171816552062544E-2</v>
      </c>
      <c r="H224" s="164">
        <v>1.4379198365592935E-4</v>
      </c>
      <c r="I224" s="164">
        <v>2.3623541564945262E-2</v>
      </c>
      <c r="J224" s="164">
        <v>1.138655483617489E-2</v>
      </c>
      <c r="L224" s="169">
        <v>2037</v>
      </c>
      <c r="M224" s="169" t="s">
        <v>298</v>
      </c>
      <c r="N224" s="169" t="s">
        <v>295</v>
      </c>
      <c r="O224" s="16"/>
    </row>
    <row r="225" spans="2:15" x14ac:dyDescent="0.25">
      <c r="B225" s="18">
        <v>2023</v>
      </c>
      <c r="C225" s="46" t="s">
        <v>84</v>
      </c>
      <c r="D225" s="47"/>
      <c r="E225" s="164">
        <v>1</v>
      </c>
      <c r="F225" s="164">
        <v>1</v>
      </c>
      <c r="G225" s="164">
        <v>1</v>
      </c>
      <c r="H225" s="164">
        <v>1</v>
      </c>
      <c r="I225" s="164">
        <v>1</v>
      </c>
      <c r="J225" s="164">
        <v>1</v>
      </c>
      <c r="L225" s="169">
        <v>2037</v>
      </c>
      <c r="M225" s="169" t="s">
        <v>302</v>
      </c>
      <c r="N225" s="169" t="s">
        <v>310</v>
      </c>
      <c r="O225" s="16"/>
    </row>
    <row r="226" spans="2:15" x14ac:dyDescent="0.25">
      <c r="B226" s="18">
        <v>2024</v>
      </c>
      <c r="C226" s="18" t="s">
        <v>199</v>
      </c>
      <c r="D226" s="16"/>
      <c r="E226" s="164">
        <v>0.41531057983403785</v>
      </c>
      <c r="F226" s="164">
        <v>0.55815225008100255</v>
      </c>
      <c r="G226" s="164">
        <v>0.68766615067036818</v>
      </c>
      <c r="H226" s="164">
        <v>0.93525398206309407</v>
      </c>
      <c r="I226" s="164">
        <v>0.49417524296680232</v>
      </c>
      <c r="J226" s="164">
        <v>0.7004884647183508</v>
      </c>
      <c r="L226" s="169">
        <v>2037</v>
      </c>
      <c r="M226" s="169" t="s">
        <v>302</v>
      </c>
      <c r="N226" s="169" t="s">
        <v>295</v>
      </c>
      <c r="O226" s="16"/>
    </row>
    <row r="227" spans="2:15" x14ac:dyDescent="0.25">
      <c r="B227" s="18">
        <v>2024</v>
      </c>
      <c r="C227" s="18" t="s">
        <v>69</v>
      </c>
      <c r="D227" s="16"/>
      <c r="E227" s="164">
        <v>0.19306274769188711</v>
      </c>
      <c r="F227" s="164">
        <v>0.2180168482662462</v>
      </c>
      <c r="G227" s="164">
        <v>0.25792389382982644</v>
      </c>
      <c r="H227" s="164">
        <v>6.3063660246917272E-2</v>
      </c>
      <c r="I227" s="164">
        <v>0.26543978883693242</v>
      </c>
      <c r="J227" s="164">
        <v>0.18940009855030743</v>
      </c>
      <c r="L227" s="169">
        <v>2037</v>
      </c>
      <c r="M227" s="169" t="s">
        <v>306</v>
      </c>
      <c r="N227" s="169" t="s">
        <v>310</v>
      </c>
      <c r="O227" s="16"/>
    </row>
    <row r="228" spans="2:15" x14ac:dyDescent="0.25">
      <c r="B228" s="18">
        <v>2024</v>
      </c>
      <c r="C228" s="18" t="s">
        <v>70</v>
      </c>
      <c r="D228" s="16"/>
      <c r="E228" s="164">
        <v>0</v>
      </c>
      <c r="F228" s="164">
        <v>0</v>
      </c>
      <c r="G228" s="164">
        <v>0</v>
      </c>
      <c r="H228" s="164">
        <v>0</v>
      </c>
      <c r="I228" s="164">
        <v>0</v>
      </c>
      <c r="J228" s="164">
        <v>0</v>
      </c>
      <c r="L228" s="169">
        <v>2037</v>
      </c>
      <c r="M228" s="169" t="s">
        <v>306</v>
      </c>
      <c r="N228" s="169" t="s">
        <v>295</v>
      </c>
      <c r="O228" s="16"/>
    </row>
    <row r="229" spans="2:15" x14ac:dyDescent="0.25">
      <c r="B229" s="18">
        <v>2024</v>
      </c>
      <c r="C229" s="18" t="s">
        <v>73</v>
      </c>
      <c r="D229" s="16"/>
      <c r="E229" s="164">
        <v>3.2660957091269899E-2</v>
      </c>
      <c r="F229" s="164">
        <v>1.6976454221524707E-2</v>
      </c>
      <c r="G229" s="164">
        <v>1.5599529141177765E-2</v>
      </c>
      <c r="H229" s="164">
        <v>6.2789281710640577E-4</v>
      </c>
      <c r="I229" s="164">
        <v>3.7964449190149165E-2</v>
      </c>
      <c r="J229" s="164">
        <v>1.7902831098078366E-2</v>
      </c>
      <c r="L229" s="169">
        <v>2037</v>
      </c>
      <c r="M229" s="169" t="s">
        <v>308</v>
      </c>
      <c r="N229" s="169" t="s">
        <v>310</v>
      </c>
      <c r="O229" s="16"/>
    </row>
    <row r="230" spans="2:15" x14ac:dyDescent="0.25">
      <c r="B230" s="18">
        <v>2024</v>
      </c>
      <c r="C230" s="18" t="s">
        <v>301</v>
      </c>
      <c r="D230" s="16"/>
      <c r="E230" s="164">
        <v>0</v>
      </c>
      <c r="F230" s="164">
        <v>0</v>
      </c>
      <c r="G230" s="164">
        <v>0</v>
      </c>
      <c r="H230" s="164">
        <v>0</v>
      </c>
      <c r="I230" s="164">
        <v>0</v>
      </c>
      <c r="J230" s="164">
        <v>0</v>
      </c>
      <c r="L230" s="169">
        <v>2037</v>
      </c>
      <c r="M230" s="169" t="s">
        <v>308</v>
      </c>
      <c r="N230" s="169" t="s">
        <v>295</v>
      </c>
      <c r="O230" s="16"/>
    </row>
    <row r="231" spans="2:15" x14ac:dyDescent="0.25">
      <c r="B231" s="18">
        <v>2024</v>
      </c>
      <c r="C231" s="18" t="s">
        <v>304</v>
      </c>
      <c r="D231" s="16"/>
      <c r="E231" s="164">
        <v>0.3427469014984193</v>
      </c>
      <c r="F231" s="164">
        <v>0.191745817485792</v>
      </c>
      <c r="G231" s="164">
        <v>2.7485619067273367E-2</v>
      </c>
      <c r="H231" s="164">
        <v>9.1067288922615773E-4</v>
      </c>
      <c r="I231" s="164">
        <v>0.17146335812049981</v>
      </c>
      <c r="J231" s="164">
        <v>7.8367354002158079E-2</v>
      </c>
      <c r="L231" s="169">
        <v>2037</v>
      </c>
      <c r="M231" s="169" t="s">
        <v>309</v>
      </c>
      <c r="N231" s="169" t="s">
        <v>310</v>
      </c>
      <c r="O231" s="16"/>
    </row>
    <row r="232" spans="2:15" x14ac:dyDescent="0.25">
      <c r="B232" s="18">
        <v>2024</v>
      </c>
      <c r="C232" s="18" t="s">
        <v>305</v>
      </c>
      <c r="D232" s="16"/>
      <c r="E232" s="164">
        <v>0</v>
      </c>
      <c r="F232" s="164">
        <v>0</v>
      </c>
      <c r="G232" s="164">
        <v>0</v>
      </c>
      <c r="H232" s="164">
        <v>0</v>
      </c>
      <c r="I232" s="164">
        <v>0</v>
      </c>
      <c r="J232" s="164">
        <v>0</v>
      </c>
      <c r="L232" s="169">
        <v>2037</v>
      </c>
      <c r="M232" s="169" t="s">
        <v>309</v>
      </c>
      <c r="N232" s="169" t="s">
        <v>295</v>
      </c>
      <c r="O232" s="16"/>
    </row>
    <row r="233" spans="2:15" x14ac:dyDescent="0.25">
      <c r="B233" s="18">
        <v>2024</v>
      </c>
      <c r="C233" s="18" t="s">
        <v>307</v>
      </c>
      <c r="D233" s="16"/>
      <c r="E233" s="164">
        <v>0</v>
      </c>
      <c r="F233" s="164">
        <v>0</v>
      </c>
      <c r="G233" s="164">
        <v>0</v>
      </c>
      <c r="H233" s="164">
        <v>0</v>
      </c>
      <c r="I233" s="164">
        <v>0</v>
      </c>
      <c r="J233" s="164">
        <v>0</v>
      </c>
      <c r="L233" s="169">
        <v>2037</v>
      </c>
      <c r="M233" s="169" t="s">
        <v>121</v>
      </c>
      <c r="N233" s="169" t="s">
        <v>310</v>
      </c>
      <c r="O233" s="16"/>
    </row>
    <row r="234" spans="2:15" x14ac:dyDescent="0.25">
      <c r="B234" s="18">
        <v>2024</v>
      </c>
      <c r="C234" s="18" t="s">
        <v>121</v>
      </c>
      <c r="D234" s="16"/>
      <c r="E234" s="164">
        <v>1.6218813884385858E-2</v>
      </c>
      <c r="F234" s="164">
        <v>1.5108629945434484E-2</v>
      </c>
      <c r="G234" s="164">
        <v>1.1324807291354303E-2</v>
      </c>
      <c r="H234" s="164">
        <v>1.4379198365592935E-4</v>
      </c>
      <c r="I234" s="164">
        <v>3.0957160885616345E-2</v>
      </c>
      <c r="J234" s="164">
        <v>1.3841251631105252E-2</v>
      </c>
      <c r="L234" s="169">
        <v>2037</v>
      </c>
      <c r="M234" s="169" t="s">
        <v>121</v>
      </c>
      <c r="N234" s="169" t="s">
        <v>295</v>
      </c>
      <c r="O234" s="16"/>
    </row>
    <row r="235" spans="2:15" x14ac:dyDescent="0.25">
      <c r="B235" s="18">
        <v>2024</v>
      </c>
      <c r="C235" s="46" t="s">
        <v>84</v>
      </c>
      <c r="D235" s="47"/>
      <c r="E235" s="164">
        <v>1</v>
      </c>
      <c r="F235" s="164">
        <v>1</v>
      </c>
      <c r="G235" s="164">
        <v>1</v>
      </c>
      <c r="H235" s="164">
        <v>1</v>
      </c>
      <c r="I235" s="164">
        <v>1</v>
      </c>
      <c r="J235" s="164">
        <v>1</v>
      </c>
      <c r="L235" s="169">
        <v>2038</v>
      </c>
      <c r="M235" s="169" t="s">
        <v>291</v>
      </c>
      <c r="N235" s="169" t="s">
        <v>310</v>
      </c>
      <c r="O235" s="16"/>
    </row>
    <row r="236" spans="2:15" x14ac:dyDescent="0.25">
      <c r="B236" s="18">
        <v>2025</v>
      </c>
      <c r="C236" s="18" t="s">
        <v>199</v>
      </c>
      <c r="D236" s="16"/>
      <c r="E236" s="164">
        <v>0.41531057983403785</v>
      </c>
      <c r="F236" s="164">
        <v>0.55815225008100255</v>
      </c>
      <c r="G236" s="164">
        <v>0.68764884144550353</v>
      </c>
      <c r="H236" s="164">
        <v>0.93525398206309418</v>
      </c>
      <c r="I236" s="164">
        <v>0.56164780453681351</v>
      </c>
      <c r="J236" s="164">
        <v>0.71461510958051933</v>
      </c>
      <c r="L236" s="169">
        <v>2038</v>
      </c>
      <c r="M236" s="169" t="s">
        <v>291</v>
      </c>
      <c r="N236" s="169" t="s">
        <v>295</v>
      </c>
      <c r="O236" s="16"/>
    </row>
    <row r="237" spans="2:15" x14ac:dyDescent="0.25">
      <c r="B237" s="18">
        <v>2025</v>
      </c>
      <c r="C237" s="18" t="s">
        <v>69</v>
      </c>
      <c r="D237" s="16"/>
      <c r="E237" s="164">
        <v>0.19306274769188714</v>
      </c>
      <c r="F237" s="164">
        <v>0.2180168482662462</v>
      </c>
      <c r="G237" s="164">
        <v>0.25792003870797053</v>
      </c>
      <c r="H237" s="164">
        <v>6.3063660246917272E-2</v>
      </c>
      <c r="I237" s="164">
        <v>0.29877149645561885</v>
      </c>
      <c r="J237" s="164">
        <v>0.20197140255683499</v>
      </c>
      <c r="L237" s="169">
        <v>2038</v>
      </c>
      <c r="M237" s="169" t="s">
        <v>298</v>
      </c>
      <c r="N237" s="169" t="s">
        <v>310</v>
      </c>
      <c r="O237" s="16"/>
    </row>
    <row r="238" spans="2:15" x14ac:dyDescent="0.25">
      <c r="B238" s="18">
        <v>2025</v>
      </c>
      <c r="C238" s="18" t="s">
        <v>70</v>
      </c>
      <c r="D238" s="16"/>
      <c r="E238" s="164">
        <v>0</v>
      </c>
      <c r="F238" s="164">
        <v>0</v>
      </c>
      <c r="G238" s="164">
        <v>0</v>
      </c>
      <c r="H238" s="164">
        <v>0</v>
      </c>
      <c r="I238" s="164">
        <v>0</v>
      </c>
      <c r="J238" s="164">
        <v>0</v>
      </c>
      <c r="L238" s="169">
        <v>2038</v>
      </c>
      <c r="M238" s="169" t="s">
        <v>298</v>
      </c>
      <c r="N238" s="169" t="s">
        <v>295</v>
      </c>
      <c r="O238" s="16"/>
    </row>
    <row r="239" spans="2:15" x14ac:dyDescent="0.25">
      <c r="B239" s="18">
        <v>2025</v>
      </c>
      <c r="C239" s="18" t="s">
        <v>73</v>
      </c>
      <c r="D239" s="16"/>
      <c r="E239" s="164">
        <v>3.2660957091269899E-2</v>
      </c>
      <c r="F239" s="164">
        <v>1.6976454221524707E-2</v>
      </c>
      <c r="G239" s="164">
        <v>1.5602179979373252E-2</v>
      </c>
      <c r="H239" s="164">
        <v>6.2789281710640577E-4</v>
      </c>
      <c r="I239" s="164">
        <v>2.5345332794809775E-2</v>
      </c>
      <c r="J239" s="164">
        <v>1.4432633942868419E-2</v>
      </c>
      <c r="L239" s="169">
        <v>2038</v>
      </c>
      <c r="M239" s="169" t="s">
        <v>302</v>
      </c>
      <c r="N239" s="169" t="s">
        <v>310</v>
      </c>
      <c r="O239" s="16"/>
    </row>
    <row r="240" spans="2:15" x14ac:dyDescent="0.25">
      <c r="B240" s="18">
        <v>2025</v>
      </c>
      <c r="C240" s="18" t="s">
        <v>301</v>
      </c>
      <c r="D240" s="16"/>
      <c r="E240" s="164">
        <v>0</v>
      </c>
      <c r="F240" s="164">
        <v>0</v>
      </c>
      <c r="G240" s="164">
        <v>0</v>
      </c>
      <c r="H240" s="164">
        <v>0</v>
      </c>
      <c r="I240" s="164">
        <v>0</v>
      </c>
      <c r="J240" s="164">
        <v>0</v>
      </c>
      <c r="L240" s="169">
        <v>2038</v>
      </c>
      <c r="M240" s="169" t="s">
        <v>302</v>
      </c>
      <c r="N240" s="169" t="s">
        <v>295</v>
      </c>
      <c r="O240" s="16"/>
    </row>
    <row r="241" spans="2:15" x14ac:dyDescent="0.25">
      <c r="B241" s="18">
        <v>2025</v>
      </c>
      <c r="C241" s="18" t="s">
        <v>304</v>
      </c>
      <c r="D241" s="16"/>
      <c r="E241" s="164">
        <v>0.34274690149841935</v>
      </c>
      <c r="F241" s="164">
        <v>0.191745817485792</v>
      </c>
      <c r="G241" s="164">
        <v>2.7500936206775444E-2</v>
      </c>
      <c r="H241" s="164">
        <v>9.1067288922615783E-4</v>
      </c>
      <c r="I241" s="164">
        <v>9.3403245178981145E-2</v>
      </c>
      <c r="J241" s="164">
        <v>5.7995919448354083E-2</v>
      </c>
      <c r="L241" s="169">
        <v>2038</v>
      </c>
      <c r="M241" s="169" t="s">
        <v>306</v>
      </c>
      <c r="N241" s="169" t="s">
        <v>310</v>
      </c>
      <c r="O241" s="16"/>
    </row>
    <row r="242" spans="2:15" x14ac:dyDescent="0.25">
      <c r="B242" s="18">
        <v>2025</v>
      </c>
      <c r="C242" s="18" t="s">
        <v>305</v>
      </c>
      <c r="D242" s="16"/>
      <c r="E242" s="164">
        <v>0</v>
      </c>
      <c r="F242" s="164">
        <v>0</v>
      </c>
      <c r="G242" s="164">
        <v>0</v>
      </c>
      <c r="H242" s="164">
        <v>0</v>
      </c>
      <c r="I242" s="164">
        <v>0</v>
      </c>
      <c r="J242" s="164">
        <v>0</v>
      </c>
      <c r="L242" s="169">
        <v>2038</v>
      </c>
      <c r="M242" s="169" t="s">
        <v>306</v>
      </c>
      <c r="N242" s="169" t="s">
        <v>295</v>
      </c>
      <c r="O242" s="16"/>
    </row>
    <row r="243" spans="2:15" x14ac:dyDescent="0.25">
      <c r="B243" s="18">
        <v>2025</v>
      </c>
      <c r="C243" s="18" t="s">
        <v>307</v>
      </c>
      <c r="D243" s="16"/>
      <c r="E243" s="164">
        <v>0</v>
      </c>
      <c r="F243" s="164">
        <v>0</v>
      </c>
      <c r="G243" s="164">
        <v>0</v>
      </c>
      <c r="H243" s="164">
        <v>0</v>
      </c>
      <c r="I243" s="164">
        <v>0</v>
      </c>
      <c r="J243" s="164">
        <v>0</v>
      </c>
      <c r="L243" s="169">
        <v>2038</v>
      </c>
      <c r="M243" s="169" t="s">
        <v>308</v>
      </c>
      <c r="N243" s="169" t="s">
        <v>310</v>
      </c>
      <c r="O243" s="16"/>
    </row>
    <row r="244" spans="2:15" x14ac:dyDescent="0.25">
      <c r="B244" s="18">
        <v>2025</v>
      </c>
      <c r="C244" s="18" t="s">
        <v>121</v>
      </c>
      <c r="D244" s="16"/>
      <c r="E244" s="164">
        <v>1.6218813884385865E-2</v>
      </c>
      <c r="F244" s="164">
        <v>1.5108629945434484E-2</v>
      </c>
      <c r="G244" s="164">
        <v>1.132800366037711E-2</v>
      </c>
      <c r="H244" s="164">
        <v>1.4379198365592935E-4</v>
      </c>
      <c r="I244" s="164">
        <v>2.0832121033776765E-2</v>
      </c>
      <c r="J244" s="164">
        <v>1.0984934471423227E-2</v>
      </c>
      <c r="L244" s="169">
        <v>2038</v>
      </c>
      <c r="M244" s="169" t="s">
        <v>308</v>
      </c>
      <c r="N244" s="169" t="s">
        <v>295</v>
      </c>
      <c r="O244" s="16"/>
    </row>
    <row r="245" spans="2:15" x14ac:dyDescent="0.25">
      <c r="B245" s="18">
        <v>2025</v>
      </c>
      <c r="C245" s="46" t="s">
        <v>84</v>
      </c>
      <c r="D245" s="47"/>
      <c r="E245" s="164">
        <v>1</v>
      </c>
      <c r="F245" s="164">
        <v>1</v>
      </c>
      <c r="G245" s="164">
        <v>1</v>
      </c>
      <c r="H245" s="164">
        <v>1</v>
      </c>
      <c r="I245" s="164">
        <v>1</v>
      </c>
      <c r="J245" s="164">
        <v>1</v>
      </c>
      <c r="L245" s="169">
        <v>2038</v>
      </c>
      <c r="M245" s="169" t="s">
        <v>309</v>
      </c>
      <c r="N245" s="169" t="s">
        <v>310</v>
      </c>
      <c r="O245" s="16"/>
    </row>
    <row r="246" spans="2:15" x14ac:dyDescent="0.25">
      <c r="B246" s="18">
        <v>2026</v>
      </c>
      <c r="C246" s="18" t="s">
        <v>199</v>
      </c>
      <c r="D246" s="16"/>
      <c r="E246" s="164">
        <v>0.41531057983403774</v>
      </c>
      <c r="F246" s="164">
        <v>0.55815225008100244</v>
      </c>
      <c r="G246" s="164">
        <v>0.68764884144550342</v>
      </c>
      <c r="H246" s="164">
        <v>0.93525398206309396</v>
      </c>
      <c r="I246" s="164">
        <v>0.56164780453681351</v>
      </c>
      <c r="J246" s="164">
        <v>0.71461510958051921</v>
      </c>
      <c r="L246" s="169">
        <v>2038</v>
      </c>
      <c r="M246" s="169" t="s">
        <v>309</v>
      </c>
      <c r="N246" s="169" t="s">
        <v>295</v>
      </c>
      <c r="O246" s="16"/>
    </row>
    <row r="247" spans="2:15" x14ac:dyDescent="0.25">
      <c r="B247" s="18">
        <v>2026</v>
      </c>
      <c r="C247" s="18" t="s">
        <v>69</v>
      </c>
      <c r="D247" s="16"/>
      <c r="E247" s="164">
        <v>0.19306274769188705</v>
      </c>
      <c r="F247" s="164">
        <v>0.2180168482662462</v>
      </c>
      <c r="G247" s="164">
        <v>0.25792003870797048</v>
      </c>
      <c r="H247" s="164">
        <v>6.3063660246917272E-2</v>
      </c>
      <c r="I247" s="164">
        <v>0.29877149645561879</v>
      </c>
      <c r="J247" s="164">
        <v>0.20197140255683496</v>
      </c>
      <c r="L247" s="169">
        <v>2038</v>
      </c>
      <c r="M247" s="169" t="s">
        <v>121</v>
      </c>
      <c r="N247" s="169" t="s">
        <v>310</v>
      </c>
      <c r="O247" s="16"/>
    </row>
    <row r="248" spans="2:15" x14ac:dyDescent="0.25">
      <c r="B248" s="18">
        <v>2026</v>
      </c>
      <c r="C248" s="18" t="s">
        <v>70</v>
      </c>
      <c r="D248" s="16"/>
      <c r="E248" s="164">
        <v>0</v>
      </c>
      <c r="F248" s="164">
        <v>0</v>
      </c>
      <c r="G248" s="164">
        <v>0</v>
      </c>
      <c r="H248" s="164">
        <v>0</v>
      </c>
      <c r="I248" s="164">
        <v>0</v>
      </c>
      <c r="J248" s="164">
        <v>0</v>
      </c>
      <c r="L248" s="169">
        <v>2038</v>
      </c>
      <c r="M248" s="169" t="s">
        <v>121</v>
      </c>
      <c r="N248" s="169" t="s">
        <v>295</v>
      </c>
      <c r="O248" s="16"/>
    </row>
    <row r="249" spans="2:15" x14ac:dyDescent="0.25">
      <c r="B249" s="18">
        <v>2026</v>
      </c>
      <c r="C249" s="18" t="s">
        <v>73</v>
      </c>
      <c r="D249" s="16"/>
      <c r="E249" s="164">
        <v>3.2660957091269899E-2</v>
      </c>
      <c r="F249" s="164">
        <v>1.6976454221524707E-2</v>
      </c>
      <c r="G249" s="164">
        <v>1.560217997937325E-2</v>
      </c>
      <c r="H249" s="164">
        <v>6.2789281710640566E-4</v>
      </c>
      <c r="I249" s="164">
        <v>2.5345332794809772E-2</v>
      </c>
      <c r="J249" s="164">
        <v>1.4432633942868417E-2</v>
      </c>
      <c r="L249" s="169">
        <v>2039</v>
      </c>
      <c r="M249" s="169" t="s">
        <v>291</v>
      </c>
      <c r="N249" s="169" t="s">
        <v>310</v>
      </c>
      <c r="O249" s="16"/>
    </row>
    <row r="250" spans="2:15" x14ac:dyDescent="0.25">
      <c r="B250" s="18">
        <v>2026</v>
      </c>
      <c r="C250" s="18" t="s">
        <v>301</v>
      </c>
      <c r="D250" s="16"/>
      <c r="E250" s="164">
        <v>0</v>
      </c>
      <c r="F250" s="164">
        <v>0</v>
      </c>
      <c r="G250" s="164">
        <v>0</v>
      </c>
      <c r="H250" s="164">
        <v>0</v>
      </c>
      <c r="I250" s="164">
        <v>0</v>
      </c>
      <c r="J250" s="164">
        <v>0</v>
      </c>
      <c r="L250" s="169">
        <v>2039</v>
      </c>
      <c r="M250" s="169" t="s">
        <v>291</v>
      </c>
      <c r="N250" s="169" t="s">
        <v>295</v>
      </c>
      <c r="O250" s="16"/>
    </row>
    <row r="251" spans="2:15" x14ac:dyDescent="0.25">
      <c r="B251" s="18">
        <v>2026</v>
      </c>
      <c r="C251" s="18" t="s">
        <v>304</v>
      </c>
      <c r="D251" s="16"/>
      <c r="E251" s="164">
        <v>0.3427469014984193</v>
      </c>
      <c r="F251" s="164">
        <v>0.191745817485792</v>
      </c>
      <c r="G251" s="164">
        <v>2.7500936206775437E-2</v>
      </c>
      <c r="H251" s="164">
        <v>9.1067288922615783E-4</v>
      </c>
      <c r="I251" s="164">
        <v>9.3403245178981145E-2</v>
      </c>
      <c r="J251" s="164">
        <v>5.7995919448354076E-2</v>
      </c>
      <c r="L251" s="169">
        <v>2039</v>
      </c>
      <c r="M251" s="169" t="s">
        <v>298</v>
      </c>
      <c r="N251" s="169" t="s">
        <v>310</v>
      </c>
      <c r="O251" s="16"/>
    </row>
    <row r="252" spans="2:15" x14ac:dyDescent="0.25">
      <c r="B252" s="18">
        <v>2026</v>
      </c>
      <c r="C252" s="18" t="s">
        <v>305</v>
      </c>
      <c r="D252" s="16"/>
      <c r="E252" s="164">
        <v>0</v>
      </c>
      <c r="F252" s="164">
        <v>0</v>
      </c>
      <c r="G252" s="164">
        <v>0</v>
      </c>
      <c r="H252" s="164">
        <v>0</v>
      </c>
      <c r="I252" s="164">
        <v>0</v>
      </c>
      <c r="J252" s="164">
        <v>0</v>
      </c>
      <c r="L252" s="169">
        <v>2039</v>
      </c>
      <c r="M252" s="169" t="s">
        <v>298</v>
      </c>
      <c r="N252" s="169" t="s">
        <v>295</v>
      </c>
      <c r="O252" s="16"/>
    </row>
    <row r="253" spans="2:15" x14ac:dyDescent="0.25">
      <c r="B253" s="18">
        <v>2026</v>
      </c>
      <c r="C253" s="18" t="s">
        <v>307</v>
      </c>
      <c r="D253" s="16"/>
      <c r="E253" s="164">
        <v>0</v>
      </c>
      <c r="F253" s="164">
        <v>0</v>
      </c>
      <c r="G253" s="164">
        <v>0</v>
      </c>
      <c r="H253" s="164">
        <v>0</v>
      </c>
      <c r="I253" s="164">
        <v>0</v>
      </c>
      <c r="J253" s="164">
        <v>0</v>
      </c>
      <c r="L253" s="169">
        <v>2039</v>
      </c>
      <c r="M253" s="169" t="s">
        <v>302</v>
      </c>
      <c r="N253" s="169" t="s">
        <v>310</v>
      </c>
      <c r="O253" s="16"/>
    </row>
    <row r="254" spans="2:15" x14ac:dyDescent="0.25">
      <c r="B254" s="18">
        <v>2026</v>
      </c>
      <c r="C254" s="18" t="s">
        <v>121</v>
      </c>
      <c r="D254" s="16"/>
      <c r="E254" s="164">
        <v>1.6218813884385862E-2</v>
      </c>
      <c r="F254" s="164">
        <v>1.5108629945434484E-2</v>
      </c>
      <c r="G254" s="164">
        <v>1.1328003660377109E-2</v>
      </c>
      <c r="H254" s="164">
        <v>1.4379198365592935E-4</v>
      </c>
      <c r="I254" s="164">
        <v>2.0832121033776761E-2</v>
      </c>
      <c r="J254" s="164">
        <v>1.0984934471423225E-2</v>
      </c>
      <c r="L254" s="169">
        <v>2039</v>
      </c>
      <c r="M254" s="169" t="s">
        <v>302</v>
      </c>
      <c r="N254" s="169" t="s">
        <v>295</v>
      </c>
      <c r="O254" s="16"/>
    </row>
    <row r="255" spans="2:15" x14ac:dyDescent="0.25">
      <c r="B255" s="18">
        <v>2026</v>
      </c>
      <c r="C255" s="46" t="s">
        <v>84</v>
      </c>
      <c r="D255" s="47"/>
      <c r="E255" s="164">
        <v>1</v>
      </c>
      <c r="F255" s="164">
        <v>1</v>
      </c>
      <c r="G255" s="164">
        <v>1</v>
      </c>
      <c r="H255" s="164">
        <v>1</v>
      </c>
      <c r="I255" s="164">
        <v>1</v>
      </c>
      <c r="J255" s="164">
        <v>1</v>
      </c>
      <c r="L255" s="169">
        <v>2039</v>
      </c>
      <c r="M255" s="169" t="s">
        <v>306</v>
      </c>
      <c r="N255" s="169" t="s">
        <v>310</v>
      </c>
      <c r="O255" s="16"/>
    </row>
    <row r="256" spans="2:15" x14ac:dyDescent="0.25">
      <c r="B256" s="18">
        <v>2027</v>
      </c>
      <c r="C256" s="18" t="s">
        <v>199</v>
      </c>
      <c r="D256" s="16"/>
      <c r="E256" s="164">
        <v>0.41531057983403769</v>
      </c>
      <c r="F256" s="164">
        <v>0.55815225008100233</v>
      </c>
      <c r="G256" s="164">
        <v>0.68764884144550331</v>
      </c>
      <c r="H256" s="164">
        <v>0.93525398206309385</v>
      </c>
      <c r="I256" s="164">
        <v>0.56164780453681329</v>
      </c>
      <c r="J256" s="164">
        <v>0.7146151095805191</v>
      </c>
      <c r="L256" s="169">
        <v>2039</v>
      </c>
      <c r="M256" s="169" t="s">
        <v>306</v>
      </c>
      <c r="N256" s="169" t="s">
        <v>295</v>
      </c>
      <c r="O256" s="16"/>
    </row>
    <row r="257" spans="2:15" x14ac:dyDescent="0.25">
      <c r="B257" s="18">
        <v>2027</v>
      </c>
      <c r="C257" s="18" t="s">
        <v>69</v>
      </c>
      <c r="D257" s="16"/>
      <c r="E257" s="164">
        <v>0.19306274769188708</v>
      </c>
      <c r="F257" s="164">
        <v>0.21801684826624618</v>
      </c>
      <c r="G257" s="164">
        <v>0.25792003870797048</v>
      </c>
      <c r="H257" s="164">
        <v>6.3063660246917272E-2</v>
      </c>
      <c r="I257" s="164">
        <v>0.29877149645561873</v>
      </c>
      <c r="J257" s="164">
        <v>0.20197140255683496</v>
      </c>
      <c r="L257" s="169">
        <v>2039</v>
      </c>
      <c r="M257" s="169" t="s">
        <v>308</v>
      </c>
      <c r="N257" s="169" t="s">
        <v>310</v>
      </c>
      <c r="O257" s="16"/>
    </row>
    <row r="258" spans="2:15" x14ac:dyDescent="0.25">
      <c r="B258" s="18">
        <v>2027</v>
      </c>
      <c r="C258" s="18" t="s">
        <v>70</v>
      </c>
      <c r="D258" s="16"/>
      <c r="E258" s="164">
        <v>0</v>
      </c>
      <c r="F258" s="164">
        <v>0</v>
      </c>
      <c r="G258" s="164">
        <v>0</v>
      </c>
      <c r="H258" s="164">
        <v>0</v>
      </c>
      <c r="I258" s="164">
        <v>0</v>
      </c>
      <c r="J258" s="164">
        <v>0</v>
      </c>
      <c r="L258" s="169">
        <v>2039</v>
      </c>
      <c r="M258" s="169" t="s">
        <v>308</v>
      </c>
      <c r="N258" s="169" t="s">
        <v>295</v>
      </c>
      <c r="O258" s="16"/>
    </row>
    <row r="259" spans="2:15" x14ac:dyDescent="0.25">
      <c r="B259" s="18">
        <v>2027</v>
      </c>
      <c r="C259" s="18" t="s">
        <v>73</v>
      </c>
      <c r="D259" s="16"/>
      <c r="E259" s="164">
        <v>3.2660957091269892E-2</v>
      </c>
      <c r="F259" s="164">
        <v>1.6976454221524703E-2</v>
      </c>
      <c r="G259" s="164">
        <v>1.560217997937325E-2</v>
      </c>
      <c r="H259" s="164">
        <v>6.2789281710640566E-4</v>
      </c>
      <c r="I259" s="164">
        <v>2.5345332794809772E-2</v>
      </c>
      <c r="J259" s="164">
        <v>1.4432633942868417E-2</v>
      </c>
      <c r="L259" s="169">
        <v>2039</v>
      </c>
      <c r="M259" s="169" t="s">
        <v>309</v>
      </c>
      <c r="N259" s="169" t="s">
        <v>310</v>
      </c>
      <c r="O259" s="16"/>
    </row>
    <row r="260" spans="2:15" x14ac:dyDescent="0.25">
      <c r="B260" s="18">
        <v>2027</v>
      </c>
      <c r="C260" s="18" t="s">
        <v>301</v>
      </c>
      <c r="D260" s="16"/>
      <c r="E260" s="164">
        <v>0</v>
      </c>
      <c r="F260" s="164">
        <v>0</v>
      </c>
      <c r="G260" s="164">
        <v>0</v>
      </c>
      <c r="H260" s="164">
        <v>0</v>
      </c>
      <c r="I260" s="164">
        <v>0</v>
      </c>
      <c r="J260" s="164">
        <v>0</v>
      </c>
      <c r="L260" s="169">
        <v>2039</v>
      </c>
      <c r="M260" s="169" t="s">
        <v>309</v>
      </c>
      <c r="N260" s="169" t="s">
        <v>295</v>
      </c>
      <c r="O260" s="16"/>
    </row>
    <row r="261" spans="2:15" x14ac:dyDescent="0.25">
      <c r="B261" s="18">
        <v>2027</v>
      </c>
      <c r="C261" s="18" t="s">
        <v>304</v>
      </c>
      <c r="D261" s="16"/>
      <c r="E261" s="164">
        <v>0.3427469014984193</v>
      </c>
      <c r="F261" s="164">
        <v>0.191745817485792</v>
      </c>
      <c r="G261" s="164">
        <v>2.7500936206775441E-2</v>
      </c>
      <c r="H261" s="164">
        <v>9.1067288922615783E-4</v>
      </c>
      <c r="I261" s="164">
        <v>9.3403245178981145E-2</v>
      </c>
      <c r="J261" s="164">
        <v>5.7995919448354076E-2</v>
      </c>
      <c r="L261" s="169">
        <v>2039</v>
      </c>
      <c r="M261" s="169" t="s">
        <v>121</v>
      </c>
      <c r="N261" s="169" t="s">
        <v>310</v>
      </c>
      <c r="O261" s="16"/>
    </row>
    <row r="262" spans="2:15" x14ac:dyDescent="0.25">
      <c r="B262" s="18">
        <v>2027</v>
      </c>
      <c r="C262" s="18" t="s">
        <v>305</v>
      </c>
      <c r="D262" s="16"/>
      <c r="E262" s="164">
        <v>0</v>
      </c>
      <c r="F262" s="164">
        <v>0</v>
      </c>
      <c r="G262" s="164">
        <v>0</v>
      </c>
      <c r="H262" s="164">
        <v>0</v>
      </c>
      <c r="I262" s="164">
        <v>0</v>
      </c>
      <c r="J262" s="164">
        <v>0</v>
      </c>
      <c r="L262" s="169">
        <v>2039</v>
      </c>
      <c r="M262" s="169" t="s">
        <v>121</v>
      </c>
      <c r="N262" s="169" t="s">
        <v>295</v>
      </c>
      <c r="O262" s="16"/>
    </row>
    <row r="263" spans="2:15" x14ac:dyDescent="0.25">
      <c r="B263" s="18">
        <v>2027</v>
      </c>
      <c r="C263" s="18" t="s">
        <v>307</v>
      </c>
      <c r="D263" s="16"/>
      <c r="E263" s="164">
        <v>0</v>
      </c>
      <c r="F263" s="164">
        <v>0</v>
      </c>
      <c r="G263" s="164">
        <v>0</v>
      </c>
      <c r="H263" s="164">
        <v>0</v>
      </c>
      <c r="I263" s="164">
        <v>0</v>
      </c>
      <c r="J263" s="164">
        <v>0</v>
      </c>
      <c r="L263" s="169">
        <v>2040</v>
      </c>
      <c r="M263" s="169" t="s">
        <v>291</v>
      </c>
      <c r="N263" s="169" t="s">
        <v>310</v>
      </c>
      <c r="O263" s="16"/>
    </row>
    <row r="264" spans="2:15" x14ac:dyDescent="0.25">
      <c r="B264" s="18">
        <v>2027</v>
      </c>
      <c r="C264" s="18" t="s">
        <v>121</v>
      </c>
      <c r="D264" s="16"/>
      <c r="E264" s="164">
        <v>1.6218813884385855E-2</v>
      </c>
      <c r="F264" s="164">
        <v>1.5108629945434481E-2</v>
      </c>
      <c r="G264" s="164">
        <v>1.1328003660377107E-2</v>
      </c>
      <c r="H264" s="164">
        <v>1.4379198365592933E-4</v>
      </c>
      <c r="I264" s="164">
        <v>2.0832121033776761E-2</v>
      </c>
      <c r="J264" s="164">
        <v>1.0984934471423223E-2</v>
      </c>
      <c r="L264" s="169">
        <v>2040</v>
      </c>
      <c r="M264" s="169" t="s">
        <v>291</v>
      </c>
      <c r="N264" s="169" t="s">
        <v>295</v>
      </c>
      <c r="O264" s="16"/>
    </row>
    <row r="265" spans="2:15" x14ac:dyDescent="0.25">
      <c r="B265" s="18">
        <v>2027</v>
      </c>
      <c r="C265" s="46" t="s">
        <v>84</v>
      </c>
      <c r="D265" s="47"/>
      <c r="E265" s="164">
        <v>1</v>
      </c>
      <c r="F265" s="164">
        <v>1</v>
      </c>
      <c r="G265" s="164">
        <v>1</v>
      </c>
      <c r="H265" s="164">
        <v>1</v>
      </c>
      <c r="I265" s="164">
        <v>1</v>
      </c>
      <c r="J265" s="164">
        <v>1</v>
      </c>
      <c r="L265" s="169">
        <v>2040</v>
      </c>
      <c r="M265" s="169" t="s">
        <v>298</v>
      </c>
      <c r="N265" s="169" t="s">
        <v>310</v>
      </c>
      <c r="O265" s="16"/>
    </row>
    <row r="266" spans="2:15" x14ac:dyDescent="0.25">
      <c r="B266" s="18">
        <v>2028</v>
      </c>
      <c r="C266" s="18" t="s">
        <v>199</v>
      </c>
      <c r="D266" s="16"/>
      <c r="E266" s="164">
        <v>0.41531057983403769</v>
      </c>
      <c r="F266" s="164">
        <v>0.55815225008100233</v>
      </c>
      <c r="G266" s="164">
        <v>0.68764884144550331</v>
      </c>
      <c r="H266" s="164">
        <v>0.93525398206309385</v>
      </c>
      <c r="I266" s="164">
        <v>0.56164780453681329</v>
      </c>
      <c r="J266" s="164">
        <v>0.71461510958051899</v>
      </c>
      <c r="L266" s="169">
        <v>2040</v>
      </c>
      <c r="M266" s="169" t="s">
        <v>298</v>
      </c>
      <c r="N266" s="169" t="s">
        <v>295</v>
      </c>
      <c r="O266" s="16"/>
    </row>
    <row r="267" spans="2:15" x14ac:dyDescent="0.25">
      <c r="B267" s="18">
        <v>2028</v>
      </c>
      <c r="C267" s="18" t="s">
        <v>69</v>
      </c>
      <c r="D267" s="16"/>
      <c r="E267" s="164">
        <v>0.19306274769188708</v>
      </c>
      <c r="F267" s="164">
        <v>0.21801684826624618</v>
      </c>
      <c r="G267" s="164">
        <v>0.25792003870797048</v>
      </c>
      <c r="H267" s="164">
        <v>6.3063660246917258E-2</v>
      </c>
      <c r="I267" s="164">
        <v>0.29877149645561868</v>
      </c>
      <c r="J267" s="164">
        <v>0.20197140255683496</v>
      </c>
      <c r="L267" s="169">
        <v>2040</v>
      </c>
      <c r="M267" s="169" t="s">
        <v>302</v>
      </c>
      <c r="N267" s="169" t="s">
        <v>310</v>
      </c>
      <c r="O267" s="16"/>
    </row>
    <row r="268" spans="2:15" x14ac:dyDescent="0.25">
      <c r="B268" s="18">
        <v>2028</v>
      </c>
      <c r="C268" s="18" t="s">
        <v>70</v>
      </c>
      <c r="D268" s="16"/>
      <c r="E268" s="164">
        <v>0</v>
      </c>
      <c r="F268" s="164">
        <v>0</v>
      </c>
      <c r="G268" s="164">
        <v>0</v>
      </c>
      <c r="H268" s="164">
        <v>0</v>
      </c>
      <c r="I268" s="164">
        <v>0</v>
      </c>
      <c r="J268" s="164">
        <v>0</v>
      </c>
      <c r="L268" s="169">
        <v>2040</v>
      </c>
      <c r="M268" s="169" t="s">
        <v>302</v>
      </c>
      <c r="N268" s="169" t="s">
        <v>295</v>
      </c>
      <c r="O268" s="16"/>
    </row>
    <row r="269" spans="2:15" x14ac:dyDescent="0.25">
      <c r="B269" s="18">
        <v>2028</v>
      </c>
      <c r="C269" s="18" t="s">
        <v>73</v>
      </c>
      <c r="D269" s="16"/>
      <c r="E269" s="164">
        <v>3.2660957091269892E-2</v>
      </c>
      <c r="F269" s="164">
        <v>1.6976454221524707E-2</v>
      </c>
      <c r="G269" s="164">
        <v>1.5602179979373248E-2</v>
      </c>
      <c r="H269" s="164">
        <v>6.2789281710640566E-4</v>
      </c>
      <c r="I269" s="164">
        <v>2.5345332794809765E-2</v>
      </c>
      <c r="J269" s="164">
        <v>1.4432633942868416E-2</v>
      </c>
      <c r="L269" s="169">
        <v>2040</v>
      </c>
      <c r="M269" s="169" t="s">
        <v>306</v>
      </c>
      <c r="N269" s="169" t="s">
        <v>310</v>
      </c>
      <c r="O269" s="16"/>
    </row>
    <row r="270" spans="2:15" x14ac:dyDescent="0.25">
      <c r="B270" s="18">
        <v>2028</v>
      </c>
      <c r="C270" s="18" t="s">
        <v>301</v>
      </c>
      <c r="D270" s="16"/>
      <c r="E270" s="164">
        <v>0</v>
      </c>
      <c r="F270" s="164">
        <v>0</v>
      </c>
      <c r="G270" s="164">
        <v>0</v>
      </c>
      <c r="H270" s="164">
        <v>0</v>
      </c>
      <c r="I270" s="164">
        <v>0</v>
      </c>
      <c r="J270" s="164">
        <v>0</v>
      </c>
      <c r="L270" s="169">
        <v>2040</v>
      </c>
      <c r="M270" s="169" t="s">
        <v>306</v>
      </c>
      <c r="N270" s="169" t="s">
        <v>295</v>
      </c>
      <c r="O270" s="16"/>
    </row>
    <row r="271" spans="2:15" x14ac:dyDescent="0.25">
      <c r="B271" s="18">
        <v>2028</v>
      </c>
      <c r="C271" s="18" t="s">
        <v>304</v>
      </c>
      <c r="D271" s="16"/>
      <c r="E271" s="164">
        <v>0.3427469014984193</v>
      </c>
      <c r="F271" s="164">
        <v>0.191745817485792</v>
      </c>
      <c r="G271" s="164">
        <v>2.7500936206775437E-2</v>
      </c>
      <c r="H271" s="164">
        <v>9.1067288922615783E-4</v>
      </c>
      <c r="I271" s="164">
        <v>9.3403245178981145E-2</v>
      </c>
      <c r="J271" s="164">
        <v>5.7995919448354076E-2</v>
      </c>
      <c r="L271" s="169">
        <v>2040</v>
      </c>
      <c r="M271" s="169" t="s">
        <v>308</v>
      </c>
      <c r="N271" s="169" t="s">
        <v>310</v>
      </c>
      <c r="O271" s="16"/>
    </row>
    <row r="272" spans="2:15" x14ac:dyDescent="0.25">
      <c r="B272" s="18">
        <v>2028</v>
      </c>
      <c r="C272" s="18" t="s">
        <v>305</v>
      </c>
      <c r="D272" s="16"/>
      <c r="E272" s="164">
        <v>0</v>
      </c>
      <c r="F272" s="164">
        <v>0</v>
      </c>
      <c r="G272" s="164">
        <v>0</v>
      </c>
      <c r="H272" s="164">
        <v>0</v>
      </c>
      <c r="I272" s="164">
        <v>0</v>
      </c>
      <c r="J272" s="164">
        <v>0</v>
      </c>
      <c r="L272" s="169">
        <v>2040</v>
      </c>
      <c r="M272" s="169" t="s">
        <v>308</v>
      </c>
      <c r="N272" s="169" t="s">
        <v>295</v>
      </c>
      <c r="O272" s="16"/>
    </row>
    <row r="273" spans="2:17" x14ac:dyDescent="0.25">
      <c r="B273" s="18">
        <v>2028</v>
      </c>
      <c r="C273" s="18" t="s">
        <v>307</v>
      </c>
      <c r="D273" s="16"/>
      <c r="E273" s="164">
        <v>0</v>
      </c>
      <c r="F273" s="164">
        <v>0</v>
      </c>
      <c r="G273" s="164">
        <v>0</v>
      </c>
      <c r="H273" s="164">
        <v>0</v>
      </c>
      <c r="I273" s="164">
        <v>0</v>
      </c>
      <c r="J273" s="164">
        <v>0</v>
      </c>
      <c r="L273" s="169">
        <v>2040</v>
      </c>
      <c r="M273" s="169" t="s">
        <v>309</v>
      </c>
      <c r="N273" s="169" t="s">
        <v>310</v>
      </c>
      <c r="O273" s="16"/>
    </row>
    <row r="274" spans="2:17" x14ac:dyDescent="0.25">
      <c r="B274" s="18">
        <v>2028</v>
      </c>
      <c r="C274" s="18" t="s">
        <v>121</v>
      </c>
      <c r="D274" s="16"/>
      <c r="E274" s="164">
        <v>1.6218813884385855E-2</v>
      </c>
      <c r="F274" s="164">
        <v>1.5108629945434479E-2</v>
      </c>
      <c r="G274" s="164">
        <v>1.1328003660377105E-2</v>
      </c>
      <c r="H274" s="164">
        <v>1.437919836559293E-4</v>
      </c>
      <c r="I274" s="164">
        <v>2.0832121033776758E-2</v>
      </c>
      <c r="J274" s="164">
        <v>1.0984934471423223E-2</v>
      </c>
      <c r="L274" s="169">
        <v>2040</v>
      </c>
      <c r="M274" s="169" t="s">
        <v>309</v>
      </c>
      <c r="N274" s="169" t="s">
        <v>295</v>
      </c>
      <c r="O274" s="16"/>
    </row>
    <row r="275" spans="2:17" x14ac:dyDescent="0.25">
      <c r="B275" s="18">
        <v>2028</v>
      </c>
      <c r="C275" s="46" t="s">
        <v>84</v>
      </c>
      <c r="D275" s="47"/>
      <c r="E275" s="164">
        <v>1</v>
      </c>
      <c r="F275" s="164">
        <v>1</v>
      </c>
      <c r="G275" s="164">
        <v>1</v>
      </c>
      <c r="H275" s="164">
        <v>1</v>
      </c>
      <c r="I275" s="164">
        <v>1</v>
      </c>
      <c r="J275" s="164">
        <v>1</v>
      </c>
      <c r="L275" s="169">
        <v>2040</v>
      </c>
      <c r="M275" s="169" t="s">
        <v>121</v>
      </c>
      <c r="N275" s="169" t="s">
        <v>310</v>
      </c>
      <c r="O275" s="16"/>
    </row>
    <row r="276" spans="2:17" x14ac:dyDescent="0.25">
      <c r="B276" s="18">
        <v>2029</v>
      </c>
      <c r="C276" s="18" t="s">
        <v>199</v>
      </c>
      <c r="D276" s="16"/>
      <c r="E276" s="164">
        <v>0.41531057983403769</v>
      </c>
      <c r="F276" s="164">
        <v>0.55815225008100233</v>
      </c>
      <c r="G276" s="164">
        <v>0.6876488414455032</v>
      </c>
      <c r="H276" s="164">
        <v>0.93525398206309385</v>
      </c>
      <c r="I276" s="164">
        <v>0.56164780453681329</v>
      </c>
      <c r="J276" s="164">
        <v>0.71461510958051899</v>
      </c>
      <c r="L276" s="169">
        <v>2040</v>
      </c>
      <c r="M276" s="169" t="s">
        <v>121</v>
      </c>
      <c r="N276" s="169" t="s">
        <v>295</v>
      </c>
      <c r="O276" s="16"/>
    </row>
    <row r="277" spans="2:17" x14ac:dyDescent="0.25">
      <c r="B277" s="18">
        <v>2029</v>
      </c>
      <c r="C277" s="18" t="s">
        <v>69</v>
      </c>
      <c r="D277" s="16"/>
      <c r="E277" s="164">
        <v>0.19306274769188708</v>
      </c>
      <c r="F277" s="164">
        <v>0.2180168482662462</v>
      </c>
      <c r="G277" s="164">
        <v>0.25792003870797048</v>
      </c>
      <c r="H277" s="164">
        <v>6.3063660246917258E-2</v>
      </c>
      <c r="I277" s="164">
        <v>0.29877149645561868</v>
      </c>
      <c r="J277" s="164">
        <v>0.20197140255683496</v>
      </c>
      <c r="O277"/>
    </row>
    <row r="278" spans="2:17" x14ac:dyDescent="0.25">
      <c r="B278" s="18">
        <v>2029</v>
      </c>
      <c r="C278" s="18" t="s">
        <v>70</v>
      </c>
      <c r="D278" s="16"/>
      <c r="E278" s="164">
        <v>0</v>
      </c>
      <c r="F278" s="164">
        <v>0</v>
      </c>
      <c r="G278" s="164">
        <v>0</v>
      </c>
      <c r="H278" s="164">
        <v>0</v>
      </c>
      <c r="I278" s="164">
        <v>0</v>
      </c>
      <c r="J278" s="164">
        <v>0</v>
      </c>
      <c r="O278"/>
    </row>
    <row r="279" spans="2:17" x14ac:dyDescent="0.25">
      <c r="B279" s="18">
        <v>2029</v>
      </c>
      <c r="C279" s="18" t="s">
        <v>73</v>
      </c>
      <c r="D279" s="16"/>
      <c r="E279" s="164">
        <v>3.2660957091269899E-2</v>
      </c>
      <c r="F279" s="164">
        <v>1.6976454221524707E-2</v>
      </c>
      <c r="G279" s="164">
        <v>1.560217997937325E-2</v>
      </c>
      <c r="H279" s="164">
        <v>6.2789281710640566E-4</v>
      </c>
      <c r="I279" s="164">
        <v>2.5345332794809768E-2</v>
      </c>
      <c r="J279" s="164">
        <v>1.4432633942868416E-2</v>
      </c>
      <c r="L279" s="275" t="s">
        <v>286</v>
      </c>
      <c r="M279" s="275"/>
      <c r="N279" s="275"/>
      <c r="O279" s="19"/>
    </row>
    <row r="280" spans="2:17" x14ac:dyDescent="0.25">
      <c r="B280" s="18">
        <v>2029</v>
      </c>
      <c r="C280" s="18" t="s">
        <v>301</v>
      </c>
      <c r="D280" s="16"/>
      <c r="E280" s="164">
        <v>0</v>
      </c>
      <c r="F280" s="164">
        <v>0</v>
      </c>
      <c r="G280" s="164">
        <v>0</v>
      </c>
      <c r="H280" s="164">
        <v>0</v>
      </c>
      <c r="I280" s="164">
        <v>0</v>
      </c>
      <c r="J280" s="164">
        <v>0</v>
      </c>
      <c r="L280" s="14" t="s">
        <v>312</v>
      </c>
      <c r="O280" s="22"/>
    </row>
    <row r="281" spans="2:17" x14ac:dyDescent="0.25">
      <c r="B281" s="18">
        <v>2029</v>
      </c>
      <c r="C281" s="18" t="s">
        <v>304</v>
      </c>
      <c r="D281" s="16"/>
      <c r="E281" s="164">
        <v>0.3427469014984193</v>
      </c>
      <c r="F281" s="164">
        <v>0.191745817485792</v>
      </c>
      <c r="G281" s="164">
        <v>2.7500936206775437E-2</v>
      </c>
      <c r="H281" s="164">
        <v>9.1067288922615783E-4</v>
      </c>
      <c r="I281" s="164">
        <v>9.3403245178981131E-2</v>
      </c>
      <c r="J281" s="164">
        <v>5.7995919448354076E-2</v>
      </c>
      <c r="L281" s="10" t="s">
        <v>66</v>
      </c>
      <c r="M281" s="10" t="s">
        <v>245</v>
      </c>
      <c r="N281" s="10"/>
      <c r="O281" s="10" t="s">
        <v>290</v>
      </c>
      <c r="Q281" t="s">
        <v>313</v>
      </c>
    </row>
    <row r="282" spans="2:17" x14ac:dyDescent="0.25">
      <c r="B282" s="18">
        <v>2029</v>
      </c>
      <c r="C282" s="18" t="s">
        <v>305</v>
      </c>
      <c r="D282" s="16"/>
      <c r="E282" s="164">
        <v>0</v>
      </c>
      <c r="F282" s="164">
        <v>0</v>
      </c>
      <c r="G282" s="164">
        <v>0</v>
      </c>
      <c r="H282" s="164">
        <v>0</v>
      </c>
      <c r="I282" s="164">
        <v>0</v>
      </c>
      <c r="J282" s="164">
        <v>0</v>
      </c>
      <c r="L282" s="18">
        <v>2022</v>
      </c>
      <c r="M282" s="18" t="s">
        <v>310</v>
      </c>
      <c r="N282" s="18"/>
      <c r="O282" s="172">
        <v>106311.89604500853</v>
      </c>
      <c r="Q282" s="54" t="s">
        <v>314</v>
      </c>
    </row>
    <row r="283" spans="2:17" x14ac:dyDescent="0.25">
      <c r="B283" s="18">
        <v>2029</v>
      </c>
      <c r="C283" s="18" t="s">
        <v>307</v>
      </c>
      <c r="D283" s="16"/>
      <c r="E283" s="164">
        <v>0</v>
      </c>
      <c r="F283" s="164">
        <v>0</v>
      </c>
      <c r="G283" s="164">
        <v>0</v>
      </c>
      <c r="H283" s="164">
        <v>0</v>
      </c>
      <c r="I283" s="164">
        <v>0</v>
      </c>
      <c r="J283" s="164">
        <v>0</v>
      </c>
      <c r="L283" s="18">
        <v>2022</v>
      </c>
      <c r="M283" s="18" t="s">
        <v>315</v>
      </c>
      <c r="N283" s="18"/>
      <c r="O283" s="172">
        <v>241247.1930242888</v>
      </c>
      <c r="Q283" s="54" t="s">
        <v>316</v>
      </c>
    </row>
    <row r="284" spans="2:17" x14ac:dyDescent="0.25">
      <c r="B284" s="18">
        <v>2029</v>
      </c>
      <c r="C284" s="18" t="s">
        <v>121</v>
      </c>
      <c r="D284" s="16"/>
      <c r="E284" s="164">
        <v>1.6218813884385858E-2</v>
      </c>
      <c r="F284" s="164">
        <v>1.5108629945434479E-2</v>
      </c>
      <c r="G284" s="164">
        <v>1.1328003660377105E-2</v>
      </c>
      <c r="H284" s="164">
        <v>1.4379198365592933E-4</v>
      </c>
      <c r="I284" s="164">
        <v>2.0832121033776758E-2</v>
      </c>
      <c r="J284" s="164">
        <v>1.0984934471423223E-2</v>
      </c>
      <c r="L284" s="18">
        <v>2022</v>
      </c>
      <c r="M284" s="18" t="s">
        <v>317</v>
      </c>
      <c r="N284" s="18" t="s">
        <v>318</v>
      </c>
      <c r="O284" s="172">
        <v>88591.22245107159</v>
      </c>
      <c r="Q284" t="s">
        <v>319</v>
      </c>
    </row>
    <row r="285" spans="2:17" x14ac:dyDescent="0.25">
      <c r="B285" s="18">
        <v>2029</v>
      </c>
      <c r="C285" s="46" t="s">
        <v>84</v>
      </c>
      <c r="D285" s="47"/>
      <c r="E285" s="164">
        <v>1</v>
      </c>
      <c r="F285" s="164">
        <v>1</v>
      </c>
      <c r="G285" s="164">
        <v>1</v>
      </c>
      <c r="H285" s="164">
        <v>1</v>
      </c>
      <c r="I285" s="164">
        <v>1</v>
      </c>
      <c r="J285" s="164">
        <v>1</v>
      </c>
      <c r="L285" s="18">
        <v>2022</v>
      </c>
      <c r="M285" s="18" t="s">
        <v>317</v>
      </c>
      <c r="N285" s="18" t="s">
        <v>320</v>
      </c>
      <c r="O285" s="172">
        <v>741</v>
      </c>
      <c r="Q285" s="54" t="s">
        <v>321</v>
      </c>
    </row>
    <row r="286" spans="2:17" x14ac:dyDescent="0.25">
      <c r="B286" s="18">
        <v>2029</v>
      </c>
      <c r="C286" s="18" t="s">
        <v>199</v>
      </c>
      <c r="D286" s="16"/>
      <c r="E286" s="164">
        <v>0.41531057983403769</v>
      </c>
      <c r="F286" s="164">
        <v>0.55815225008100244</v>
      </c>
      <c r="G286" s="164">
        <v>0.6876488414455032</v>
      </c>
      <c r="H286" s="164">
        <v>0.93525398206309385</v>
      </c>
      <c r="I286" s="164">
        <v>0.56164780453681329</v>
      </c>
      <c r="J286" s="164">
        <v>0.71461510958051899</v>
      </c>
      <c r="L286" s="18">
        <v>2022</v>
      </c>
      <c r="M286" s="18" t="s">
        <v>317</v>
      </c>
      <c r="N286" s="18" t="s">
        <v>322</v>
      </c>
      <c r="O286" s="172">
        <v>9364</v>
      </c>
      <c r="Q286" s="54" t="s">
        <v>323</v>
      </c>
    </row>
    <row r="287" spans="2:17" x14ac:dyDescent="0.25">
      <c r="B287" s="18">
        <v>2030</v>
      </c>
      <c r="C287" s="18" t="s">
        <v>69</v>
      </c>
      <c r="D287" s="16"/>
      <c r="E287" s="164">
        <v>0.19306274769188708</v>
      </c>
      <c r="F287" s="164">
        <v>0.2180168482662462</v>
      </c>
      <c r="G287" s="164">
        <v>0.25792003870797042</v>
      </c>
      <c r="H287" s="164">
        <v>6.3063660246917244E-2</v>
      </c>
      <c r="I287" s="164">
        <v>0.29877149645561862</v>
      </c>
      <c r="J287" s="164">
        <v>0.20197140255683493</v>
      </c>
      <c r="L287" s="18">
        <v>2022</v>
      </c>
      <c r="M287" s="18" t="s">
        <v>317</v>
      </c>
      <c r="N287" s="18" t="s">
        <v>324</v>
      </c>
      <c r="O287" s="172">
        <v>95148</v>
      </c>
    </row>
    <row r="288" spans="2:17" x14ac:dyDescent="0.25">
      <c r="B288" s="18">
        <v>2030</v>
      </c>
      <c r="C288" s="18" t="s">
        <v>70</v>
      </c>
      <c r="D288" s="16"/>
      <c r="E288" s="164">
        <v>0</v>
      </c>
      <c r="F288" s="164">
        <v>0</v>
      </c>
      <c r="G288" s="164">
        <v>0</v>
      </c>
      <c r="H288" s="164">
        <v>0</v>
      </c>
      <c r="I288" s="164">
        <v>0</v>
      </c>
      <c r="J288" s="164">
        <v>0</v>
      </c>
      <c r="L288" s="18">
        <v>2022</v>
      </c>
      <c r="M288" s="18" t="s">
        <v>317</v>
      </c>
      <c r="N288" s="18" t="s">
        <v>325</v>
      </c>
      <c r="O288" s="172">
        <v>27620</v>
      </c>
    </row>
    <row r="289" spans="2:15" x14ac:dyDescent="0.25">
      <c r="B289" s="18">
        <v>2030</v>
      </c>
      <c r="C289" s="18" t="s">
        <v>73</v>
      </c>
      <c r="D289" s="16"/>
      <c r="E289" s="164">
        <v>3.2660957091269892E-2</v>
      </c>
      <c r="F289" s="164">
        <v>1.6976454221524707E-2</v>
      </c>
      <c r="G289" s="164">
        <v>1.5602179979373248E-2</v>
      </c>
      <c r="H289" s="164">
        <v>6.2789281710640566E-4</v>
      </c>
      <c r="I289" s="164">
        <v>2.5345332794809765E-2</v>
      </c>
      <c r="J289" s="164">
        <v>1.4432633942868416E-2</v>
      </c>
      <c r="L289" s="18">
        <v>2022</v>
      </c>
      <c r="M289" s="18" t="s">
        <v>317</v>
      </c>
      <c r="N289" s="18" t="s">
        <v>326</v>
      </c>
      <c r="O289" s="173">
        <v>1.4204106000000001</v>
      </c>
    </row>
    <row r="290" spans="2:15" x14ac:dyDescent="0.25">
      <c r="B290" s="18">
        <v>2030</v>
      </c>
      <c r="C290" s="18" t="s">
        <v>301</v>
      </c>
      <c r="D290" s="16"/>
      <c r="E290" s="164">
        <v>0</v>
      </c>
      <c r="F290" s="164">
        <v>0</v>
      </c>
      <c r="G290" s="164">
        <v>0</v>
      </c>
      <c r="H290" s="164">
        <v>0</v>
      </c>
      <c r="I290" s="164">
        <v>0</v>
      </c>
      <c r="J290" s="164">
        <v>0</v>
      </c>
      <c r="L290" s="18">
        <v>2022</v>
      </c>
      <c r="M290" s="18" t="s">
        <v>317</v>
      </c>
      <c r="N290" s="18" t="s">
        <v>327</v>
      </c>
      <c r="O290" s="174">
        <v>7.5499999999999998E-2</v>
      </c>
    </row>
    <row r="291" spans="2:15" x14ac:dyDescent="0.25">
      <c r="B291" s="18">
        <v>2030</v>
      </c>
      <c r="C291" s="18" t="s">
        <v>304</v>
      </c>
      <c r="D291" s="16"/>
      <c r="E291" s="164">
        <v>0.34274690149841924</v>
      </c>
      <c r="F291" s="164">
        <v>0.19174581748579198</v>
      </c>
      <c r="G291" s="164">
        <v>2.750093620677543E-2</v>
      </c>
      <c r="H291" s="164">
        <v>9.1067288922615773E-4</v>
      </c>
      <c r="I291" s="164">
        <v>9.3403245178981131E-2</v>
      </c>
      <c r="J291" s="164">
        <v>5.7995919448354069E-2</v>
      </c>
      <c r="L291" s="18">
        <v>2022</v>
      </c>
      <c r="M291" s="18" t="s">
        <v>317</v>
      </c>
      <c r="N291" s="46" t="s">
        <v>328</v>
      </c>
      <c r="O291" s="175" t="s">
        <v>293</v>
      </c>
    </row>
    <row r="292" spans="2:15" x14ac:dyDescent="0.25">
      <c r="B292" s="18">
        <v>2030</v>
      </c>
      <c r="C292" s="18" t="s">
        <v>305</v>
      </c>
      <c r="D292" s="16"/>
      <c r="E292" s="164">
        <v>0</v>
      </c>
      <c r="F292" s="164">
        <v>0</v>
      </c>
      <c r="G292" s="164">
        <v>0</v>
      </c>
      <c r="H292" s="164">
        <v>0</v>
      </c>
      <c r="I292" s="164">
        <v>0</v>
      </c>
      <c r="J292" s="164">
        <v>0</v>
      </c>
      <c r="L292" s="18">
        <v>2022</v>
      </c>
      <c r="M292" s="18" t="s">
        <v>317</v>
      </c>
      <c r="N292" s="18" t="s">
        <v>329</v>
      </c>
      <c r="O292" s="172">
        <v>37495.573066093028</v>
      </c>
    </row>
    <row r="293" spans="2:15" x14ac:dyDescent="0.25">
      <c r="B293" s="18">
        <v>2030</v>
      </c>
      <c r="C293" s="18" t="s">
        <v>307</v>
      </c>
      <c r="D293" s="16"/>
      <c r="E293" s="164">
        <v>0</v>
      </c>
      <c r="F293" s="164">
        <v>0</v>
      </c>
      <c r="G293" s="164">
        <v>0</v>
      </c>
      <c r="H293" s="164">
        <v>0</v>
      </c>
      <c r="I293" s="164">
        <v>0</v>
      </c>
      <c r="J293" s="164">
        <v>0</v>
      </c>
      <c r="L293" s="18">
        <v>2022</v>
      </c>
      <c r="M293" s="18" t="s">
        <v>317</v>
      </c>
      <c r="N293" s="18" t="s">
        <v>330</v>
      </c>
      <c r="O293" s="172">
        <v>26687.769655897631</v>
      </c>
    </row>
    <row r="294" spans="2:15" x14ac:dyDescent="0.25">
      <c r="B294" s="18">
        <v>2030</v>
      </c>
      <c r="C294" s="18" t="s">
        <v>121</v>
      </c>
      <c r="D294" s="16"/>
      <c r="E294" s="164">
        <v>1.6218813884385855E-2</v>
      </c>
      <c r="F294" s="164">
        <v>1.5108629945434479E-2</v>
      </c>
      <c r="G294" s="164">
        <v>1.1328003660377103E-2</v>
      </c>
      <c r="H294" s="164">
        <v>1.437919836559293E-4</v>
      </c>
      <c r="I294" s="164">
        <v>2.0832121033776758E-2</v>
      </c>
      <c r="J294" s="164">
        <v>1.0984934471423223E-2</v>
      </c>
      <c r="L294" s="18">
        <v>2022</v>
      </c>
      <c r="M294" s="18" t="s">
        <v>317</v>
      </c>
      <c r="N294" s="18" t="s">
        <v>331</v>
      </c>
      <c r="O294" s="172">
        <v>11799.821877920178</v>
      </c>
    </row>
    <row r="295" spans="2:15" x14ac:dyDescent="0.25">
      <c r="B295" s="18">
        <v>2030</v>
      </c>
      <c r="C295" s="46" t="s">
        <v>84</v>
      </c>
      <c r="D295" s="47"/>
      <c r="E295" s="164">
        <v>1</v>
      </c>
      <c r="F295" s="164">
        <v>1</v>
      </c>
      <c r="G295" s="164">
        <v>1</v>
      </c>
      <c r="H295" s="164">
        <v>1</v>
      </c>
      <c r="I295" s="164">
        <v>1</v>
      </c>
      <c r="J295" s="164">
        <v>1</v>
      </c>
      <c r="L295" s="18">
        <v>2022</v>
      </c>
      <c r="M295" s="18" t="s">
        <v>317</v>
      </c>
      <c r="N295" s="18" t="s">
        <v>332</v>
      </c>
      <c r="O295" s="172">
        <v>20673.064522618923</v>
      </c>
    </row>
    <row r="296" spans="2:15" x14ac:dyDescent="0.25">
      <c r="B296" s="18">
        <v>2031</v>
      </c>
      <c r="C296" s="18" t="s">
        <v>199</v>
      </c>
      <c r="D296" s="16"/>
      <c r="E296" s="164">
        <v>0.41531057983403769</v>
      </c>
      <c r="F296" s="164">
        <v>0.55815225008100244</v>
      </c>
      <c r="G296" s="164">
        <v>0.6876488414455032</v>
      </c>
      <c r="H296" s="164">
        <v>0.93525398206309374</v>
      </c>
      <c r="I296" s="164">
        <v>0.56164780453681329</v>
      </c>
      <c r="J296" s="164">
        <v>0.71461510958051899</v>
      </c>
      <c r="L296" s="18">
        <v>2022</v>
      </c>
      <c r="M296" s="18" t="s">
        <v>317</v>
      </c>
      <c r="N296" s="18" t="s">
        <v>121</v>
      </c>
      <c r="O296" s="172">
        <v>45894.741450687427</v>
      </c>
    </row>
    <row r="297" spans="2:15" x14ac:dyDescent="0.25">
      <c r="B297" s="18">
        <v>2031</v>
      </c>
      <c r="C297" s="18" t="s">
        <v>69</v>
      </c>
      <c r="D297" s="16"/>
      <c r="E297" s="164">
        <v>0.19306274769188705</v>
      </c>
      <c r="F297" s="164">
        <v>0.21801684826624618</v>
      </c>
      <c r="G297" s="164">
        <v>0.25792003870797042</v>
      </c>
      <c r="H297" s="164">
        <v>6.3063660246917244E-2</v>
      </c>
      <c r="I297" s="164">
        <v>0.29877149645561868</v>
      </c>
      <c r="J297" s="164">
        <v>0.20197140255683493</v>
      </c>
      <c r="L297" s="18">
        <v>2023</v>
      </c>
      <c r="M297" s="18" t="s">
        <v>310</v>
      </c>
      <c r="N297" s="18"/>
      <c r="O297" s="172">
        <v>108578.367031945</v>
      </c>
    </row>
    <row r="298" spans="2:15" x14ac:dyDescent="0.25">
      <c r="B298" s="18">
        <v>2031</v>
      </c>
      <c r="C298" s="18" t="s">
        <v>70</v>
      </c>
      <c r="D298" s="16"/>
      <c r="E298" s="164">
        <v>0</v>
      </c>
      <c r="F298" s="164">
        <v>0</v>
      </c>
      <c r="G298" s="164">
        <v>0</v>
      </c>
      <c r="H298" s="164">
        <v>0</v>
      </c>
      <c r="I298" s="164">
        <v>0</v>
      </c>
      <c r="J298" s="164">
        <v>0</v>
      </c>
      <c r="L298" s="18">
        <v>2023</v>
      </c>
      <c r="M298" s="18" t="s">
        <v>315</v>
      </c>
      <c r="N298" s="18"/>
      <c r="O298" s="172">
        <v>246679.95712337969</v>
      </c>
    </row>
    <row r="299" spans="2:15" x14ac:dyDescent="0.25">
      <c r="B299" s="18">
        <v>2031</v>
      </c>
      <c r="C299" s="18" t="s">
        <v>73</v>
      </c>
      <c r="D299" s="16"/>
      <c r="E299" s="164">
        <v>3.2660957091269892E-2</v>
      </c>
      <c r="F299" s="164">
        <v>1.6976454221524703E-2</v>
      </c>
      <c r="G299" s="164">
        <v>1.5602179979373248E-2</v>
      </c>
      <c r="H299" s="164">
        <v>6.2789281710640555E-4</v>
      </c>
      <c r="I299" s="164">
        <v>2.5345332794809768E-2</v>
      </c>
      <c r="J299" s="164">
        <v>1.4432633942868416E-2</v>
      </c>
      <c r="L299" s="18">
        <v>2023</v>
      </c>
      <c r="M299" s="18" t="s">
        <v>317</v>
      </c>
      <c r="N299" s="18" t="s">
        <v>318</v>
      </c>
      <c r="O299" s="172">
        <v>90589.532361808815</v>
      </c>
    </row>
    <row r="300" spans="2:15" x14ac:dyDescent="0.25">
      <c r="B300" s="18">
        <v>2031</v>
      </c>
      <c r="C300" s="18" t="s">
        <v>301</v>
      </c>
      <c r="D300" s="16"/>
      <c r="E300" s="164">
        <v>0</v>
      </c>
      <c r="F300" s="164">
        <v>0</v>
      </c>
      <c r="G300" s="164">
        <v>0</v>
      </c>
      <c r="H300" s="164">
        <v>0</v>
      </c>
      <c r="I300" s="164">
        <v>0</v>
      </c>
      <c r="J300" s="164">
        <v>0</v>
      </c>
      <c r="L300" s="18">
        <v>2023</v>
      </c>
      <c r="M300" s="18" t="s">
        <v>317</v>
      </c>
      <c r="N300" s="18" t="s">
        <v>320</v>
      </c>
      <c r="O300" s="172">
        <v>797</v>
      </c>
    </row>
    <row r="301" spans="2:15" x14ac:dyDescent="0.25">
      <c r="B301" s="18">
        <v>2031</v>
      </c>
      <c r="C301" s="18" t="s">
        <v>304</v>
      </c>
      <c r="D301" s="16"/>
      <c r="E301" s="164">
        <v>0.34274690149841924</v>
      </c>
      <c r="F301" s="164">
        <v>0.19174581748579195</v>
      </c>
      <c r="G301" s="164">
        <v>2.750093620677543E-2</v>
      </c>
      <c r="H301" s="164">
        <v>9.106728892261574E-4</v>
      </c>
      <c r="I301" s="164">
        <v>9.3403245178981117E-2</v>
      </c>
      <c r="J301" s="164">
        <v>5.7995919448354069E-2</v>
      </c>
      <c r="L301" s="18">
        <v>2023</v>
      </c>
      <c r="M301" s="18" t="s">
        <v>317</v>
      </c>
      <c r="N301" s="18" t="s">
        <v>322</v>
      </c>
      <c r="O301" s="175">
        <v>9527</v>
      </c>
    </row>
    <row r="302" spans="2:15" x14ac:dyDescent="0.25">
      <c r="B302" s="18">
        <v>2031</v>
      </c>
      <c r="C302" s="18" t="s">
        <v>305</v>
      </c>
      <c r="D302" s="16"/>
      <c r="E302" s="164">
        <v>0</v>
      </c>
      <c r="F302" s="164">
        <v>0</v>
      </c>
      <c r="G302" s="164">
        <v>0</v>
      </c>
      <c r="H302" s="164">
        <v>0</v>
      </c>
      <c r="I302" s="164">
        <v>0</v>
      </c>
      <c r="J302" s="164">
        <v>0</v>
      </c>
      <c r="L302" s="18">
        <v>2023</v>
      </c>
      <c r="M302" s="18" t="s">
        <v>317</v>
      </c>
      <c r="N302" s="18" t="s">
        <v>324</v>
      </c>
      <c r="O302" s="172">
        <v>98586</v>
      </c>
    </row>
    <row r="303" spans="2:15" x14ac:dyDescent="0.25">
      <c r="B303" s="18">
        <v>2031</v>
      </c>
      <c r="C303" s="18" t="s">
        <v>307</v>
      </c>
      <c r="D303" s="16"/>
      <c r="E303" s="164">
        <v>0</v>
      </c>
      <c r="F303" s="164">
        <v>0</v>
      </c>
      <c r="G303" s="164">
        <v>0</v>
      </c>
      <c r="H303" s="164">
        <v>0</v>
      </c>
      <c r="I303" s="164">
        <v>0</v>
      </c>
      <c r="J303" s="164">
        <v>0</v>
      </c>
      <c r="L303" s="18">
        <v>2023</v>
      </c>
      <c r="M303" s="18" t="s">
        <v>317</v>
      </c>
      <c r="N303" s="18" t="s">
        <v>325</v>
      </c>
      <c r="O303" s="172">
        <v>26676</v>
      </c>
    </row>
    <row r="304" spans="2:15" x14ac:dyDescent="0.25">
      <c r="B304" s="18">
        <v>2031</v>
      </c>
      <c r="C304" s="18" t="s">
        <v>121</v>
      </c>
      <c r="D304" s="16"/>
      <c r="E304" s="164">
        <v>1.6218813884385855E-2</v>
      </c>
      <c r="F304" s="164">
        <v>1.5108629945434477E-2</v>
      </c>
      <c r="G304" s="164">
        <v>1.1328003660377105E-2</v>
      </c>
      <c r="H304" s="164">
        <v>1.4379198365592927E-4</v>
      </c>
      <c r="I304" s="164">
        <v>2.0832121033776758E-2</v>
      </c>
      <c r="J304" s="164">
        <v>1.0984934471423223E-2</v>
      </c>
      <c r="L304" s="18">
        <v>2023</v>
      </c>
      <c r="M304" s="18" t="s">
        <v>317</v>
      </c>
      <c r="N304" s="18" t="s">
        <v>326</v>
      </c>
      <c r="O304" s="173">
        <v>1.4205243999999999</v>
      </c>
    </row>
    <row r="305" spans="2:15" x14ac:dyDescent="0.25">
      <c r="B305" s="18">
        <v>2031</v>
      </c>
      <c r="C305" s="46" t="s">
        <v>84</v>
      </c>
      <c r="D305" s="47"/>
      <c r="E305" s="164">
        <v>1</v>
      </c>
      <c r="F305" s="164">
        <v>1</v>
      </c>
      <c r="G305" s="164">
        <v>1</v>
      </c>
      <c r="H305" s="164">
        <v>1</v>
      </c>
      <c r="I305" s="164">
        <v>1</v>
      </c>
      <c r="J305" s="164">
        <v>1</v>
      </c>
      <c r="L305" s="18">
        <v>2023</v>
      </c>
      <c r="M305" s="18" t="s">
        <v>317</v>
      </c>
      <c r="N305" s="18" t="s">
        <v>327</v>
      </c>
      <c r="O305" s="174">
        <v>7.1800000000000003E-2</v>
      </c>
    </row>
    <row r="306" spans="2:15" x14ac:dyDescent="0.25">
      <c r="B306" s="18">
        <v>2032</v>
      </c>
      <c r="C306" s="18" t="s">
        <v>199</v>
      </c>
      <c r="D306" s="16"/>
      <c r="E306" s="164">
        <v>0.41531057983403769</v>
      </c>
      <c r="F306" s="164">
        <v>0.55815225008100244</v>
      </c>
      <c r="G306" s="164">
        <v>0.6876488414455032</v>
      </c>
      <c r="H306" s="164">
        <v>0.93525398206309374</v>
      </c>
      <c r="I306" s="164">
        <v>0.56164780453681329</v>
      </c>
      <c r="J306" s="164">
        <v>0.7146151095805191</v>
      </c>
      <c r="L306" s="18">
        <v>2023</v>
      </c>
      <c r="M306" s="18" t="s">
        <v>317</v>
      </c>
      <c r="N306" s="46" t="s">
        <v>328</v>
      </c>
      <c r="O306" s="172" t="s">
        <v>293</v>
      </c>
    </row>
    <row r="307" spans="2:15" x14ac:dyDescent="0.25">
      <c r="B307" s="18">
        <v>2032</v>
      </c>
      <c r="C307" s="18" t="s">
        <v>69</v>
      </c>
      <c r="D307" s="16"/>
      <c r="E307" s="164">
        <v>0.19306274769188705</v>
      </c>
      <c r="F307" s="164">
        <v>0.21801684826624618</v>
      </c>
      <c r="G307" s="164">
        <v>0.25792003870797042</v>
      </c>
      <c r="H307" s="164">
        <v>6.3063660246917244E-2</v>
      </c>
      <c r="I307" s="164">
        <v>0.29877149645561868</v>
      </c>
      <c r="J307" s="164">
        <v>0.20197140255683493</v>
      </c>
      <c r="L307" s="18">
        <v>2023</v>
      </c>
      <c r="M307" s="18" t="s">
        <v>317</v>
      </c>
      <c r="N307" s="18" t="s">
        <v>329</v>
      </c>
      <c r="O307" s="172">
        <v>38341.342807086585</v>
      </c>
    </row>
    <row r="308" spans="2:15" x14ac:dyDescent="0.25">
      <c r="B308" s="18">
        <v>2032</v>
      </c>
      <c r="C308" s="18" t="s">
        <v>70</v>
      </c>
      <c r="D308" s="16"/>
      <c r="E308" s="164">
        <v>0</v>
      </c>
      <c r="F308" s="164">
        <v>0</v>
      </c>
      <c r="G308" s="164">
        <v>0</v>
      </c>
      <c r="H308" s="164">
        <v>0</v>
      </c>
      <c r="I308" s="164">
        <v>0</v>
      </c>
      <c r="J308" s="164">
        <v>0</v>
      </c>
      <c r="L308" s="18">
        <v>2023</v>
      </c>
      <c r="M308" s="18" t="s">
        <v>317</v>
      </c>
      <c r="N308" s="18" t="s">
        <v>330</v>
      </c>
      <c r="O308" s="172">
        <v>27289.752935091081</v>
      </c>
    </row>
    <row r="309" spans="2:15" x14ac:dyDescent="0.25">
      <c r="B309" s="18">
        <v>2032</v>
      </c>
      <c r="C309" s="18" t="s">
        <v>73</v>
      </c>
      <c r="D309" s="16"/>
      <c r="E309" s="164">
        <v>3.2660957091269892E-2</v>
      </c>
      <c r="F309" s="164">
        <v>1.6976454221524703E-2</v>
      </c>
      <c r="G309" s="164">
        <v>1.5602179979373248E-2</v>
      </c>
      <c r="H309" s="164">
        <v>6.2789281710640555E-4</v>
      </c>
      <c r="I309" s="164">
        <v>2.5345332794809768E-2</v>
      </c>
      <c r="J309" s="164">
        <v>1.4432633942868416E-2</v>
      </c>
      <c r="L309" s="18">
        <v>2023</v>
      </c>
      <c r="M309" s="18" t="s">
        <v>317</v>
      </c>
      <c r="N309" s="18" t="s">
        <v>331</v>
      </c>
      <c r="O309" s="172">
        <v>12065.984826699949</v>
      </c>
    </row>
    <row r="310" spans="2:15" x14ac:dyDescent="0.25">
      <c r="B310" s="18">
        <v>2032</v>
      </c>
      <c r="C310" s="18" t="s">
        <v>301</v>
      </c>
      <c r="D310" s="16"/>
      <c r="E310" s="164">
        <v>0</v>
      </c>
      <c r="F310" s="164">
        <v>0</v>
      </c>
      <c r="G310" s="164">
        <v>0</v>
      </c>
      <c r="H310" s="164">
        <v>0</v>
      </c>
      <c r="I310" s="164">
        <v>0</v>
      </c>
      <c r="J310" s="164">
        <v>0</v>
      </c>
      <c r="L310" s="18">
        <v>2023</v>
      </c>
      <c r="M310" s="18" t="s">
        <v>317</v>
      </c>
      <c r="N310" s="18" t="s">
        <v>332</v>
      </c>
      <c r="O310" s="172">
        <v>21139.376969584824</v>
      </c>
    </row>
    <row r="311" spans="2:15" x14ac:dyDescent="0.25">
      <c r="B311" s="18">
        <v>2032</v>
      </c>
      <c r="C311" s="18" t="s">
        <v>304</v>
      </c>
      <c r="D311" s="16"/>
      <c r="E311" s="164">
        <v>0.34274690149841924</v>
      </c>
      <c r="F311" s="164">
        <v>0.19174581748579198</v>
      </c>
      <c r="G311" s="164">
        <v>2.7500936206775434E-2</v>
      </c>
      <c r="H311" s="164">
        <v>9.1067288922615751E-4</v>
      </c>
      <c r="I311" s="164">
        <v>9.3403245178981131E-2</v>
      </c>
      <c r="J311" s="164">
        <v>5.7995919448354069E-2</v>
      </c>
      <c r="L311" s="18">
        <v>2023</v>
      </c>
      <c r="M311" s="18" t="s">
        <v>317</v>
      </c>
      <c r="N311" s="18" t="s">
        <v>121</v>
      </c>
      <c r="O311" s="175">
        <v>46929.967223108419</v>
      </c>
    </row>
    <row r="312" spans="2:15" x14ac:dyDescent="0.25">
      <c r="B312" s="18">
        <v>2032</v>
      </c>
      <c r="C312" s="18" t="s">
        <v>305</v>
      </c>
      <c r="D312" s="16"/>
      <c r="E312" s="164">
        <v>0</v>
      </c>
      <c r="F312" s="164">
        <v>0</v>
      </c>
      <c r="G312" s="164">
        <v>0</v>
      </c>
      <c r="H312" s="164">
        <v>0</v>
      </c>
      <c r="I312" s="164">
        <v>0</v>
      </c>
      <c r="J312" s="164">
        <v>0</v>
      </c>
      <c r="L312" s="18">
        <v>2024</v>
      </c>
      <c r="M312" s="18" t="s">
        <v>310</v>
      </c>
      <c r="N312" s="18"/>
      <c r="O312" s="172">
        <v>170698</v>
      </c>
    </row>
    <row r="313" spans="2:15" x14ac:dyDescent="0.25">
      <c r="B313" s="18">
        <v>2032</v>
      </c>
      <c r="C313" s="18" t="s">
        <v>307</v>
      </c>
      <c r="D313" s="16"/>
      <c r="E313" s="164">
        <v>0</v>
      </c>
      <c r="F313" s="164">
        <v>0</v>
      </c>
      <c r="G313" s="164">
        <v>0</v>
      </c>
      <c r="H313" s="164">
        <v>0</v>
      </c>
      <c r="I313" s="164">
        <v>0</v>
      </c>
      <c r="J313" s="164">
        <v>0</v>
      </c>
      <c r="L313" s="18">
        <v>2024</v>
      </c>
      <c r="M313" s="18" t="s">
        <v>315</v>
      </c>
      <c r="N313" s="18"/>
      <c r="O313" s="172">
        <v>250728</v>
      </c>
    </row>
    <row r="314" spans="2:15" x14ac:dyDescent="0.25">
      <c r="B314" s="18">
        <v>2032</v>
      </c>
      <c r="C314" s="18" t="s">
        <v>121</v>
      </c>
      <c r="D314" s="16"/>
      <c r="E314" s="164">
        <v>1.6218813884385855E-2</v>
      </c>
      <c r="F314" s="164">
        <v>1.5108629945434476E-2</v>
      </c>
      <c r="G314" s="164">
        <v>1.1328003660377105E-2</v>
      </c>
      <c r="H314" s="164">
        <v>1.4379198365592927E-4</v>
      </c>
      <c r="I314" s="164">
        <v>2.0832121033776758E-2</v>
      </c>
      <c r="J314" s="164">
        <v>1.0984934471423223E-2</v>
      </c>
      <c r="L314" s="18">
        <v>2024</v>
      </c>
      <c r="M314" s="18" t="s">
        <v>317</v>
      </c>
      <c r="N314" s="18" t="s">
        <v>318</v>
      </c>
      <c r="O314" s="172">
        <v>90116</v>
      </c>
    </row>
    <row r="315" spans="2:15" x14ac:dyDescent="0.25">
      <c r="B315" s="18">
        <v>2032</v>
      </c>
      <c r="C315" s="18" t="s">
        <v>84</v>
      </c>
      <c r="D315" s="16"/>
      <c r="E315" s="164">
        <v>1</v>
      </c>
      <c r="F315" s="164">
        <v>1</v>
      </c>
      <c r="G315" s="164">
        <v>1</v>
      </c>
      <c r="H315" s="164">
        <v>1</v>
      </c>
      <c r="I315" s="164">
        <v>1</v>
      </c>
      <c r="J315" s="164">
        <v>1</v>
      </c>
      <c r="L315" s="18">
        <v>2024</v>
      </c>
      <c r="M315" s="18" t="s">
        <v>317</v>
      </c>
      <c r="N315" s="18" t="s">
        <v>320</v>
      </c>
      <c r="O315" s="172">
        <v>1022.1889576904064</v>
      </c>
    </row>
    <row r="316" spans="2:15" x14ac:dyDescent="0.25">
      <c r="B316" s="18">
        <v>2033</v>
      </c>
      <c r="C316" s="18" t="s">
        <v>199</v>
      </c>
      <c r="D316" s="16"/>
      <c r="E316" s="164">
        <v>0.41531057983403763</v>
      </c>
      <c r="F316" s="164">
        <v>0.55815225008100233</v>
      </c>
      <c r="G316" s="164">
        <v>0.6876488414455032</v>
      </c>
      <c r="H316" s="164">
        <v>0.93525398206309363</v>
      </c>
      <c r="I316" s="164">
        <v>0.56164780453681318</v>
      </c>
      <c r="J316" s="164">
        <v>0.71461510958051899</v>
      </c>
      <c r="L316" s="18">
        <v>2024</v>
      </c>
      <c r="M316" s="18" t="s">
        <v>317</v>
      </c>
      <c r="N316" s="18" t="s">
        <v>322</v>
      </c>
      <c r="O316" s="175">
        <v>10484.666933344475</v>
      </c>
    </row>
    <row r="317" spans="2:15" x14ac:dyDescent="0.25">
      <c r="B317" s="18">
        <v>2033</v>
      </c>
      <c r="C317" s="18" t="s">
        <v>69</v>
      </c>
      <c r="D317" s="16"/>
      <c r="E317" s="164">
        <v>0.19306274769188703</v>
      </c>
      <c r="F317" s="164">
        <v>0.21801684826624615</v>
      </c>
      <c r="G317" s="164">
        <v>0.25792003870797042</v>
      </c>
      <c r="H317" s="164">
        <v>6.306366024691723E-2</v>
      </c>
      <c r="I317" s="164">
        <v>0.29877149645561862</v>
      </c>
      <c r="J317" s="164">
        <v>0.20197140255683493</v>
      </c>
      <c r="L317" s="18">
        <v>2024</v>
      </c>
      <c r="M317" s="18" t="s">
        <v>317</v>
      </c>
      <c r="N317" s="18" t="s">
        <v>324</v>
      </c>
      <c r="O317" s="172">
        <v>132701.09131674524</v>
      </c>
    </row>
    <row r="318" spans="2:15" x14ac:dyDescent="0.25">
      <c r="B318" s="18">
        <v>2033</v>
      </c>
      <c r="C318" s="18" t="s">
        <v>70</v>
      </c>
      <c r="D318" s="16"/>
      <c r="E318" s="164">
        <v>0</v>
      </c>
      <c r="F318" s="164">
        <v>0</v>
      </c>
      <c r="G318" s="164">
        <v>0</v>
      </c>
      <c r="H318" s="164">
        <v>0</v>
      </c>
      <c r="I318" s="164">
        <v>0</v>
      </c>
      <c r="J318" s="164">
        <v>0</v>
      </c>
      <c r="L318" s="18">
        <v>2024</v>
      </c>
      <c r="M318" s="18" t="s">
        <v>317</v>
      </c>
      <c r="N318" s="18" t="s">
        <v>325</v>
      </c>
      <c r="O318" s="172">
        <v>-22478.120878995789</v>
      </c>
    </row>
    <row r="319" spans="2:15" x14ac:dyDescent="0.25">
      <c r="B319" s="18">
        <v>2033</v>
      </c>
      <c r="C319" s="18" t="s">
        <v>73</v>
      </c>
      <c r="D319" s="16"/>
      <c r="E319" s="164">
        <v>3.2660957091269892E-2</v>
      </c>
      <c r="F319" s="164">
        <v>1.69764542215247E-2</v>
      </c>
      <c r="G319" s="164">
        <v>1.5602179979373248E-2</v>
      </c>
      <c r="H319" s="164">
        <v>6.2789281710640544E-4</v>
      </c>
      <c r="I319" s="164">
        <v>2.5345332794809765E-2</v>
      </c>
      <c r="J319" s="164">
        <v>1.4432633942868416E-2</v>
      </c>
      <c r="L319" s="18">
        <v>2024</v>
      </c>
      <c r="M319" s="18" t="s">
        <v>317</v>
      </c>
      <c r="N319" s="18" t="s">
        <v>326</v>
      </c>
      <c r="O319" s="173">
        <v>1.421311</v>
      </c>
    </row>
    <row r="320" spans="2:15" x14ac:dyDescent="0.25">
      <c r="B320" s="18">
        <v>2033</v>
      </c>
      <c r="C320" s="18" t="s">
        <v>301</v>
      </c>
      <c r="D320" s="16"/>
      <c r="E320" s="164">
        <v>0</v>
      </c>
      <c r="F320" s="164">
        <v>0</v>
      </c>
      <c r="G320" s="164">
        <v>0</v>
      </c>
      <c r="H320" s="164">
        <v>0</v>
      </c>
      <c r="I320" s="164">
        <v>0</v>
      </c>
      <c r="J320" s="164">
        <v>0</v>
      </c>
      <c r="L320" s="18">
        <v>2024</v>
      </c>
      <c r="M320" s="18" t="s">
        <v>317</v>
      </c>
      <c r="N320" s="18" t="s">
        <v>327</v>
      </c>
      <c r="O320" s="174">
        <v>7.6700000017800224E-2</v>
      </c>
    </row>
    <row r="321" spans="2:15" x14ac:dyDescent="0.25">
      <c r="B321" s="18">
        <v>2033</v>
      </c>
      <c r="C321" s="18" t="s">
        <v>304</v>
      </c>
      <c r="D321" s="16"/>
      <c r="E321" s="164">
        <v>0.34274690149841924</v>
      </c>
      <c r="F321" s="164">
        <v>0.19174581748579192</v>
      </c>
      <c r="G321" s="164">
        <v>2.7500936206775434E-2</v>
      </c>
      <c r="H321" s="164">
        <v>9.1067288922615751E-4</v>
      </c>
      <c r="I321" s="164">
        <v>9.3403245178981117E-2</v>
      </c>
      <c r="J321" s="164">
        <v>5.7995919448354062E-2</v>
      </c>
      <c r="L321" s="18">
        <v>2024</v>
      </c>
      <c r="M321" s="18" t="s">
        <v>317</v>
      </c>
      <c r="N321" s="46" t="s">
        <v>328</v>
      </c>
      <c r="O321" s="172" t="s">
        <v>293</v>
      </c>
    </row>
    <row r="322" spans="2:15" x14ac:dyDescent="0.25">
      <c r="B322" s="18">
        <v>2033</v>
      </c>
      <c r="C322" s="18" t="s">
        <v>305</v>
      </c>
      <c r="D322" s="16"/>
      <c r="E322" s="164">
        <v>0</v>
      </c>
      <c r="F322" s="164">
        <v>0</v>
      </c>
      <c r="G322" s="164">
        <v>0</v>
      </c>
      <c r="H322" s="164">
        <v>0</v>
      </c>
      <c r="I322" s="164">
        <v>0</v>
      </c>
      <c r="J322" s="164">
        <v>0</v>
      </c>
      <c r="L322" s="18">
        <v>2024</v>
      </c>
      <c r="M322" s="18" t="s">
        <v>317</v>
      </c>
      <c r="N322" s="18" t="s">
        <v>329</v>
      </c>
      <c r="O322" s="172">
        <v>37385</v>
      </c>
    </row>
    <row r="323" spans="2:15" x14ac:dyDescent="0.25">
      <c r="B323" s="18">
        <v>2033</v>
      </c>
      <c r="C323" s="18" t="s">
        <v>307</v>
      </c>
      <c r="D323" s="16"/>
      <c r="E323" s="164">
        <v>0</v>
      </c>
      <c r="F323" s="164">
        <v>0</v>
      </c>
      <c r="G323" s="164">
        <v>0</v>
      </c>
      <c r="H323" s="164">
        <v>0</v>
      </c>
      <c r="I323" s="164">
        <v>0</v>
      </c>
      <c r="J323" s="164">
        <v>0</v>
      </c>
      <c r="L323" s="18">
        <v>2024</v>
      </c>
      <c r="M323" s="18" t="s">
        <v>317</v>
      </c>
      <c r="N323" s="18" t="s">
        <v>330</v>
      </c>
      <c r="O323" s="172">
        <v>34190</v>
      </c>
    </row>
    <row r="324" spans="2:15" x14ac:dyDescent="0.25">
      <c r="B324" s="18">
        <v>2033</v>
      </c>
      <c r="C324" s="18" t="s">
        <v>121</v>
      </c>
      <c r="D324" s="16"/>
      <c r="E324" s="164">
        <v>1.6218813884385851E-2</v>
      </c>
      <c r="F324" s="164">
        <v>1.5108629945434476E-2</v>
      </c>
      <c r="G324" s="164">
        <v>1.1328003660377105E-2</v>
      </c>
      <c r="H324" s="164">
        <v>1.437919836559293E-4</v>
      </c>
      <c r="I324" s="164">
        <v>2.0832121033776754E-2</v>
      </c>
      <c r="J324" s="164">
        <v>1.0984934471423222E-2</v>
      </c>
      <c r="L324" s="18">
        <v>2024</v>
      </c>
      <c r="M324" s="18" t="s">
        <v>317</v>
      </c>
      <c r="N324" s="18" t="s">
        <v>331</v>
      </c>
      <c r="O324" s="172">
        <v>0</v>
      </c>
    </row>
    <row r="325" spans="2:15" x14ac:dyDescent="0.25">
      <c r="B325" s="18">
        <v>2033</v>
      </c>
      <c r="C325" s="18" t="s">
        <v>84</v>
      </c>
      <c r="D325" s="16"/>
      <c r="E325" s="164">
        <v>1</v>
      </c>
      <c r="F325" s="164">
        <v>1</v>
      </c>
      <c r="G325" s="164">
        <v>1</v>
      </c>
      <c r="H325" s="164">
        <v>1</v>
      </c>
      <c r="I325" s="164">
        <v>1</v>
      </c>
      <c r="J325" s="164">
        <v>1</v>
      </c>
      <c r="L325" s="18">
        <v>2024</v>
      </c>
      <c r="M325" s="18" t="s">
        <v>317</v>
      </c>
      <c r="N325" s="18" t="s">
        <v>332</v>
      </c>
      <c r="O325" s="172">
        <v>27289</v>
      </c>
    </row>
    <row r="326" spans="2:15" x14ac:dyDescent="0.25">
      <c r="B326" s="18">
        <v>2034</v>
      </c>
      <c r="C326" s="18" t="s">
        <v>199</v>
      </c>
      <c r="D326" s="16"/>
      <c r="E326" s="164">
        <v>0.41531057983403769</v>
      </c>
      <c r="F326" s="164">
        <v>0.55815225008100244</v>
      </c>
      <c r="G326" s="164">
        <v>0.68764884144550309</v>
      </c>
      <c r="H326" s="164">
        <v>0.93525398206309385</v>
      </c>
      <c r="I326" s="164">
        <v>0.56164780453681329</v>
      </c>
      <c r="J326" s="164">
        <v>0.71461510958051899</v>
      </c>
      <c r="L326" s="18">
        <v>2024</v>
      </c>
      <c r="M326" s="18" t="s">
        <v>317</v>
      </c>
      <c r="N326" s="18" t="s">
        <v>121</v>
      </c>
      <c r="O326" s="175">
        <v>61748</v>
      </c>
    </row>
    <row r="327" spans="2:15" x14ac:dyDescent="0.25">
      <c r="B327" s="18">
        <v>2034</v>
      </c>
      <c r="C327" s="18" t="s">
        <v>69</v>
      </c>
      <c r="D327" s="16"/>
      <c r="E327" s="164">
        <v>0.19306274769188705</v>
      </c>
      <c r="F327" s="164">
        <v>0.21801684826624609</v>
      </c>
      <c r="G327" s="164">
        <v>0.25792003870797042</v>
      </c>
      <c r="H327" s="164">
        <v>6.3063660246917244E-2</v>
      </c>
      <c r="I327" s="164">
        <v>0.29877149645561862</v>
      </c>
      <c r="J327" s="164">
        <v>0.20197140255683493</v>
      </c>
      <c r="L327" s="18">
        <v>2025</v>
      </c>
      <c r="M327" s="18" t="s">
        <v>310</v>
      </c>
      <c r="N327" s="18"/>
      <c r="O327" s="171">
        <v>175819</v>
      </c>
    </row>
    <row r="328" spans="2:15" x14ac:dyDescent="0.25">
      <c r="B328" s="18">
        <v>2034</v>
      </c>
      <c r="C328" s="18" t="s">
        <v>70</v>
      </c>
      <c r="D328" s="16"/>
      <c r="E328" s="164">
        <v>0</v>
      </c>
      <c r="F328" s="164">
        <v>0</v>
      </c>
      <c r="G328" s="164">
        <v>0</v>
      </c>
      <c r="H328" s="164">
        <v>0</v>
      </c>
      <c r="I328" s="164">
        <v>0</v>
      </c>
      <c r="J328" s="164">
        <v>0</v>
      </c>
      <c r="L328" s="18">
        <v>2025</v>
      </c>
      <c r="M328" s="18" t="s">
        <v>315</v>
      </c>
      <c r="N328" s="18"/>
      <c r="O328" s="171">
        <v>258249.84000000003</v>
      </c>
    </row>
    <row r="329" spans="2:15" x14ac:dyDescent="0.25">
      <c r="B329" s="18">
        <v>2034</v>
      </c>
      <c r="C329" s="18" t="s">
        <v>73</v>
      </c>
      <c r="D329" s="16"/>
      <c r="E329" s="164">
        <v>3.2660957091269899E-2</v>
      </c>
      <c r="F329" s="164">
        <v>1.69764542215247E-2</v>
      </c>
      <c r="G329" s="164">
        <v>1.5602179979373246E-2</v>
      </c>
      <c r="H329" s="164">
        <v>6.2789281710640555E-4</v>
      </c>
      <c r="I329" s="164">
        <v>2.5345332794809768E-2</v>
      </c>
      <c r="J329" s="164">
        <v>1.4432633942868416E-2</v>
      </c>
      <c r="L329" s="18">
        <v>2025</v>
      </c>
      <c r="M329" s="18" t="s">
        <v>317</v>
      </c>
      <c r="N329" s="18" t="s">
        <v>318</v>
      </c>
      <c r="O329" s="176">
        <v>92819.48</v>
      </c>
    </row>
    <row r="330" spans="2:15" x14ac:dyDescent="0.25">
      <c r="B330" s="18">
        <v>2034</v>
      </c>
      <c r="C330" s="18" t="s">
        <v>301</v>
      </c>
      <c r="D330" s="16"/>
      <c r="E330" s="164">
        <v>0</v>
      </c>
      <c r="F330" s="164">
        <v>0</v>
      </c>
      <c r="G330" s="164">
        <v>0</v>
      </c>
      <c r="H330" s="164">
        <v>0</v>
      </c>
      <c r="I330" s="164">
        <v>0</v>
      </c>
      <c r="J330" s="164">
        <v>0</v>
      </c>
      <c r="L330" s="18">
        <v>2025</v>
      </c>
      <c r="M330" s="18" t="s">
        <v>317</v>
      </c>
      <c r="N330" s="18" t="s">
        <v>320</v>
      </c>
      <c r="O330" s="171">
        <v>1127</v>
      </c>
    </row>
    <row r="331" spans="2:15" x14ac:dyDescent="0.25">
      <c r="B331" s="18">
        <v>2034</v>
      </c>
      <c r="C331" s="18" t="s">
        <v>304</v>
      </c>
      <c r="D331" s="16"/>
      <c r="E331" s="164">
        <v>0.34274690149841924</v>
      </c>
      <c r="F331" s="164">
        <v>0.19174581748579189</v>
      </c>
      <c r="G331" s="164">
        <v>2.750093620677543E-2</v>
      </c>
      <c r="H331" s="164">
        <v>9.1067288922615762E-4</v>
      </c>
      <c r="I331" s="164">
        <v>9.3403245178981117E-2</v>
      </c>
      <c r="J331" s="164">
        <v>5.7995919448354062E-2</v>
      </c>
      <c r="L331" s="18">
        <v>2025</v>
      </c>
      <c r="M331" s="18" t="s">
        <v>317</v>
      </c>
      <c r="N331" s="18" t="s">
        <v>322</v>
      </c>
      <c r="O331" s="171">
        <v>11564</v>
      </c>
    </row>
    <row r="332" spans="2:15" x14ac:dyDescent="0.25">
      <c r="B332" s="18">
        <v>2034</v>
      </c>
      <c r="C332" s="18" t="s">
        <v>305</v>
      </c>
      <c r="D332" s="16"/>
      <c r="E332" s="164">
        <v>0</v>
      </c>
      <c r="F332" s="164">
        <v>0</v>
      </c>
      <c r="G332" s="164">
        <v>0</v>
      </c>
      <c r="H332" s="164">
        <v>0</v>
      </c>
      <c r="I332" s="164">
        <v>0</v>
      </c>
      <c r="J332" s="164">
        <v>0</v>
      </c>
      <c r="L332" s="18">
        <v>2025</v>
      </c>
      <c r="M332" s="18" t="s">
        <v>317</v>
      </c>
      <c r="N332" s="18" t="s">
        <v>324</v>
      </c>
      <c r="O332" s="171">
        <v>136682</v>
      </c>
    </row>
    <row r="333" spans="2:15" x14ac:dyDescent="0.25">
      <c r="B333" s="18">
        <v>2034</v>
      </c>
      <c r="C333" s="18" t="s">
        <v>307</v>
      </c>
      <c r="D333" s="16"/>
      <c r="E333" s="164">
        <v>0</v>
      </c>
      <c r="F333" s="164">
        <v>0</v>
      </c>
      <c r="G333" s="164">
        <v>0</v>
      </c>
      <c r="H333" s="164">
        <v>0</v>
      </c>
      <c r="I333" s="164">
        <v>0</v>
      </c>
      <c r="J333" s="164">
        <v>0</v>
      </c>
      <c r="L333" s="18">
        <v>2025</v>
      </c>
      <c r="M333" s="18" t="s">
        <v>317</v>
      </c>
      <c r="N333" s="18" t="s">
        <v>325</v>
      </c>
      <c r="O333" s="176">
        <v>6752</v>
      </c>
    </row>
    <row r="334" spans="2:15" x14ac:dyDescent="0.25">
      <c r="B334" s="18">
        <v>2034</v>
      </c>
      <c r="C334" s="18" t="s">
        <v>121</v>
      </c>
      <c r="D334" s="16"/>
      <c r="E334" s="164">
        <v>1.6218813884385855E-2</v>
      </c>
      <c r="F334" s="164">
        <v>1.5108629945434474E-2</v>
      </c>
      <c r="G334" s="164">
        <v>1.1328003660377105E-2</v>
      </c>
      <c r="H334" s="164">
        <v>1.437919836559293E-4</v>
      </c>
      <c r="I334" s="164">
        <v>2.0832121033776758E-2</v>
      </c>
      <c r="J334" s="164">
        <v>1.0984934471423223E-2</v>
      </c>
      <c r="L334" s="18">
        <v>2025</v>
      </c>
      <c r="M334" s="18" t="s">
        <v>317</v>
      </c>
      <c r="N334" s="18" t="s">
        <v>326</v>
      </c>
      <c r="O334" s="181">
        <v>1.4218238999999999</v>
      </c>
    </row>
    <row r="335" spans="2:15" x14ac:dyDescent="0.25">
      <c r="B335" s="18">
        <v>2034</v>
      </c>
      <c r="C335" s="18" t="s">
        <v>84</v>
      </c>
      <c r="D335" s="16"/>
      <c r="E335" s="164">
        <v>1</v>
      </c>
      <c r="F335" s="164">
        <v>1</v>
      </c>
      <c r="G335" s="164">
        <v>1</v>
      </c>
      <c r="H335" s="164">
        <v>1</v>
      </c>
      <c r="I335" s="164">
        <v>1</v>
      </c>
      <c r="J335" s="164">
        <v>1</v>
      </c>
      <c r="L335" s="18">
        <v>2025</v>
      </c>
      <c r="M335" s="18" t="s">
        <v>317</v>
      </c>
      <c r="N335" s="18" t="s">
        <v>327</v>
      </c>
      <c r="O335" s="180">
        <v>7.451972275922647E-2</v>
      </c>
    </row>
    <row r="336" spans="2:15" x14ac:dyDescent="0.25">
      <c r="B336" s="18">
        <v>2035</v>
      </c>
      <c r="C336" s="18" t="s">
        <v>199</v>
      </c>
      <c r="D336" s="16"/>
      <c r="E336" s="164">
        <v>0.41531057983403774</v>
      </c>
      <c r="F336" s="164">
        <v>0.55815225008100244</v>
      </c>
      <c r="G336" s="164">
        <v>0.68764884144550309</v>
      </c>
      <c r="H336" s="164">
        <v>0.93525398206309385</v>
      </c>
      <c r="I336" s="164">
        <v>0.56164780453681318</v>
      </c>
      <c r="J336" s="164">
        <v>0.71461510958051899</v>
      </c>
      <c r="L336" s="18">
        <v>2025</v>
      </c>
      <c r="M336" s="18" t="s">
        <v>317</v>
      </c>
      <c r="N336" s="46" t="s">
        <v>328</v>
      </c>
      <c r="O336" s="172" t="s">
        <v>293</v>
      </c>
    </row>
    <row r="337" spans="2:15" x14ac:dyDescent="0.25">
      <c r="B337" s="18">
        <v>2035</v>
      </c>
      <c r="C337" s="18" t="s">
        <v>69</v>
      </c>
      <c r="D337" s="16"/>
      <c r="E337" s="164">
        <v>0.19306274769188705</v>
      </c>
      <c r="F337" s="164">
        <v>0.21801684826624612</v>
      </c>
      <c r="G337" s="164">
        <v>0.25792003870797037</v>
      </c>
      <c r="H337" s="164">
        <v>6.3063660246917244E-2</v>
      </c>
      <c r="I337" s="164">
        <v>0.29877149645561857</v>
      </c>
      <c r="J337" s="164">
        <v>0.20197140255683493</v>
      </c>
      <c r="L337" s="18">
        <v>2025</v>
      </c>
      <c r="M337" s="18" t="s">
        <v>317</v>
      </c>
      <c r="N337" s="18" t="s">
        <v>329</v>
      </c>
      <c r="O337" s="176">
        <v>38506.550000000003</v>
      </c>
    </row>
    <row r="338" spans="2:15" x14ac:dyDescent="0.25">
      <c r="B338" s="18">
        <v>2035</v>
      </c>
      <c r="C338" s="18" t="s">
        <v>70</v>
      </c>
      <c r="D338" s="16"/>
      <c r="E338" s="164">
        <v>0</v>
      </c>
      <c r="F338" s="164">
        <v>0</v>
      </c>
      <c r="G338" s="164">
        <v>0</v>
      </c>
      <c r="H338" s="164">
        <v>0</v>
      </c>
      <c r="I338" s="164">
        <v>0</v>
      </c>
      <c r="J338" s="164">
        <v>0</v>
      </c>
      <c r="L338" s="18">
        <v>2025</v>
      </c>
      <c r="M338" s="18" t="s">
        <v>317</v>
      </c>
      <c r="N338" s="18" t="s">
        <v>330</v>
      </c>
      <c r="O338" s="171">
        <v>35215.700000000004</v>
      </c>
    </row>
    <row r="339" spans="2:15" x14ac:dyDescent="0.25">
      <c r="B339" s="18">
        <v>2035</v>
      </c>
      <c r="C339" s="18" t="s">
        <v>73</v>
      </c>
      <c r="D339" s="16"/>
      <c r="E339" s="164">
        <v>3.2660957091269892E-2</v>
      </c>
      <c r="F339" s="164">
        <v>1.69764542215247E-2</v>
      </c>
      <c r="G339" s="164">
        <v>1.5602179979373246E-2</v>
      </c>
      <c r="H339" s="164">
        <v>6.2789281710640544E-4</v>
      </c>
      <c r="I339" s="164">
        <v>2.5345332794809765E-2</v>
      </c>
      <c r="J339" s="164">
        <v>1.4432633942868414E-2</v>
      </c>
      <c r="L339" s="18">
        <v>2025</v>
      </c>
      <c r="M339" s="18" t="s">
        <v>317</v>
      </c>
      <c r="N339" s="18" t="s">
        <v>331</v>
      </c>
      <c r="O339" s="171">
        <v>0</v>
      </c>
    </row>
    <row r="340" spans="2:15" x14ac:dyDescent="0.25">
      <c r="B340" s="18">
        <v>2035</v>
      </c>
      <c r="C340" s="18" t="s">
        <v>301</v>
      </c>
      <c r="D340" s="16"/>
      <c r="E340" s="164">
        <v>0</v>
      </c>
      <c r="F340" s="164">
        <v>0</v>
      </c>
      <c r="G340" s="164">
        <v>0</v>
      </c>
      <c r="H340" s="164">
        <v>0</v>
      </c>
      <c r="I340" s="164">
        <v>0</v>
      </c>
      <c r="J340" s="164">
        <v>0</v>
      </c>
      <c r="L340" s="18">
        <v>2025</v>
      </c>
      <c r="M340" s="18" t="s">
        <v>317</v>
      </c>
      <c r="N340" s="18" t="s">
        <v>332</v>
      </c>
      <c r="O340" s="171">
        <v>28107.670000000002</v>
      </c>
    </row>
    <row r="341" spans="2:15" x14ac:dyDescent="0.25">
      <c r="B341" s="18">
        <v>2035</v>
      </c>
      <c r="C341" s="18" t="s">
        <v>304</v>
      </c>
      <c r="D341" s="16"/>
      <c r="E341" s="164">
        <v>0.3427469014984193</v>
      </c>
      <c r="F341" s="164">
        <v>0.19174581748579195</v>
      </c>
      <c r="G341" s="164">
        <v>2.750093620677543E-2</v>
      </c>
      <c r="H341" s="164">
        <v>9.1067288922615773E-4</v>
      </c>
      <c r="I341" s="164">
        <v>9.3403245178981117E-2</v>
      </c>
      <c r="J341" s="164">
        <v>5.7995919448354062E-2</v>
      </c>
      <c r="L341" s="18">
        <v>2025</v>
      </c>
      <c r="M341" s="18" t="s">
        <v>317</v>
      </c>
      <c r="N341" s="18" t="s">
        <v>121</v>
      </c>
      <c r="O341" s="176">
        <v>63600.44</v>
      </c>
    </row>
    <row r="342" spans="2:15" x14ac:dyDescent="0.25">
      <c r="B342" s="18">
        <v>2035</v>
      </c>
      <c r="C342" s="18" t="s">
        <v>305</v>
      </c>
      <c r="D342" s="16"/>
      <c r="E342" s="164">
        <v>0</v>
      </c>
      <c r="F342" s="164">
        <v>0</v>
      </c>
      <c r="G342" s="164">
        <v>0</v>
      </c>
      <c r="H342" s="164">
        <v>0</v>
      </c>
      <c r="I342" s="164">
        <v>0</v>
      </c>
      <c r="J342" s="164">
        <v>0</v>
      </c>
      <c r="L342" s="18">
        <v>2026</v>
      </c>
      <c r="M342" s="18" t="s">
        <v>310</v>
      </c>
      <c r="N342" s="18"/>
      <c r="O342" s="171">
        <v>181094</v>
      </c>
    </row>
    <row r="343" spans="2:15" x14ac:dyDescent="0.25">
      <c r="B343" s="18">
        <v>2035</v>
      </c>
      <c r="C343" s="18" t="s">
        <v>307</v>
      </c>
      <c r="D343" s="16"/>
      <c r="E343" s="164">
        <v>0</v>
      </c>
      <c r="F343" s="164">
        <v>0</v>
      </c>
      <c r="G343" s="164">
        <v>0</v>
      </c>
      <c r="H343" s="164">
        <v>0</v>
      </c>
      <c r="I343" s="164">
        <v>0</v>
      </c>
      <c r="J343" s="164">
        <v>0</v>
      </c>
      <c r="L343" s="18">
        <v>2026</v>
      </c>
      <c r="M343" s="18" t="s">
        <v>315</v>
      </c>
      <c r="N343" s="18"/>
      <c r="O343" s="171">
        <v>265997.33520000003</v>
      </c>
    </row>
    <row r="344" spans="2:15" x14ac:dyDescent="0.25">
      <c r="B344" s="18">
        <v>2035</v>
      </c>
      <c r="C344" s="18" t="s">
        <v>121</v>
      </c>
      <c r="D344" s="16"/>
      <c r="E344" s="164">
        <v>1.6218813884385858E-2</v>
      </c>
      <c r="F344" s="164">
        <v>1.5108629945434477E-2</v>
      </c>
      <c r="G344" s="164">
        <v>1.1328003660377105E-2</v>
      </c>
      <c r="H344" s="164">
        <v>1.4379198365592933E-4</v>
      </c>
      <c r="I344" s="164">
        <v>2.0832121033776758E-2</v>
      </c>
      <c r="J344" s="164">
        <v>1.0984934471423223E-2</v>
      </c>
      <c r="L344" s="18">
        <v>2026</v>
      </c>
      <c r="M344" s="18" t="s">
        <v>317</v>
      </c>
      <c r="N344" s="18" t="s">
        <v>318</v>
      </c>
      <c r="O344" s="171">
        <v>95604.064400000003</v>
      </c>
    </row>
    <row r="345" spans="2:15" x14ac:dyDescent="0.25">
      <c r="B345" s="18">
        <v>2035</v>
      </c>
      <c r="C345" s="18" t="s">
        <v>84</v>
      </c>
      <c r="D345" s="16"/>
      <c r="E345" s="164">
        <v>1</v>
      </c>
      <c r="F345" s="164">
        <v>1</v>
      </c>
      <c r="G345" s="164">
        <v>1</v>
      </c>
      <c r="H345" s="164">
        <v>1</v>
      </c>
      <c r="I345" s="164">
        <v>1</v>
      </c>
      <c r="J345" s="164">
        <v>1</v>
      </c>
      <c r="L345" s="18">
        <v>2026</v>
      </c>
      <c r="M345" s="18" t="s">
        <v>317</v>
      </c>
      <c r="N345" s="18" t="s">
        <v>320</v>
      </c>
      <c r="O345" s="176">
        <v>1316</v>
      </c>
    </row>
    <row r="346" spans="2:15" x14ac:dyDescent="0.25">
      <c r="B346" s="18">
        <v>2036</v>
      </c>
      <c r="C346" s="18" t="s">
        <v>199</v>
      </c>
      <c r="D346" s="16"/>
      <c r="E346" s="164">
        <v>0.41531057983403769</v>
      </c>
      <c r="F346" s="164">
        <v>0.55815225008100255</v>
      </c>
      <c r="G346" s="164">
        <v>0.6876488414455032</v>
      </c>
      <c r="H346" s="164">
        <v>0.93525398206309396</v>
      </c>
      <c r="I346" s="164">
        <v>0.56164780453681329</v>
      </c>
      <c r="J346" s="164">
        <v>0.71461510958051899</v>
      </c>
      <c r="L346" s="18">
        <v>2026</v>
      </c>
      <c r="M346" s="18" t="s">
        <v>317</v>
      </c>
      <c r="N346" s="18" t="s">
        <v>322</v>
      </c>
      <c r="O346" s="171">
        <v>13498</v>
      </c>
    </row>
    <row r="347" spans="2:15" x14ac:dyDescent="0.25">
      <c r="B347" s="18">
        <v>2036</v>
      </c>
      <c r="C347" s="18" t="s">
        <v>69</v>
      </c>
      <c r="D347" s="16"/>
      <c r="E347" s="164">
        <v>0.19306274769188708</v>
      </c>
      <c r="F347" s="164">
        <v>0.21801684826624618</v>
      </c>
      <c r="G347" s="164">
        <v>0.25792003870797042</v>
      </c>
      <c r="H347" s="164">
        <v>6.3063660246917258E-2</v>
      </c>
      <c r="I347" s="164">
        <v>0.29877149645561862</v>
      </c>
      <c r="J347" s="164">
        <v>0.20197140255683493</v>
      </c>
      <c r="L347" s="18">
        <v>2026</v>
      </c>
      <c r="M347" s="18" t="s">
        <v>317</v>
      </c>
      <c r="N347" s="18" t="s">
        <v>324</v>
      </c>
      <c r="O347" s="171">
        <v>140783</v>
      </c>
    </row>
    <row r="348" spans="2:15" x14ac:dyDescent="0.25">
      <c r="B348" s="18">
        <v>2036</v>
      </c>
      <c r="C348" s="18" t="s">
        <v>70</v>
      </c>
      <c r="D348" s="16"/>
      <c r="E348" s="164">
        <v>0</v>
      </c>
      <c r="F348" s="164">
        <v>0</v>
      </c>
      <c r="G348" s="164">
        <v>0</v>
      </c>
      <c r="H348" s="164">
        <v>0</v>
      </c>
      <c r="I348" s="164">
        <v>0</v>
      </c>
      <c r="J348" s="164">
        <v>0</v>
      </c>
      <c r="L348" s="18">
        <v>2026</v>
      </c>
      <c r="M348" s="18" t="s">
        <v>317</v>
      </c>
      <c r="N348" s="18" t="s">
        <v>325</v>
      </c>
      <c r="O348" s="171">
        <v>6954</v>
      </c>
    </row>
    <row r="349" spans="2:15" x14ac:dyDescent="0.25">
      <c r="B349" s="18">
        <v>2036</v>
      </c>
      <c r="C349" s="18" t="s">
        <v>73</v>
      </c>
      <c r="D349" s="16"/>
      <c r="E349" s="164">
        <v>3.2660957091269892E-2</v>
      </c>
      <c r="F349" s="164">
        <v>1.6976454221524703E-2</v>
      </c>
      <c r="G349" s="164">
        <v>1.560217997937325E-2</v>
      </c>
      <c r="H349" s="164">
        <v>6.2789281710640555E-4</v>
      </c>
      <c r="I349" s="164">
        <v>2.5345332794809768E-2</v>
      </c>
      <c r="J349" s="164">
        <v>1.4432633942868416E-2</v>
      </c>
      <c r="L349" s="18">
        <v>2026</v>
      </c>
      <c r="M349" s="18" t="s">
        <v>317</v>
      </c>
      <c r="N349" s="18" t="s">
        <v>326</v>
      </c>
      <c r="O349" s="182">
        <v>1.4262558000000001</v>
      </c>
    </row>
    <row r="350" spans="2:15" x14ac:dyDescent="0.25">
      <c r="B350" s="18">
        <v>2036</v>
      </c>
      <c r="C350" s="18" t="s">
        <v>301</v>
      </c>
      <c r="D350" s="16"/>
      <c r="E350" s="164">
        <v>0</v>
      </c>
      <c r="F350" s="164">
        <v>0</v>
      </c>
      <c r="G350" s="164">
        <v>0</v>
      </c>
      <c r="H350" s="164">
        <v>0</v>
      </c>
      <c r="I350" s="164">
        <v>0</v>
      </c>
      <c r="J350" s="164">
        <v>0</v>
      </c>
      <c r="L350" s="18">
        <v>2026</v>
      </c>
      <c r="M350" s="18" t="s">
        <v>317</v>
      </c>
      <c r="N350" s="18" t="s">
        <v>327</v>
      </c>
      <c r="O350" s="180">
        <v>7.451972275922647E-2</v>
      </c>
    </row>
    <row r="351" spans="2:15" x14ac:dyDescent="0.25">
      <c r="B351" s="18">
        <v>2036</v>
      </c>
      <c r="C351" s="18" t="s">
        <v>304</v>
      </c>
      <c r="D351" s="16"/>
      <c r="E351" s="164">
        <v>0.3427469014984193</v>
      </c>
      <c r="F351" s="164">
        <v>0.19174581748579195</v>
      </c>
      <c r="G351" s="164">
        <v>2.7500936206775434E-2</v>
      </c>
      <c r="H351" s="164">
        <v>9.1067288922615783E-4</v>
      </c>
      <c r="I351" s="164">
        <v>9.3403245178981117E-2</v>
      </c>
      <c r="J351" s="164">
        <v>5.7995919448354062E-2</v>
      </c>
      <c r="L351" s="18">
        <v>2026</v>
      </c>
      <c r="M351" s="18" t="s">
        <v>317</v>
      </c>
      <c r="N351" s="46" t="s">
        <v>328</v>
      </c>
      <c r="O351" s="172" t="s">
        <v>293</v>
      </c>
    </row>
    <row r="352" spans="2:15" x14ac:dyDescent="0.25">
      <c r="B352" s="18">
        <v>2036</v>
      </c>
      <c r="C352" s="18" t="s">
        <v>305</v>
      </c>
      <c r="D352" s="16"/>
      <c r="E352" s="164">
        <v>0</v>
      </c>
      <c r="F352" s="164">
        <v>0</v>
      </c>
      <c r="G352" s="164">
        <v>0</v>
      </c>
      <c r="H352" s="164">
        <v>0</v>
      </c>
      <c r="I352" s="164">
        <v>0</v>
      </c>
      <c r="J352" s="164">
        <v>0</v>
      </c>
      <c r="L352" s="18">
        <v>2026</v>
      </c>
      <c r="M352" s="18" t="s">
        <v>317</v>
      </c>
      <c r="N352" s="18" t="s">
        <v>329</v>
      </c>
      <c r="O352" s="171">
        <v>39661.746500000001</v>
      </c>
    </row>
    <row r="353" spans="2:15" x14ac:dyDescent="0.25">
      <c r="B353" s="18">
        <v>2036</v>
      </c>
      <c r="C353" s="18" t="s">
        <v>307</v>
      </c>
      <c r="D353" s="16"/>
      <c r="E353" s="164">
        <v>0</v>
      </c>
      <c r="F353" s="164">
        <v>0</v>
      </c>
      <c r="G353" s="164">
        <v>0</v>
      </c>
      <c r="H353" s="164">
        <v>0</v>
      </c>
      <c r="I353" s="164">
        <v>0</v>
      </c>
      <c r="J353" s="164">
        <v>0</v>
      </c>
      <c r="L353" s="18">
        <v>2026</v>
      </c>
      <c r="M353" s="18" t="s">
        <v>317</v>
      </c>
      <c r="N353" s="18" t="s">
        <v>330</v>
      </c>
      <c r="O353" s="176">
        <v>36272.171000000002</v>
      </c>
    </row>
    <row r="354" spans="2:15" x14ac:dyDescent="0.25">
      <c r="B354" s="18">
        <v>2036</v>
      </c>
      <c r="C354" s="18" t="s">
        <v>121</v>
      </c>
      <c r="D354" s="16"/>
      <c r="E354" s="164">
        <v>1.6218813884385862E-2</v>
      </c>
      <c r="F354" s="164">
        <v>1.5108629945434477E-2</v>
      </c>
      <c r="G354" s="164">
        <v>1.1328003660377109E-2</v>
      </c>
      <c r="H354" s="164">
        <v>1.4379198365592935E-4</v>
      </c>
      <c r="I354" s="164">
        <v>2.0832121033776761E-2</v>
      </c>
      <c r="J354" s="164">
        <v>1.0984934471423225E-2</v>
      </c>
      <c r="L354" s="18">
        <v>2026</v>
      </c>
      <c r="M354" s="18" t="s">
        <v>317</v>
      </c>
      <c r="N354" s="18" t="s">
        <v>331</v>
      </c>
      <c r="O354" s="171">
        <v>0</v>
      </c>
    </row>
    <row r="355" spans="2:15" x14ac:dyDescent="0.25">
      <c r="B355" s="18">
        <v>2036</v>
      </c>
      <c r="C355" s="18" t="s">
        <v>84</v>
      </c>
      <c r="D355" s="16"/>
      <c r="E355" s="164">
        <v>1</v>
      </c>
      <c r="F355" s="164">
        <v>1</v>
      </c>
      <c r="G355" s="164">
        <v>1</v>
      </c>
      <c r="H355" s="164">
        <v>1</v>
      </c>
      <c r="I355" s="164">
        <v>1</v>
      </c>
      <c r="J355" s="164">
        <v>1</v>
      </c>
      <c r="L355" s="18">
        <v>2026</v>
      </c>
      <c r="M355" s="18" t="s">
        <v>317</v>
      </c>
      <c r="N355" s="18" t="s">
        <v>332</v>
      </c>
      <c r="O355" s="171">
        <v>28950.900100000003</v>
      </c>
    </row>
    <row r="356" spans="2:15" x14ac:dyDescent="0.25">
      <c r="B356" s="18">
        <v>2037</v>
      </c>
      <c r="C356" s="18" t="s">
        <v>199</v>
      </c>
      <c r="D356" s="16"/>
      <c r="E356" s="164">
        <v>0.41531057983403769</v>
      </c>
      <c r="F356" s="164">
        <v>0.55815225008100255</v>
      </c>
      <c r="G356" s="164">
        <v>0.6876488414455032</v>
      </c>
      <c r="H356" s="164">
        <v>0.93525398206309396</v>
      </c>
      <c r="I356" s="164">
        <v>0.56164780453681329</v>
      </c>
      <c r="J356" s="164">
        <v>0.71461510958051888</v>
      </c>
      <c r="L356" s="18">
        <v>2026</v>
      </c>
      <c r="M356" s="18" t="s">
        <v>317</v>
      </c>
      <c r="N356" s="18" t="s">
        <v>121</v>
      </c>
      <c r="O356" s="171">
        <v>65508.453200000004</v>
      </c>
    </row>
    <row r="357" spans="2:15" x14ac:dyDescent="0.25">
      <c r="B357" s="18">
        <v>2037</v>
      </c>
      <c r="C357" s="18" t="s">
        <v>69</v>
      </c>
      <c r="D357" s="16"/>
      <c r="E357" s="164">
        <v>0.19306274769188708</v>
      </c>
      <c r="F357" s="164">
        <v>0.2180168482662462</v>
      </c>
      <c r="G357" s="164">
        <v>0.25792003870797037</v>
      </c>
      <c r="H357" s="164">
        <v>6.3063660246917244E-2</v>
      </c>
      <c r="I357" s="164">
        <v>0.29877149645561862</v>
      </c>
      <c r="J357" s="164">
        <v>0.20197140255683493</v>
      </c>
      <c r="L357" s="18">
        <v>2027</v>
      </c>
      <c r="M357" s="18" t="s">
        <v>310</v>
      </c>
      <c r="N357" s="18"/>
      <c r="O357" s="176">
        <v>186525</v>
      </c>
    </row>
    <row r="358" spans="2:15" x14ac:dyDescent="0.25">
      <c r="B358" s="18">
        <v>2037</v>
      </c>
      <c r="C358" s="18" t="s">
        <v>70</v>
      </c>
      <c r="D358" s="16"/>
      <c r="E358" s="164">
        <v>0</v>
      </c>
      <c r="F358" s="164">
        <v>0</v>
      </c>
      <c r="G358" s="164">
        <v>0</v>
      </c>
      <c r="H358" s="164">
        <v>0</v>
      </c>
      <c r="I358" s="164">
        <v>0</v>
      </c>
      <c r="J358" s="164">
        <v>0</v>
      </c>
      <c r="L358" s="18">
        <v>2027</v>
      </c>
      <c r="M358" s="18" t="s">
        <v>315</v>
      </c>
      <c r="N358" s="18"/>
      <c r="O358" s="171">
        <v>273977.25525600003</v>
      </c>
    </row>
    <row r="359" spans="2:15" x14ac:dyDescent="0.25">
      <c r="B359" s="18">
        <v>2037</v>
      </c>
      <c r="C359" s="18" t="s">
        <v>73</v>
      </c>
      <c r="D359" s="16"/>
      <c r="E359" s="164">
        <v>3.2660957091269899E-2</v>
      </c>
      <c r="F359" s="164">
        <v>1.6976454221524703E-2</v>
      </c>
      <c r="G359" s="164">
        <v>1.560217997937325E-2</v>
      </c>
      <c r="H359" s="164">
        <v>6.2789281710640544E-4</v>
      </c>
      <c r="I359" s="164">
        <v>2.5345332794809768E-2</v>
      </c>
      <c r="J359" s="164">
        <v>1.4432633942868416E-2</v>
      </c>
      <c r="L359" s="18">
        <v>2027</v>
      </c>
      <c r="M359" s="18" t="s">
        <v>317</v>
      </c>
      <c r="N359" s="18" t="s">
        <v>318</v>
      </c>
      <c r="O359" s="171">
        <v>98472.186332000012</v>
      </c>
    </row>
    <row r="360" spans="2:15" x14ac:dyDescent="0.25">
      <c r="B360" s="18">
        <v>2037</v>
      </c>
      <c r="C360" s="18" t="s">
        <v>301</v>
      </c>
      <c r="D360" s="16"/>
      <c r="E360" s="164">
        <v>0</v>
      </c>
      <c r="F360" s="164">
        <v>0</v>
      </c>
      <c r="G360" s="164">
        <v>0</v>
      </c>
      <c r="H360" s="164">
        <v>0</v>
      </c>
      <c r="I360" s="164">
        <v>0</v>
      </c>
      <c r="J360" s="164">
        <v>0</v>
      </c>
      <c r="L360" s="18">
        <v>2027</v>
      </c>
      <c r="M360" s="18" t="s">
        <v>317</v>
      </c>
      <c r="N360" s="18" t="s">
        <v>320</v>
      </c>
      <c r="O360" s="171">
        <v>1356</v>
      </c>
    </row>
    <row r="361" spans="2:15" x14ac:dyDescent="0.25">
      <c r="B361" s="18">
        <v>2037</v>
      </c>
      <c r="C361" s="18" t="s">
        <v>304</v>
      </c>
      <c r="D361" s="16"/>
      <c r="E361" s="164">
        <v>0.34274690149841935</v>
      </c>
      <c r="F361" s="164">
        <v>0.19174581748579198</v>
      </c>
      <c r="G361" s="164">
        <v>2.750093620677543E-2</v>
      </c>
      <c r="H361" s="164">
        <v>9.1067288922615773E-4</v>
      </c>
      <c r="I361" s="164">
        <v>9.3403245178981117E-2</v>
      </c>
      <c r="J361" s="164">
        <v>5.7995919448354062E-2</v>
      </c>
      <c r="L361" s="18">
        <v>2027</v>
      </c>
      <c r="M361" s="18" t="s">
        <v>317</v>
      </c>
      <c r="N361" s="18" t="s">
        <v>322</v>
      </c>
      <c r="O361" s="176">
        <v>13903</v>
      </c>
    </row>
    <row r="362" spans="2:15" x14ac:dyDescent="0.25">
      <c r="B362" s="18">
        <v>2037</v>
      </c>
      <c r="C362" s="18" t="s">
        <v>305</v>
      </c>
      <c r="D362" s="16"/>
      <c r="E362" s="164">
        <v>0</v>
      </c>
      <c r="F362" s="164">
        <v>0</v>
      </c>
      <c r="G362" s="164">
        <v>0</v>
      </c>
      <c r="H362" s="164">
        <v>0</v>
      </c>
      <c r="I362" s="164">
        <v>0</v>
      </c>
      <c r="J362" s="164">
        <v>0</v>
      </c>
      <c r="L362" s="18">
        <v>2027</v>
      </c>
      <c r="M362" s="18" t="s">
        <v>317</v>
      </c>
      <c r="N362" s="18" t="s">
        <v>324</v>
      </c>
      <c r="O362" s="171">
        <v>145006</v>
      </c>
    </row>
    <row r="363" spans="2:15" x14ac:dyDescent="0.25">
      <c r="B363" s="18">
        <v>2037</v>
      </c>
      <c r="C363" s="18" t="s">
        <v>307</v>
      </c>
      <c r="D363" s="16"/>
      <c r="E363" s="164">
        <v>0</v>
      </c>
      <c r="F363" s="164">
        <v>0</v>
      </c>
      <c r="G363" s="164">
        <v>0</v>
      </c>
      <c r="H363" s="164">
        <v>0</v>
      </c>
      <c r="I363" s="164">
        <v>0</v>
      </c>
      <c r="J363" s="164">
        <v>0</v>
      </c>
      <c r="L363" s="18">
        <v>2027</v>
      </c>
      <c r="M363" s="18" t="s">
        <v>317</v>
      </c>
      <c r="N363" s="18" t="s">
        <v>325</v>
      </c>
      <c r="O363" s="171">
        <v>7163</v>
      </c>
    </row>
    <row r="364" spans="2:15" x14ac:dyDescent="0.25">
      <c r="B364" s="18">
        <v>2037</v>
      </c>
      <c r="C364" s="18" t="s">
        <v>121</v>
      </c>
      <c r="D364" s="16"/>
      <c r="E364" s="164">
        <v>1.6218813884385858E-2</v>
      </c>
      <c r="F364" s="164">
        <v>1.5108629945434476E-2</v>
      </c>
      <c r="G364" s="164">
        <v>1.1328003660377105E-2</v>
      </c>
      <c r="H364" s="164">
        <v>1.4379198365592933E-4</v>
      </c>
      <c r="I364" s="164">
        <v>2.0832121033776758E-2</v>
      </c>
      <c r="J364" s="164">
        <v>1.0984934471423223E-2</v>
      </c>
      <c r="L364" s="18">
        <v>2027</v>
      </c>
      <c r="M364" s="18" t="s">
        <v>317</v>
      </c>
      <c r="N364" s="18" t="s">
        <v>326</v>
      </c>
      <c r="O364" s="181">
        <v>1.4264281000000001</v>
      </c>
    </row>
    <row r="365" spans="2:15" x14ac:dyDescent="0.25">
      <c r="B365" s="18">
        <v>2037</v>
      </c>
      <c r="C365" s="18" t="s">
        <v>84</v>
      </c>
      <c r="D365" s="16"/>
      <c r="E365" s="164">
        <v>1</v>
      </c>
      <c r="F365" s="164">
        <v>1</v>
      </c>
      <c r="G365" s="164">
        <v>1</v>
      </c>
      <c r="H365" s="164">
        <v>1</v>
      </c>
      <c r="I365" s="164">
        <v>1</v>
      </c>
      <c r="J365" s="164">
        <v>1</v>
      </c>
      <c r="L365" s="18">
        <v>2027</v>
      </c>
      <c r="M365" s="18" t="s">
        <v>317</v>
      </c>
      <c r="N365" s="18" t="s">
        <v>327</v>
      </c>
      <c r="O365" s="180">
        <v>7.451972275922647E-2</v>
      </c>
    </row>
    <row r="366" spans="2:15" x14ac:dyDescent="0.25">
      <c r="B366" s="18">
        <v>2038</v>
      </c>
      <c r="C366" s="18" t="s">
        <v>199</v>
      </c>
      <c r="D366" s="16"/>
      <c r="E366" s="164">
        <v>0.41531057983403763</v>
      </c>
      <c r="F366" s="164">
        <v>0.55815225008100244</v>
      </c>
      <c r="G366" s="164">
        <v>0.68764884144550309</v>
      </c>
      <c r="H366" s="164">
        <v>0.93525398206309385</v>
      </c>
      <c r="I366" s="164">
        <v>0.56164780453681318</v>
      </c>
      <c r="J366" s="164">
        <v>0.71461510958051888</v>
      </c>
      <c r="L366" s="18">
        <v>2027</v>
      </c>
      <c r="M366" s="18" t="s">
        <v>317</v>
      </c>
      <c r="N366" s="46" t="s">
        <v>328</v>
      </c>
      <c r="O366" s="172" t="s">
        <v>293</v>
      </c>
    </row>
    <row r="367" spans="2:15" x14ac:dyDescent="0.25">
      <c r="B367" s="18">
        <v>2038</v>
      </c>
      <c r="C367" s="18" t="s">
        <v>69</v>
      </c>
      <c r="D367" s="16"/>
      <c r="E367" s="164">
        <v>0.19306274769188708</v>
      </c>
      <c r="F367" s="164">
        <v>0.2180168482662462</v>
      </c>
      <c r="G367" s="164">
        <v>0.25792003870797037</v>
      </c>
      <c r="H367" s="164">
        <v>6.3063660246917244E-2</v>
      </c>
      <c r="I367" s="164">
        <v>0.29877149645561857</v>
      </c>
      <c r="J367" s="164">
        <v>0.20197140255683493</v>
      </c>
      <c r="L367" s="18">
        <v>2027</v>
      </c>
      <c r="M367" s="18" t="s">
        <v>317</v>
      </c>
      <c r="N367" s="18" t="s">
        <v>329</v>
      </c>
      <c r="O367" s="171">
        <v>40851.598895000003</v>
      </c>
    </row>
    <row r="368" spans="2:15" x14ac:dyDescent="0.25">
      <c r="B368" s="18">
        <v>2038</v>
      </c>
      <c r="C368" s="18" t="s">
        <v>70</v>
      </c>
      <c r="D368" s="16"/>
      <c r="E368" s="164">
        <v>0</v>
      </c>
      <c r="F368" s="164">
        <v>0</v>
      </c>
      <c r="G368" s="164">
        <v>0</v>
      </c>
      <c r="H368" s="164">
        <v>0</v>
      </c>
      <c r="I368" s="164">
        <v>0</v>
      </c>
      <c r="J368" s="164">
        <v>0</v>
      </c>
      <c r="L368" s="18">
        <v>2027</v>
      </c>
      <c r="M368" s="18" t="s">
        <v>317</v>
      </c>
      <c r="N368" s="18" t="s">
        <v>330</v>
      </c>
      <c r="O368" s="171">
        <v>37360.336130000003</v>
      </c>
    </row>
    <row r="369" spans="2:15" x14ac:dyDescent="0.25">
      <c r="B369" s="18">
        <v>2038</v>
      </c>
      <c r="C369" s="18" t="s">
        <v>73</v>
      </c>
      <c r="D369" s="16"/>
      <c r="E369" s="164">
        <v>3.2660957091269892E-2</v>
      </c>
      <c r="F369" s="164">
        <v>1.6976454221524703E-2</v>
      </c>
      <c r="G369" s="164">
        <v>1.5602179979373248E-2</v>
      </c>
      <c r="H369" s="164">
        <v>6.2789281710640555E-4</v>
      </c>
      <c r="I369" s="164">
        <v>2.5345332794809765E-2</v>
      </c>
      <c r="J369" s="164">
        <v>1.4432633942868414E-2</v>
      </c>
      <c r="L369" s="18">
        <v>2027</v>
      </c>
      <c r="M369" s="18" t="s">
        <v>317</v>
      </c>
      <c r="N369" s="18" t="s">
        <v>331</v>
      </c>
      <c r="O369" s="176">
        <v>0</v>
      </c>
    </row>
    <row r="370" spans="2:15" x14ac:dyDescent="0.25">
      <c r="B370" s="18">
        <v>2038</v>
      </c>
      <c r="C370" s="18" t="s">
        <v>301</v>
      </c>
      <c r="D370" s="16"/>
      <c r="E370" s="164">
        <v>0</v>
      </c>
      <c r="F370" s="164">
        <v>0</v>
      </c>
      <c r="G370" s="164">
        <v>0</v>
      </c>
      <c r="H370" s="164">
        <v>0</v>
      </c>
      <c r="I370" s="164">
        <v>0</v>
      </c>
      <c r="J370" s="164">
        <v>0</v>
      </c>
      <c r="L370" s="18">
        <v>2027</v>
      </c>
      <c r="M370" s="18" t="s">
        <v>317</v>
      </c>
      <c r="N370" s="18" t="s">
        <v>332</v>
      </c>
      <c r="O370" s="171">
        <v>29819.427103000002</v>
      </c>
    </row>
    <row r="371" spans="2:15" x14ac:dyDescent="0.25">
      <c r="B371" s="18">
        <v>2038</v>
      </c>
      <c r="C371" s="18" t="s">
        <v>304</v>
      </c>
      <c r="D371" s="16"/>
      <c r="E371" s="164">
        <v>0.3427469014984193</v>
      </c>
      <c r="F371" s="164">
        <v>0.19174581748579195</v>
      </c>
      <c r="G371" s="164">
        <v>2.750093620677543E-2</v>
      </c>
      <c r="H371" s="164">
        <v>9.1067288922615783E-4</v>
      </c>
      <c r="I371" s="164">
        <v>9.3403245178981131E-2</v>
      </c>
      <c r="J371" s="164">
        <v>5.7995919448354069E-2</v>
      </c>
      <c r="L371" s="18">
        <v>2027</v>
      </c>
      <c r="M371" s="18" t="s">
        <v>317</v>
      </c>
      <c r="N371" s="18" t="s">
        <v>121</v>
      </c>
      <c r="O371" s="171">
        <v>67473.706796000013</v>
      </c>
    </row>
    <row r="372" spans="2:15" x14ac:dyDescent="0.25">
      <c r="B372" s="18">
        <v>2038</v>
      </c>
      <c r="C372" s="18" t="s">
        <v>305</v>
      </c>
      <c r="D372" s="16"/>
      <c r="E372" s="164">
        <v>0</v>
      </c>
      <c r="F372" s="164">
        <v>0</v>
      </c>
      <c r="G372" s="164">
        <v>0</v>
      </c>
      <c r="H372" s="164">
        <v>0</v>
      </c>
      <c r="I372" s="164">
        <v>0</v>
      </c>
      <c r="J372" s="164">
        <v>0</v>
      </c>
      <c r="L372" s="169">
        <v>2028</v>
      </c>
      <c r="M372" s="169" t="s">
        <v>310</v>
      </c>
      <c r="N372" s="169"/>
      <c r="O372" s="177"/>
    </row>
    <row r="373" spans="2:15" x14ac:dyDescent="0.25">
      <c r="B373" s="18">
        <v>2038</v>
      </c>
      <c r="C373" s="18" t="s">
        <v>307</v>
      </c>
      <c r="D373" s="16"/>
      <c r="E373" s="164">
        <v>0</v>
      </c>
      <c r="F373" s="164">
        <v>0</v>
      </c>
      <c r="G373" s="164">
        <v>0</v>
      </c>
      <c r="H373" s="164">
        <v>0</v>
      </c>
      <c r="I373" s="164">
        <v>0</v>
      </c>
      <c r="J373" s="164">
        <v>0</v>
      </c>
      <c r="L373" s="169">
        <v>2028</v>
      </c>
      <c r="M373" s="169" t="s">
        <v>315</v>
      </c>
      <c r="N373" s="169"/>
      <c r="O373" s="178"/>
    </row>
    <row r="374" spans="2:15" x14ac:dyDescent="0.25">
      <c r="B374" s="18">
        <v>2038</v>
      </c>
      <c r="C374" s="18" t="s">
        <v>121</v>
      </c>
      <c r="D374" s="16"/>
      <c r="E374" s="164">
        <v>1.6218813884385858E-2</v>
      </c>
      <c r="F374" s="164">
        <v>1.5108629945434476E-2</v>
      </c>
      <c r="G374" s="164">
        <v>1.1328003660377105E-2</v>
      </c>
      <c r="H374" s="164">
        <v>1.4379198365592933E-4</v>
      </c>
      <c r="I374" s="164">
        <v>2.0832121033776758E-2</v>
      </c>
      <c r="J374" s="164">
        <v>1.0984934471423223E-2</v>
      </c>
      <c r="L374" s="169">
        <v>2028</v>
      </c>
      <c r="M374" s="169" t="s">
        <v>317</v>
      </c>
      <c r="N374" s="169" t="s">
        <v>318</v>
      </c>
      <c r="O374" s="177"/>
    </row>
    <row r="375" spans="2:15" x14ac:dyDescent="0.25">
      <c r="B375" s="18">
        <v>2038</v>
      </c>
      <c r="C375" s="18" t="s">
        <v>84</v>
      </c>
      <c r="D375" s="16"/>
      <c r="E375" s="164">
        <v>1</v>
      </c>
      <c r="F375" s="164">
        <v>1</v>
      </c>
      <c r="G375" s="164">
        <v>1</v>
      </c>
      <c r="H375" s="164">
        <v>1</v>
      </c>
      <c r="I375" s="164">
        <v>1</v>
      </c>
      <c r="J375" s="164">
        <v>1</v>
      </c>
      <c r="L375" s="169">
        <v>2028</v>
      </c>
      <c r="M375" s="169" t="s">
        <v>317</v>
      </c>
      <c r="N375" s="169" t="s">
        <v>320</v>
      </c>
      <c r="O375" s="177"/>
    </row>
    <row r="376" spans="2:15" x14ac:dyDescent="0.25">
      <c r="B376" s="18">
        <v>2039</v>
      </c>
      <c r="C376" s="18" t="s">
        <v>199</v>
      </c>
      <c r="D376" s="16"/>
      <c r="E376" s="164">
        <v>0.4153105798340378</v>
      </c>
      <c r="F376" s="164">
        <v>0.55815225008100244</v>
      </c>
      <c r="G376" s="164">
        <v>0.6876488414455032</v>
      </c>
      <c r="H376" s="164">
        <v>0.93525398206309385</v>
      </c>
      <c r="I376" s="164">
        <v>0.56164780453681329</v>
      </c>
      <c r="J376" s="164">
        <v>0.71461510958051899</v>
      </c>
      <c r="L376" s="169">
        <v>2028</v>
      </c>
      <c r="M376" s="169" t="s">
        <v>317</v>
      </c>
      <c r="N376" s="169" t="s">
        <v>322</v>
      </c>
      <c r="O376" s="177"/>
    </row>
    <row r="377" spans="2:15" x14ac:dyDescent="0.25">
      <c r="B377" s="18">
        <v>2039</v>
      </c>
      <c r="C377" s="18" t="s">
        <v>69</v>
      </c>
      <c r="D377" s="16"/>
      <c r="E377" s="164">
        <v>0.19306274769188711</v>
      </c>
      <c r="F377" s="164">
        <v>0.21801684826624618</v>
      </c>
      <c r="G377" s="164">
        <v>0.25792003870797031</v>
      </c>
      <c r="H377" s="164">
        <v>6.3063660246917244E-2</v>
      </c>
      <c r="I377" s="164">
        <v>0.29877149645561857</v>
      </c>
      <c r="J377" s="164">
        <v>0.20197140255683491</v>
      </c>
      <c r="L377" s="169">
        <v>2028</v>
      </c>
      <c r="M377" s="169" t="s">
        <v>317</v>
      </c>
      <c r="N377" s="169" t="s">
        <v>324</v>
      </c>
      <c r="O377" s="178"/>
    </row>
    <row r="378" spans="2:15" x14ac:dyDescent="0.25">
      <c r="B378" s="18">
        <v>2039</v>
      </c>
      <c r="C378" s="18" t="s">
        <v>70</v>
      </c>
      <c r="D378" s="16"/>
      <c r="E378" s="164">
        <v>0</v>
      </c>
      <c r="F378" s="164">
        <v>0</v>
      </c>
      <c r="G378" s="164">
        <v>0</v>
      </c>
      <c r="H378" s="164">
        <v>0</v>
      </c>
      <c r="I378" s="164">
        <v>0</v>
      </c>
      <c r="J378" s="164">
        <v>0</v>
      </c>
      <c r="L378" s="169">
        <v>2028</v>
      </c>
      <c r="M378" s="169" t="s">
        <v>317</v>
      </c>
      <c r="N378" s="169" t="s">
        <v>325</v>
      </c>
      <c r="O378" s="177"/>
    </row>
    <row r="379" spans="2:15" x14ac:dyDescent="0.25">
      <c r="B379" s="18">
        <v>2039</v>
      </c>
      <c r="C379" s="18" t="s">
        <v>73</v>
      </c>
      <c r="D379" s="16"/>
      <c r="E379" s="164">
        <v>3.2660957091269899E-2</v>
      </c>
      <c r="F379" s="164">
        <v>1.6976454221524696E-2</v>
      </c>
      <c r="G379" s="164">
        <v>1.5602179979373248E-2</v>
      </c>
      <c r="H379" s="164">
        <v>6.2789281710640544E-4</v>
      </c>
      <c r="I379" s="164">
        <v>2.5345332794809758E-2</v>
      </c>
      <c r="J379" s="164">
        <v>1.4432633942868414E-2</v>
      </c>
      <c r="L379" s="169">
        <v>2028</v>
      </c>
      <c r="M379" s="169" t="s">
        <v>317</v>
      </c>
      <c r="N379" s="169" t="s">
        <v>326</v>
      </c>
      <c r="O379" s="177"/>
    </row>
    <row r="380" spans="2:15" x14ac:dyDescent="0.25">
      <c r="B380" s="18">
        <v>2039</v>
      </c>
      <c r="C380" s="18" t="s">
        <v>301</v>
      </c>
      <c r="D380" s="16"/>
      <c r="E380" s="164">
        <v>0</v>
      </c>
      <c r="F380" s="164">
        <v>0</v>
      </c>
      <c r="G380" s="164">
        <v>0</v>
      </c>
      <c r="H380" s="164">
        <v>0</v>
      </c>
      <c r="I380" s="164">
        <v>0</v>
      </c>
      <c r="J380" s="164">
        <v>0</v>
      </c>
      <c r="L380" s="169">
        <v>2028</v>
      </c>
      <c r="M380" s="169" t="s">
        <v>317</v>
      </c>
      <c r="N380" s="169" t="s">
        <v>327</v>
      </c>
      <c r="O380" s="177"/>
    </row>
    <row r="381" spans="2:15" x14ac:dyDescent="0.25">
      <c r="B381" s="18">
        <v>2039</v>
      </c>
      <c r="C381" s="18" t="s">
        <v>304</v>
      </c>
      <c r="D381" s="16"/>
      <c r="E381" s="164">
        <v>0.34274690149841941</v>
      </c>
      <c r="F381" s="164">
        <v>0.19174581748579195</v>
      </c>
      <c r="G381" s="164">
        <v>2.750093620677543E-2</v>
      </c>
      <c r="H381" s="164">
        <v>9.1067288922615773E-4</v>
      </c>
      <c r="I381" s="164">
        <v>9.3403245178981117E-2</v>
      </c>
      <c r="J381" s="164">
        <v>5.7995919448354069E-2</v>
      </c>
      <c r="L381" s="169">
        <v>2028</v>
      </c>
      <c r="M381" s="169" t="s">
        <v>317</v>
      </c>
      <c r="N381" s="170" t="s">
        <v>328</v>
      </c>
      <c r="O381" s="178"/>
    </row>
    <row r="382" spans="2:15" x14ac:dyDescent="0.25">
      <c r="B382" s="18">
        <v>2039</v>
      </c>
      <c r="C382" s="18" t="s">
        <v>305</v>
      </c>
      <c r="D382" s="16"/>
      <c r="E382" s="164">
        <v>0</v>
      </c>
      <c r="F382" s="164">
        <v>0</v>
      </c>
      <c r="G382" s="164">
        <v>0</v>
      </c>
      <c r="H382" s="164">
        <v>0</v>
      </c>
      <c r="I382" s="164">
        <v>0</v>
      </c>
      <c r="J382" s="164">
        <v>0</v>
      </c>
      <c r="L382" s="169">
        <v>2028</v>
      </c>
      <c r="M382" s="169" t="s">
        <v>317</v>
      </c>
      <c r="N382" s="169" t="s">
        <v>329</v>
      </c>
      <c r="O382" s="177"/>
    </row>
    <row r="383" spans="2:15" x14ac:dyDescent="0.25">
      <c r="B383" s="18">
        <v>2039</v>
      </c>
      <c r="C383" s="18" t="s">
        <v>307</v>
      </c>
      <c r="D383" s="16"/>
      <c r="E383" s="164">
        <v>0</v>
      </c>
      <c r="F383" s="164">
        <v>0</v>
      </c>
      <c r="G383" s="164">
        <v>0</v>
      </c>
      <c r="H383" s="164">
        <v>0</v>
      </c>
      <c r="I383" s="164">
        <v>0</v>
      </c>
      <c r="J383" s="164">
        <v>0</v>
      </c>
      <c r="L383" s="169">
        <v>2028</v>
      </c>
      <c r="M383" s="169" t="s">
        <v>317</v>
      </c>
      <c r="N383" s="169" t="s">
        <v>330</v>
      </c>
      <c r="O383" s="177"/>
    </row>
    <row r="384" spans="2:15" x14ac:dyDescent="0.25">
      <c r="B384" s="18">
        <v>2039</v>
      </c>
      <c r="C384" s="18" t="s">
        <v>121</v>
      </c>
      <c r="D384" s="16"/>
      <c r="E384" s="164">
        <v>1.6218813884385858E-2</v>
      </c>
      <c r="F384" s="164">
        <v>1.5108629945434472E-2</v>
      </c>
      <c r="G384" s="164">
        <v>1.1328003660377105E-2</v>
      </c>
      <c r="H384" s="164">
        <v>1.4379198365592933E-4</v>
      </c>
      <c r="I384" s="164">
        <v>2.0832121033776758E-2</v>
      </c>
      <c r="J384" s="164">
        <v>1.0984934471423223E-2</v>
      </c>
      <c r="L384" s="169">
        <v>2028</v>
      </c>
      <c r="M384" s="169" t="s">
        <v>317</v>
      </c>
      <c r="N384" s="169" t="s">
        <v>331</v>
      </c>
      <c r="O384" s="177"/>
    </row>
    <row r="385" spans="2:15" x14ac:dyDescent="0.25">
      <c r="B385" s="18">
        <v>2039</v>
      </c>
      <c r="C385" s="18" t="s">
        <v>84</v>
      </c>
      <c r="D385" s="16"/>
      <c r="E385" s="164">
        <v>1</v>
      </c>
      <c r="F385" s="164">
        <v>1</v>
      </c>
      <c r="G385" s="164">
        <v>1</v>
      </c>
      <c r="H385" s="164">
        <v>1</v>
      </c>
      <c r="I385" s="164">
        <v>1</v>
      </c>
      <c r="J385" s="164">
        <v>1</v>
      </c>
      <c r="L385" s="169">
        <v>2028</v>
      </c>
      <c r="M385" s="169" t="s">
        <v>317</v>
      </c>
      <c r="N385" s="169" t="s">
        <v>332</v>
      </c>
      <c r="O385" s="178"/>
    </row>
    <row r="386" spans="2:15" x14ac:dyDescent="0.25">
      <c r="B386" s="18">
        <v>2040</v>
      </c>
      <c r="C386" s="18" t="s">
        <v>199</v>
      </c>
      <c r="D386" s="16"/>
      <c r="E386" s="164">
        <v>0.41531057983403769</v>
      </c>
      <c r="F386" s="164">
        <v>0.55815225008100244</v>
      </c>
      <c r="G386" s="164">
        <v>0.6876488414455032</v>
      </c>
      <c r="H386" s="164">
        <v>0.93525398206309396</v>
      </c>
      <c r="I386" s="164">
        <v>0.56164780453681329</v>
      </c>
      <c r="J386" s="164">
        <v>0.71461510958051899</v>
      </c>
      <c r="L386" s="169">
        <v>2028</v>
      </c>
      <c r="M386" s="169" t="s">
        <v>317</v>
      </c>
      <c r="N386" s="169" t="s">
        <v>121</v>
      </c>
      <c r="O386" s="177"/>
    </row>
    <row r="387" spans="2:15" x14ac:dyDescent="0.25">
      <c r="B387" s="18">
        <v>2040</v>
      </c>
      <c r="C387" s="18" t="s">
        <v>69</v>
      </c>
      <c r="D387" s="16"/>
      <c r="E387" s="164">
        <v>0.19306274769188705</v>
      </c>
      <c r="F387" s="164">
        <v>0.21801684826624618</v>
      </c>
      <c r="G387" s="164">
        <v>0.25792003870797031</v>
      </c>
      <c r="H387" s="164">
        <v>6.3063660246917244E-2</v>
      </c>
      <c r="I387" s="164">
        <v>0.29877149645561857</v>
      </c>
      <c r="J387" s="164">
        <v>0.20197140255683491</v>
      </c>
      <c r="L387" s="169">
        <v>2029</v>
      </c>
      <c r="M387" s="169" t="s">
        <v>310</v>
      </c>
      <c r="N387" s="169"/>
      <c r="O387" s="177"/>
    </row>
    <row r="388" spans="2:15" x14ac:dyDescent="0.25">
      <c r="B388" s="18">
        <v>2040</v>
      </c>
      <c r="C388" s="18" t="s">
        <v>70</v>
      </c>
      <c r="D388" s="16"/>
      <c r="E388" s="164">
        <v>0</v>
      </c>
      <c r="F388" s="164">
        <v>0</v>
      </c>
      <c r="G388" s="164">
        <v>0</v>
      </c>
      <c r="H388" s="164">
        <v>0</v>
      </c>
      <c r="I388" s="164">
        <v>0</v>
      </c>
      <c r="J388" s="164">
        <v>0</v>
      </c>
      <c r="L388" s="169">
        <v>2029</v>
      </c>
      <c r="M388" s="169" t="s">
        <v>315</v>
      </c>
      <c r="N388" s="169"/>
      <c r="O388" s="177"/>
    </row>
    <row r="389" spans="2:15" x14ac:dyDescent="0.25">
      <c r="B389" s="18">
        <v>2040</v>
      </c>
      <c r="C389" s="18" t="s">
        <v>73</v>
      </c>
      <c r="D389" s="16"/>
      <c r="E389" s="164">
        <v>3.2660957091269892E-2</v>
      </c>
      <c r="F389" s="164">
        <v>1.6976454221524696E-2</v>
      </c>
      <c r="G389" s="164">
        <v>1.5602179979373245E-2</v>
      </c>
      <c r="H389" s="164">
        <v>6.2789281710640544E-4</v>
      </c>
      <c r="I389" s="164">
        <v>2.5345332794809758E-2</v>
      </c>
      <c r="J389" s="164">
        <v>1.4432633942868414E-2</v>
      </c>
      <c r="L389" s="169">
        <v>2029</v>
      </c>
      <c r="M389" s="169" t="s">
        <v>317</v>
      </c>
      <c r="N389" s="169" t="s">
        <v>318</v>
      </c>
      <c r="O389" s="178"/>
    </row>
    <row r="390" spans="2:15" x14ac:dyDescent="0.25">
      <c r="B390" s="18">
        <v>2040</v>
      </c>
      <c r="C390" s="18" t="s">
        <v>301</v>
      </c>
      <c r="D390" s="16"/>
      <c r="E390" s="164">
        <v>0</v>
      </c>
      <c r="F390" s="164">
        <v>0</v>
      </c>
      <c r="G390" s="164">
        <v>0</v>
      </c>
      <c r="H390" s="164">
        <v>0</v>
      </c>
      <c r="I390" s="164">
        <v>0</v>
      </c>
      <c r="J390" s="164">
        <v>0</v>
      </c>
      <c r="L390" s="169">
        <v>2029</v>
      </c>
      <c r="M390" s="169" t="s">
        <v>317</v>
      </c>
      <c r="N390" s="169" t="s">
        <v>320</v>
      </c>
      <c r="O390" s="177"/>
    </row>
    <row r="391" spans="2:15" x14ac:dyDescent="0.25">
      <c r="B391" s="18">
        <v>2040</v>
      </c>
      <c r="C391" s="18" t="s">
        <v>304</v>
      </c>
      <c r="D391" s="16"/>
      <c r="E391" s="164">
        <v>0.34274690149841935</v>
      </c>
      <c r="F391" s="164">
        <v>0.19174581748579195</v>
      </c>
      <c r="G391" s="164">
        <v>2.7500936206775427E-2</v>
      </c>
      <c r="H391" s="164">
        <v>9.1067288922615783E-4</v>
      </c>
      <c r="I391" s="164">
        <v>9.3403245178981117E-2</v>
      </c>
      <c r="J391" s="164">
        <v>5.7995919448354062E-2</v>
      </c>
      <c r="L391" s="169">
        <v>2029</v>
      </c>
      <c r="M391" s="169" t="s">
        <v>317</v>
      </c>
      <c r="N391" s="169" t="s">
        <v>322</v>
      </c>
      <c r="O391" s="177"/>
    </row>
    <row r="392" spans="2:15" x14ac:dyDescent="0.25">
      <c r="B392" s="18">
        <v>2040</v>
      </c>
      <c r="C392" s="18" t="s">
        <v>305</v>
      </c>
      <c r="D392" s="16"/>
      <c r="E392" s="164">
        <v>0</v>
      </c>
      <c r="F392" s="164">
        <v>0</v>
      </c>
      <c r="G392" s="164">
        <v>0</v>
      </c>
      <c r="H392" s="164">
        <v>0</v>
      </c>
      <c r="I392" s="164">
        <v>0</v>
      </c>
      <c r="J392" s="164">
        <v>0</v>
      </c>
      <c r="L392" s="169">
        <v>2029</v>
      </c>
      <c r="M392" s="169" t="s">
        <v>317</v>
      </c>
      <c r="N392" s="169" t="s">
        <v>324</v>
      </c>
      <c r="O392" s="177"/>
    </row>
    <row r="393" spans="2:15" x14ac:dyDescent="0.25">
      <c r="B393" s="18">
        <v>2040</v>
      </c>
      <c r="C393" s="18" t="s">
        <v>307</v>
      </c>
      <c r="D393" s="16"/>
      <c r="E393" s="164">
        <v>0</v>
      </c>
      <c r="F393" s="164">
        <v>0</v>
      </c>
      <c r="G393" s="164">
        <v>0</v>
      </c>
      <c r="H393" s="164">
        <v>0</v>
      </c>
      <c r="I393" s="164">
        <v>0</v>
      </c>
      <c r="J393" s="164">
        <v>0</v>
      </c>
      <c r="L393" s="169">
        <v>2029</v>
      </c>
      <c r="M393" s="169" t="s">
        <v>317</v>
      </c>
      <c r="N393" s="169" t="s">
        <v>325</v>
      </c>
      <c r="O393" s="178"/>
    </row>
    <row r="394" spans="2:15" x14ac:dyDescent="0.25">
      <c r="B394" s="18">
        <v>2040</v>
      </c>
      <c r="C394" s="18" t="s">
        <v>121</v>
      </c>
      <c r="D394" s="16"/>
      <c r="E394" s="164">
        <v>1.6218813884385858E-2</v>
      </c>
      <c r="F394" s="164">
        <v>1.510862994543447E-2</v>
      </c>
      <c r="G394" s="164">
        <v>1.1328003660377102E-2</v>
      </c>
      <c r="H394" s="164">
        <v>1.4379198365592933E-4</v>
      </c>
      <c r="I394" s="164">
        <v>2.0832121033776754E-2</v>
      </c>
      <c r="J394" s="164">
        <v>1.0984934471423222E-2</v>
      </c>
      <c r="L394" s="169">
        <v>2029</v>
      </c>
      <c r="M394" s="169" t="s">
        <v>317</v>
      </c>
      <c r="N394" s="169" t="s">
        <v>326</v>
      </c>
      <c r="O394" s="177"/>
    </row>
    <row r="395" spans="2:15" x14ac:dyDescent="0.25">
      <c r="B395" s="18">
        <v>2040</v>
      </c>
      <c r="C395" s="18" t="s">
        <v>84</v>
      </c>
      <c r="D395" s="16"/>
      <c r="E395" s="164">
        <v>1</v>
      </c>
      <c r="F395" s="164">
        <v>1</v>
      </c>
      <c r="G395" s="164">
        <v>1</v>
      </c>
      <c r="H395" s="164">
        <v>1</v>
      </c>
      <c r="I395" s="164">
        <v>1</v>
      </c>
      <c r="J395" s="164">
        <v>1</v>
      </c>
      <c r="L395" s="169">
        <v>2029</v>
      </c>
      <c r="M395" s="169" t="s">
        <v>317</v>
      </c>
      <c r="N395" s="169" t="s">
        <v>327</v>
      </c>
      <c r="O395" s="177"/>
    </row>
    <row r="396" spans="2:15" x14ac:dyDescent="0.25">
      <c r="L396" s="169">
        <v>2029</v>
      </c>
      <c r="M396" s="169" t="s">
        <v>317</v>
      </c>
      <c r="N396" s="170" t="s">
        <v>328</v>
      </c>
      <c r="O396" s="177"/>
    </row>
    <row r="397" spans="2:15" x14ac:dyDescent="0.25">
      <c r="L397" s="169">
        <v>2029</v>
      </c>
      <c r="M397" s="169" t="s">
        <v>317</v>
      </c>
      <c r="N397" s="169" t="s">
        <v>329</v>
      </c>
      <c r="O397" s="178"/>
    </row>
    <row r="398" spans="2:15" x14ac:dyDescent="0.25">
      <c r="L398" s="169">
        <v>2029</v>
      </c>
      <c r="M398" s="169" t="s">
        <v>317</v>
      </c>
      <c r="N398" s="169" t="s">
        <v>330</v>
      </c>
      <c r="O398" s="177"/>
    </row>
    <row r="399" spans="2:15" x14ac:dyDescent="0.25">
      <c r="L399" s="169">
        <v>2029</v>
      </c>
      <c r="M399" s="169" t="s">
        <v>317</v>
      </c>
      <c r="N399" s="169" t="s">
        <v>331</v>
      </c>
      <c r="O399" s="177"/>
    </row>
    <row r="400" spans="2:15" x14ac:dyDescent="0.25">
      <c r="L400" s="169">
        <v>2029</v>
      </c>
      <c r="M400" s="169" t="s">
        <v>317</v>
      </c>
      <c r="N400" s="169" t="s">
        <v>332</v>
      </c>
      <c r="O400" s="177"/>
    </row>
    <row r="401" spans="12:15" x14ac:dyDescent="0.25">
      <c r="L401" s="169">
        <v>2029</v>
      </c>
      <c r="M401" s="169" t="s">
        <v>317</v>
      </c>
      <c r="N401" s="169" t="s">
        <v>121</v>
      </c>
      <c r="O401" s="178"/>
    </row>
    <row r="402" spans="12:15" x14ac:dyDescent="0.25">
      <c r="L402" s="169">
        <v>2030</v>
      </c>
      <c r="M402" s="169" t="s">
        <v>310</v>
      </c>
      <c r="N402" s="169"/>
      <c r="O402" s="177"/>
    </row>
    <row r="403" spans="12:15" x14ac:dyDescent="0.25">
      <c r="L403" s="169">
        <v>2030</v>
      </c>
      <c r="M403" s="169" t="s">
        <v>315</v>
      </c>
      <c r="N403" s="169"/>
      <c r="O403" s="177"/>
    </row>
    <row r="404" spans="12:15" x14ac:dyDescent="0.25">
      <c r="L404" s="169">
        <v>2030</v>
      </c>
      <c r="M404" s="169" t="s">
        <v>317</v>
      </c>
      <c r="N404" s="169" t="s">
        <v>318</v>
      </c>
      <c r="O404" s="177"/>
    </row>
    <row r="405" spans="12:15" x14ac:dyDescent="0.25">
      <c r="L405" s="169">
        <v>2030</v>
      </c>
      <c r="M405" s="169" t="s">
        <v>317</v>
      </c>
      <c r="N405" s="169" t="s">
        <v>320</v>
      </c>
      <c r="O405" s="178"/>
    </row>
    <row r="406" spans="12:15" x14ac:dyDescent="0.25">
      <c r="L406" s="169">
        <v>2030</v>
      </c>
      <c r="M406" s="169" t="s">
        <v>317</v>
      </c>
      <c r="N406" s="169" t="s">
        <v>322</v>
      </c>
      <c r="O406" s="177"/>
    </row>
    <row r="407" spans="12:15" x14ac:dyDescent="0.25">
      <c r="L407" s="169">
        <v>2030</v>
      </c>
      <c r="M407" s="169" t="s">
        <v>317</v>
      </c>
      <c r="N407" s="169" t="s">
        <v>324</v>
      </c>
      <c r="O407" s="177"/>
    </row>
    <row r="408" spans="12:15" x14ac:dyDescent="0.25">
      <c r="L408" s="169">
        <v>2030</v>
      </c>
      <c r="M408" s="169" t="s">
        <v>317</v>
      </c>
      <c r="N408" s="169" t="s">
        <v>325</v>
      </c>
      <c r="O408" s="177"/>
    </row>
    <row r="409" spans="12:15" x14ac:dyDescent="0.25">
      <c r="L409" s="169">
        <v>2030</v>
      </c>
      <c r="M409" s="169" t="s">
        <v>317</v>
      </c>
      <c r="N409" s="169" t="s">
        <v>326</v>
      </c>
      <c r="O409" s="178"/>
    </row>
    <row r="410" spans="12:15" x14ac:dyDescent="0.25">
      <c r="L410" s="169">
        <v>2030</v>
      </c>
      <c r="M410" s="169" t="s">
        <v>317</v>
      </c>
      <c r="N410" s="169" t="s">
        <v>327</v>
      </c>
      <c r="O410" s="177"/>
    </row>
    <row r="411" spans="12:15" x14ac:dyDescent="0.25">
      <c r="L411" s="169">
        <v>2030</v>
      </c>
      <c r="M411" s="169" t="s">
        <v>317</v>
      </c>
      <c r="N411" s="170" t="s">
        <v>328</v>
      </c>
      <c r="O411" s="177"/>
    </row>
    <row r="412" spans="12:15" x14ac:dyDescent="0.25">
      <c r="L412" s="169">
        <v>2030</v>
      </c>
      <c r="M412" s="169" t="s">
        <v>317</v>
      </c>
      <c r="N412" s="169" t="s">
        <v>329</v>
      </c>
      <c r="O412" s="177"/>
    </row>
    <row r="413" spans="12:15" x14ac:dyDescent="0.25">
      <c r="L413" s="169">
        <v>2030</v>
      </c>
      <c r="M413" s="169" t="s">
        <v>317</v>
      </c>
      <c r="N413" s="169" t="s">
        <v>330</v>
      </c>
      <c r="O413" s="178"/>
    </row>
    <row r="414" spans="12:15" x14ac:dyDescent="0.25">
      <c r="L414" s="169">
        <v>2030</v>
      </c>
      <c r="M414" s="169" t="s">
        <v>317</v>
      </c>
      <c r="N414" s="169" t="s">
        <v>331</v>
      </c>
      <c r="O414" s="177"/>
    </row>
    <row r="415" spans="12:15" x14ac:dyDescent="0.25">
      <c r="L415" s="169">
        <v>2030</v>
      </c>
      <c r="M415" s="169" t="s">
        <v>317</v>
      </c>
      <c r="N415" s="169" t="s">
        <v>332</v>
      </c>
      <c r="O415" s="177"/>
    </row>
    <row r="416" spans="12:15" x14ac:dyDescent="0.25">
      <c r="L416" s="169">
        <v>2030</v>
      </c>
      <c r="M416" s="169" t="s">
        <v>317</v>
      </c>
      <c r="N416" s="169" t="s">
        <v>121</v>
      </c>
      <c r="O416" s="177"/>
    </row>
    <row r="417" spans="12:15" x14ac:dyDescent="0.25">
      <c r="L417" s="169">
        <v>2031</v>
      </c>
      <c r="M417" s="169" t="s">
        <v>310</v>
      </c>
      <c r="N417" s="169"/>
      <c r="O417" s="178"/>
    </row>
    <row r="418" spans="12:15" x14ac:dyDescent="0.25">
      <c r="L418" s="169">
        <v>2031</v>
      </c>
      <c r="M418" s="169" t="s">
        <v>315</v>
      </c>
      <c r="N418" s="169"/>
      <c r="O418" s="177"/>
    </row>
    <row r="419" spans="12:15" x14ac:dyDescent="0.25">
      <c r="L419" s="169">
        <v>2031</v>
      </c>
      <c r="M419" s="169" t="s">
        <v>317</v>
      </c>
      <c r="N419" s="169" t="s">
        <v>318</v>
      </c>
      <c r="O419" s="177"/>
    </row>
    <row r="420" spans="12:15" x14ac:dyDescent="0.25">
      <c r="L420" s="169">
        <v>2031</v>
      </c>
      <c r="M420" s="169" t="s">
        <v>317</v>
      </c>
      <c r="N420" s="169" t="s">
        <v>320</v>
      </c>
      <c r="O420" s="177"/>
    </row>
    <row r="421" spans="12:15" x14ac:dyDescent="0.25">
      <c r="L421" s="169">
        <v>2031</v>
      </c>
      <c r="M421" s="169" t="s">
        <v>317</v>
      </c>
      <c r="N421" s="169" t="s">
        <v>322</v>
      </c>
      <c r="O421" s="178"/>
    </row>
    <row r="422" spans="12:15" x14ac:dyDescent="0.25">
      <c r="L422" s="169">
        <v>2031</v>
      </c>
      <c r="M422" s="169" t="s">
        <v>317</v>
      </c>
      <c r="N422" s="169" t="s">
        <v>324</v>
      </c>
      <c r="O422" s="177"/>
    </row>
    <row r="423" spans="12:15" x14ac:dyDescent="0.25">
      <c r="L423" s="169">
        <v>2031</v>
      </c>
      <c r="M423" s="169" t="s">
        <v>317</v>
      </c>
      <c r="N423" s="169" t="s">
        <v>325</v>
      </c>
      <c r="O423" s="177"/>
    </row>
    <row r="424" spans="12:15" x14ac:dyDescent="0.25">
      <c r="L424" s="169">
        <v>2031</v>
      </c>
      <c r="M424" s="169" t="s">
        <v>317</v>
      </c>
      <c r="N424" s="169" t="s">
        <v>326</v>
      </c>
      <c r="O424" s="177"/>
    </row>
    <row r="425" spans="12:15" x14ac:dyDescent="0.25">
      <c r="L425" s="169">
        <v>2031</v>
      </c>
      <c r="M425" s="169" t="s">
        <v>317</v>
      </c>
      <c r="N425" s="169" t="s">
        <v>327</v>
      </c>
      <c r="O425" s="178"/>
    </row>
    <row r="426" spans="12:15" x14ac:dyDescent="0.25">
      <c r="L426" s="169">
        <v>2031</v>
      </c>
      <c r="M426" s="169" t="s">
        <v>317</v>
      </c>
      <c r="N426" s="170" t="s">
        <v>328</v>
      </c>
      <c r="O426" s="177"/>
    </row>
    <row r="427" spans="12:15" x14ac:dyDescent="0.25">
      <c r="L427" s="169">
        <v>2031</v>
      </c>
      <c r="M427" s="169" t="s">
        <v>317</v>
      </c>
      <c r="N427" s="169" t="s">
        <v>329</v>
      </c>
      <c r="O427" s="177"/>
    </row>
    <row r="428" spans="12:15" x14ac:dyDescent="0.25">
      <c r="L428" s="169">
        <v>2031</v>
      </c>
      <c r="M428" s="169" t="s">
        <v>317</v>
      </c>
      <c r="N428" s="169" t="s">
        <v>330</v>
      </c>
      <c r="O428" s="177"/>
    </row>
    <row r="429" spans="12:15" x14ac:dyDescent="0.25">
      <c r="L429" s="169">
        <v>2031</v>
      </c>
      <c r="M429" s="169" t="s">
        <v>317</v>
      </c>
      <c r="N429" s="169" t="s">
        <v>331</v>
      </c>
      <c r="O429" s="178"/>
    </row>
    <row r="430" spans="12:15" x14ac:dyDescent="0.25">
      <c r="L430" s="169">
        <v>2031</v>
      </c>
      <c r="M430" s="169" t="s">
        <v>317</v>
      </c>
      <c r="N430" s="169" t="s">
        <v>332</v>
      </c>
      <c r="O430" s="177"/>
    </row>
    <row r="431" spans="12:15" x14ac:dyDescent="0.25">
      <c r="L431" s="169">
        <v>2031</v>
      </c>
      <c r="M431" s="169" t="s">
        <v>317</v>
      </c>
      <c r="N431" s="169" t="s">
        <v>121</v>
      </c>
      <c r="O431" s="177"/>
    </row>
    <row r="432" spans="12:15" x14ac:dyDescent="0.25">
      <c r="L432" s="169">
        <v>2032</v>
      </c>
      <c r="M432" s="169" t="s">
        <v>310</v>
      </c>
      <c r="N432" s="169"/>
      <c r="O432" s="177"/>
    </row>
    <row r="433" spans="12:15" x14ac:dyDescent="0.25">
      <c r="L433" s="169">
        <v>2032</v>
      </c>
      <c r="M433" s="169" t="s">
        <v>315</v>
      </c>
      <c r="N433" s="169"/>
      <c r="O433" s="178"/>
    </row>
    <row r="434" spans="12:15" x14ac:dyDescent="0.25">
      <c r="L434" s="169">
        <v>2032</v>
      </c>
      <c r="M434" s="169" t="s">
        <v>317</v>
      </c>
      <c r="N434" s="169" t="s">
        <v>318</v>
      </c>
      <c r="O434" s="177"/>
    </row>
    <row r="435" spans="12:15" x14ac:dyDescent="0.25">
      <c r="L435" s="169">
        <v>2032</v>
      </c>
      <c r="M435" s="169" t="s">
        <v>317</v>
      </c>
      <c r="N435" s="169" t="s">
        <v>320</v>
      </c>
      <c r="O435" s="177"/>
    </row>
    <row r="436" spans="12:15" x14ac:dyDescent="0.25">
      <c r="L436" s="169">
        <v>2032</v>
      </c>
      <c r="M436" s="169" t="s">
        <v>317</v>
      </c>
      <c r="N436" s="169" t="s">
        <v>322</v>
      </c>
      <c r="O436" s="177"/>
    </row>
    <row r="437" spans="12:15" x14ac:dyDescent="0.25">
      <c r="L437" s="169">
        <v>2032</v>
      </c>
      <c r="M437" s="169" t="s">
        <v>317</v>
      </c>
      <c r="N437" s="169" t="s">
        <v>324</v>
      </c>
      <c r="O437" s="178"/>
    </row>
    <row r="438" spans="12:15" x14ac:dyDescent="0.25">
      <c r="L438" s="169">
        <v>2032</v>
      </c>
      <c r="M438" s="169" t="s">
        <v>317</v>
      </c>
      <c r="N438" s="169" t="s">
        <v>325</v>
      </c>
      <c r="O438" s="177"/>
    </row>
    <row r="439" spans="12:15" x14ac:dyDescent="0.25">
      <c r="L439" s="169">
        <v>2032</v>
      </c>
      <c r="M439" s="169" t="s">
        <v>317</v>
      </c>
      <c r="N439" s="169" t="s">
        <v>326</v>
      </c>
      <c r="O439" s="177"/>
    </row>
    <row r="440" spans="12:15" x14ac:dyDescent="0.25">
      <c r="L440" s="169">
        <v>2032</v>
      </c>
      <c r="M440" s="169" t="s">
        <v>317</v>
      </c>
      <c r="N440" s="169" t="s">
        <v>327</v>
      </c>
      <c r="O440" s="177"/>
    </row>
    <row r="441" spans="12:15" x14ac:dyDescent="0.25">
      <c r="L441" s="169">
        <v>2032</v>
      </c>
      <c r="M441" s="169" t="s">
        <v>317</v>
      </c>
      <c r="N441" s="170" t="s">
        <v>328</v>
      </c>
      <c r="O441" s="178"/>
    </row>
    <row r="442" spans="12:15" x14ac:dyDescent="0.25">
      <c r="L442" s="169">
        <v>2032</v>
      </c>
      <c r="M442" s="169" t="s">
        <v>317</v>
      </c>
      <c r="N442" s="169" t="s">
        <v>329</v>
      </c>
      <c r="O442" s="177"/>
    </row>
    <row r="443" spans="12:15" x14ac:dyDescent="0.25">
      <c r="L443" s="169">
        <v>2032</v>
      </c>
      <c r="M443" s="169" t="s">
        <v>317</v>
      </c>
      <c r="N443" s="169" t="s">
        <v>330</v>
      </c>
      <c r="O443" s="177"/>
    </row>
    <row r="444" spans="12:15" x14ac:dyDescent="0.25">
      <c r="L444" s="169">
        <v>2032</v>
      </c>
      <c r="M444" s="169" t="s">
        <v>317</v>
      </c>
      <c r="N444" s="169" t="s">
        <v>331</v>
      </c>
      <c r="O444" s="177"/>
    </row>
    <row r="445" spans="12:15" x14ac:dyDescent="0.25">
      <c r="L445" s="169">
        <v>2032</v>
      </c>
      <c r="M445" s="169" t="s">
        <v>317</v>
      </c>
      <c r="N445" s="169" t="s">
        <v>332</v>
      </c>
      <c r="O445" s="178"/>
    </row>
    <row r="446" spans="12:15" x14ac:dyDescent="0.25">
      <c r="L446" s="169">
        <v>2032</v>
      </c>
      <c r="M446" s="169" t="s">
        <v>317</v>
      </c>
      <c r="N446" s="169" t="s">
        <v>121</v>
      </c>
      <c r="O446" s="177"/>
    </row>
    <row r="447" spans="12:15" x14ac:dyDescent="0.25">
      <c r="L447" s="169">
        <v>2033</v>
      </c>
      <c r="M447" s="169" t="s">
        <v>310</v>
      </c>
      <c r="N447" s="169"/>
      <c r="O447" s="177"/>
    </row>
    <row r="448" spans="12:15" x14ac:dyDescent="0.25">
      <c r="L448" s="169">
        <v>2033</v>
      </c>
      <c r="M448" s="169" t="s">
        <v>315</v>
      </c>
      <c r="N448" s="169"/>
      <c r="O448" s="178"/>
    </row>
    <row r="449" spans="12:15" x14ac:dyDescent="0.25">
      <c r="L449" s="169">
        <v>2033</v>
      </c>
      <c r="M449" s="169" t="s">
        <v>317</v>
      </c>
      <c r="N449" s="169" t="s">
        <v>318</v>
      </c>
      <c r="O449" s="177"/>
    </row>
    <row r="450" spans="12:15" x14ac:dyDescent="0.25">
      <c r="L450" s="169">
        <v>2033</v>
      </c>
      <c r="M450" s="169" t="s">
        <v>317</v>
      </c>
      <c r="N450" s="169" t="s">
        <v>320</v>
      </c>
      <c r="O450" s="177"/>
    </row>
    <row r="451" spans="12:15" x14ac:dyDescent="0.25">
      <c r="L451" s="169">
        <v>2033</v>
      </c>
      <c r="M451" s="169" t="s">
        <v>317</v>
      </c>
      <c r="N451" s="169" t="s">
        <v>322</v>
      </c>
      <c r="O451" s="177"/>
    </row>
    <row r="452" spans="12:15" x14ac:dyDescent="0.25">
      <c r="L452" s="169">
        <v>2033</v>
      </c>
      <c r="M452" s="169" t="s">
        <v>317</v>
      </c>
      <c r="N452" s="169" t="s">
        <v>324</v>
      </c>
      <c r="O452" s="178"/>
    </row>
    <row r="453" spans="12:15" x14ac:dyDescent="0.25">
      <c r="L453" s="169">
        <v>2033</v>
      </c>
      <c r="M453" s="169" t="s">
        <v>317</v>
      </c>
      <c r="N453" s="169" t="s">
        <v>325</v>
      </c>
      <c r="O453" s="177"/>
    </row>
    <row r="454" spans="12:15" x14ac:dyDescent="0.25">
      <c r="L454" s="169">
        <v>2033</v>
      </c>
      <c r="M454" s="169" t="s">
        <v>317</v>
      </c>
      <c r="N454" s="169" t="s">
        <v>326</v>
      </c>
      <c r="O454" s="177"/>
    </row>
    <row r="455" spans="12:15" x14ac:dyDescent="0.25">
      <c r="L455" s="169">
        <v>2033</v>
      </c>
      <c r="M455" s="169" t="s">
        <v>317</v>
      </c>
      <c r="N455" s="169" t="s">
        <v>327</v>
      </c>
      <c r="O455" s="177"/>
    </row>
    <row r="456" spans="12:15" x14ac:dyDescent="0.25">
      <c r="L456" s="169">
        <v>2033</v>
      </c>
      <c r="M456" s="169" t="s">
        <v>317</v>
      </c>
      <c r="N456" s="170" t="s">
        <v>328</v>
      </c>
      <c r="O456" s="178"/>
    </row>
    <row r="457" spans="12:15" x14ac:dyDescent="0.25">
      <c r="L457" s="169">
        <v>2033</v>
      </c>
      <c r="M457" s="169" t="s">
        <v>317</v>
      </c>
      <c r="N457" s="169" t="s">
        <v>329</v>
      </c>
      <c r="O457" s="177"/>
    </row>
    <row r="458" spans="12:15" x14ac:dyDescent="0.25">
      <c r="L458" s="169">
        <v>2033</v>
      </c>
      <c r="M458" s="169" t="s">
        <v>317</v>
      </c>
      <c r="N458" s="169" t="s">
        <v>330</v>
      </c>
      <c r="O458" s="177"/>
    </row>
    <row r="459" spans="12:15" x14ac:dyDescent="0.25">
      <c r="L459" s="169">
        <v>2033</v>
      </c>
      <c r="M459" s="169" t="s">
        <v>317</v>
      </c>
      <c r="N459" s="169" t="s">
        <v>331</v>
      </c>
      <c r="O459" s="177"/>
    </row>
    <row r="460" spans="12:15" x14ac:dyDescent="0.25">
      <c r="L460" s="169">
        <v>2033</v>
      </c>
      <c r="M460" s="169" t="s">
        <v>317</v>
      </c>
      <c r="N460" s="169" t="s">
        <v>332</v>
      </c>
      <c r="O460" s="178"/>
    </row>
    <row r="461" spans="12:15" x14ac:dyDescent="0.25">
      <c r="L461" s="169">
        <v>2033</v>
      </c>
      <c r="M461" s="169" t="s">
        <v>317</v>
      </c>
      <c r="N461" s="169" t="s">
        <v>121</v>
      </c>
      <c r="O461" s="177"/>
    </row>
    <row r="462" spans="12:15" x14ac:dyDescent="0.25">
      <c r="L462" s="169">
        <v>2034</v>
      </c>
      <c r="M462" s="169" t="s">
        <v>310</v>
      </c>
      <c r="N462" s="169"/>
      <c r="O462" s="177"/>
    </row>
    <row r="463" spans="12:15" x14ac:dyDescent="0.25">
      <c r="L463" s="169">
        <v>2034</v>
      </c>
      <c r="M463" s="169" t="s">
        <v>315</v>
      </c>
      <c r="N463" s="169"/>
      <c r="O463" s="178"/>
    </row>
    <row r="464" spans="12:15" x14ac:dyDescent="0.25">
      <c r="L464" s="169">
        <v>2034</v>
      </c>
      <c r="M464" s="169" t="s">
        <v>317</v>
      </c>
      <c r="N464" s="169" t="s">
        <v>318</v>
      </c>
      <c r="O464" s="177"/>
    </row>
    <row r="465" spans="12:15" x14ac:dyDescent="0.25">
      <c r="L465" s="169">
        <v>2034</v>
      </c>
      <c r="M465" s="169" t="s">
        <v>317</v>
      </c>
      <c r="N465" s="169" t="s">
        <v>320</v>
      </c>
      <c r="O465" s="177"/>
    </row>
    <row r="466" spans="12:15" x14ac:dyDescent="0.25">
      <c r="L466" s="169">
        <v>2034</v>
      </c>
      <c r="M466" s="169" t="s">
        <v>317</v>
      </c>
      <c r="N466" s="169" t="s">
        <v>322</v>
      </c>
      <c r="O466" s="177"/>
    </row>
    <row r="467" spans="12:15" x14ac:dyDescent="0.25">
      <c r="L467" s="169">
        <v>2034</v>
      </c>
      <c r="M467" s="169" t="s">
        <v>317</v>
      </c>
      <c r="N467" s="169" t="s">
        <v>324</v>
      </c>
      <c r="O467" s="178"/>
    </row>
    <row r="468" spans="12:15" x14ac:dyDescent="0.25">
      <c r="L468" s="169">
        <v>2034</v>
      </c>
      <c r="M468" s="169" t="s">
        <v>317</v>
      </c>
      <c r="N468" s="169" t="s">
        <v>325</v>
      </c>
      <c r="O468" s="177"/>
    </row>
    <row r="469" spans="12:15" x14ac:dyDescent="0.25">
      <c r="L469" s="169">
        <v>2034</v>
      </c>
      <c r="M469" s="169" t="s">
        <v>317</v>
      </c>
      <c r="N469" s="169" t="s">
        <v>326</v>
      </c>
      <c r="O469" s="177"/>
    </row>
    <row r="470" spans="12:15" x14ac:dyDescent="0.25">
      <c r="L470" s="169">
        <v>2034</v>
      </c>
      <c r="M470" s="169" t="s">
        <v>317</v>
      </c>
      <c r="N470" s="169" t="s">
        <v>327</v>
      </c>
      <c r="O470" s="177"/>
    </row>
    <row r="471" spans="12:15" x14ac:dyDescent="0.25">
      <c r="L471" s="169">
        <v>2034</v>
      </c>
      <c r="M471" s="169" t="s">
        <v>317</v>
      </c>
      <c r="N471" s="170" t="s">
        <v>328</v>
      </c>
      <c r="O471" s="178"/>
    </row>
    <row r="472" spans="12:15" x14ac:dyDescent="0.25">
      <c r="L472" s="169">
        <v>2034</v>
      </c>
      <c r="M472" s="169" t="s">
        <v>317</v>
      </c>
      <c r="N472" s="169" t="s">
        <v>329</v>
      </c>
      <c r="O472" s="177"/>
    </row>
    <row r="473" spans="12:15" x14ac:dyDescent="0.25">
      <c r="L473" s="169">
        <v>2034</v>
      </c>
      <c r="M473" s="169" t="s">
        <v>317</v>
      </c>
      <c r="N473" s="169" t="s">
        <v>330</v>
      </c>
      <c r="O473" s="177"/>
    </row>
    <row r="474" spans="12:15" x14ac:dyDescent="0.25">
      <c r="L474" s="169">
        <v>2034</v>
      </c>
      <c r="M474" s="169" t="s">
        <v>317</v>
      </c>
      <c r="N474" s="169" t="s">
        <v>331</v>
      </c>
      <c r="O474" s="177"/>
    </row>
    <row r="475" spans="12:15" x14ac:dyDescent="0.25">
      <c r="L475" s="169">
        <v>2034</v>
      </c>
      <c r="M475" s="169" t="s">
        <v>317</v>
      </c>
      <c r="N475" s="169" t="s">
        <v>332</v>
      </c>
      <c r="O475" s="178"/>
    </row>
    <row r="476" spans="12:15" x14ac:dyDescent="0.25">
      <c r="L476" s="169">
        <v>2034</v>
      </c>
      <c r="M476" s="169" t="s">
        <v>317</v>
      </c>
      <c r="N476" s="169" t="s">
        <v>121</v>
      </c>
      <c r="O476" s="177"/>
    </row>
    <row r="477" spans="12:15" x14ac:dyDescent="0.25">
      <c r="L477" s="169">
        <v>2035</v>
      </c>
      <c r="M477" s="169" t="s">
        <v>310</v>
      </c>
      <c r="N477" s="169"/>
      <c r="O477" s="177"/>
    </row>
    <row r="478" spans="12:15" x14ac:dyDescent="0.25">
      <c r="L478" s="169">
        <v>2035</v>
      </c>
      <c r="M478" s="169" t="s">
        <v>315</v>
      </c>
      <c r="N478" s="169"/>
      <c r="O478" s="178"/>
    </row>
    <row r="479" spans="12:15" x14ac:dyDescent="0.25">
      <c r="L479" s="169">
        <v>2035</v>
      </c>
      <c r="M479" s="169" t="s">
        <v>317</v>
      </c>
      <c r="N479" s="169" t="s">
        <v>318</v>
      </c>
      <c r="O479" s="177"/>
    </row>
    <row r="480" spans="12:15" x14ac:dyDescent="0.25">
      <c r="L480" s="169">
        <v>2035</v>
      </c>
      <c r="M480" s="169" t="s">
        <v>317</v>
      </c>
      <c r="N480" s="169" t="s">
        <v>320</v>
      </c>
      <c r="O480" s="177"/>
    </row>
    <row r="481" spans="12:15" x14ac:dyDescent="0.25">
      <c r="L481" s="169">
        <v>2035</v>
      </c>
      <c r="M481" s="169" t="s">
        <v>317</v>
      </c>
      <c r="N481" s="169" t="s">
        <v>322</v>
      </c>
      <c r="O481" s="177"/>
    </row>
    <row r="482" spans="12:15" x14ac:dyDescent="0.25">
      <c r="L482" s="169">
        <v>2035</v>
      </c>
      <c r="M482" s="169" t="s">
        <v>317</v>
      </c>
      <c r="N482" s="169" t="s">
        <v>324</v>
      </c>
      <c r="O482" s="178"/>
    </row>
    <row r="483" spans="12:15" x14ac:dyDescent="0.25">
      <c r="L483" s="169">
        <v>2035</v>
      </c>
      <c r="M483" s="169" t="s">
        <v>317</v>
      </c>
      <c r="N483" s="169" t="s">
        <v>325</v>
      </c>
      <c r="O483" s="177"/>
    </row>
    <row r="484" spans="12:15" x14ac:dyDescent="0.25">
      <c r="L484" s="169">
        <v>2035</v>
      </c>
      <c r="M484" s="169" t="s">
        <v>317</v>
      </c>
      <c r="N484" s="169" t="s">
        <v>326</v>
      </c>
      <c r="O484" s="177"/>
    </row>
    <row r="485" spans="12:15" x14ac:dyDescent="0.25">
      <c r="L485" s="169">
        <v>2035</v>
      </c>
      <c r="M485" s="169" t="s">
        <v>317</v>
      </c>
      <c r="N485" s="169" t="s">
        <v>327</v>
      </c>
      <c r="O485" s="177"/>
    </row>
    <row r="486" spans="12:15" x14ac:dyDescent="0.25">
      <c r="L486" s="169">
        <v>2035</v>
      </c>
      <c r="M486" s="169" t="s">
        <v>317</v>
      </c>
      <c r="N486" s="170" t="s">
        <v>328</v>
      </c>
      <c r="O486" s="178"/>
    </row>
    <row r="487" spans="12:15" x14ac:dyDescent="0.25">
      <c r="L487" s="169">
        <v>2035</v>
      </c>
      <c r="M487" s="169" t="s">
        <v>317</v>
      </c>
      <c r="N487" s="169" t="s">
        <v>329</v>
      </c>
      <c r="O487" s="177"/>
    </row>
    <row r="488" spans="12:15" x14ac:dyDescent="0.25">
      <c r="L488" s="169">
        <v>2035</v>
      </c>
      <c r="M488" s="169" t="s">
        <v>317</v>
      </c>
      <c r="N488" s="169" t="s">
        <v>330</v>
      </c>
      <c r="O488" s="177"/>
    </row>
    <row r="489" spans="12:15" x14ac:dyDescent="0.25">
      <c r="L489" s="169">
        <v>2035</v>
      </c>
      <c r="M489" s="169" t="s">
        <v>317</v>
      </c>
      <c r="N489" s="169" t="s">
        <v>331</v>
      </c>
      <c r="O489" s="177"/>
    </row>
    <row r="490" spans="12:15" x14ac:dyDescent="0.25">
      <c r="L490" s="169">
        <v>2035</v>
      </c>
      <c r="M490" s="169" t="s">
        <v>317</v>
      </c>
      <c r="N490" s="169" t="s">
        <v>332</v>
      </c>
      <c r="O490" s="178"/>
    </row>
    <row r="491" spans="12:15" x14ac:dyDescent="0.25">
      <c r="L491" s="169">
        <v>2035</v>
      </c>
      <c r="M491" s="169" t="s">
        <v>317</v>
      </c>
      <c r="N491" s="169" t="s">
        <v>121</v>
      </c>
      <c r="O491" s="177"/>
    </row>
    <row r="492" spans="12:15" x14ac:dyDescent="0.25">
      <c r="L492" s="169">
        <v>2036</v>
      </c>
      <c r="M492" s="169" t="s">
        <v>310</v>
      </c>
      <c r="N492" s="169"/>
      <c r="O492" s="177"/>
    </row>
    <row r="493" spans="12:15" x14ac:dyDescent="0.25">
      <c r="L493" s="169">
        <v>2036</v>
      </c>
      <c r="M493" s="169" t="s">
        <v>315</v>
      </c>
      <c r="N493" s="169"/>
      <c r="O493" s="178"/>
    </row>
    <row r="494" spans="12:15" x14ac:dyDescent="0.25">
      <c r="L494" s="169">
        <v>2036</v>
      </c>
      <c r="M494" s="169" t="s">
        <v>317</v>
      </c>
      <c r="N494" s="169" t="s">
        <v>318</v>
      </c>
      <c r="O494" s="177"/>
    </row>
    <row r="495" spans="12:15" x14ac:dyDescent="0.25">
      <c r="L495" s="169">
        <v>2036</v>
      </c>
      <c r="M495" s="169" t="s">
        <v>317</v>
      </c>
      <c r="N495" s="169" t="s">
        <v>320</v>
      </c>
      <c r="O495" s="177"/>
    </row>
    <row r="496" spans="12:15" x14ac:dyDescent="0.25">
      <c r="L496" s="169">
        <v>2036</v>
      </c>
      <c r="M496" s="169" t="s">
        <v>317</v>
      </c>
      <c r="N496" s="169" t="s">
        <v>322</v>
      </c>
      <c r="O496" s="177"/>
    </row>
    <row r="497" spans="12:15" x14ac:dyDescent="0.25">
      <c r="L497" s="169">
        <v>2036</v>
      </c>
      <c r="M497" s="169" t="s">
        <v>317</v>
      </c>
      <c r="N497" s="169" t="s">
        <v>324</v>
      </c>
      <c r="O497" s="178"/>
    </row>
    <row r="498" spans="12:15" x14ac:dyDescent="0.25">
      <c r="L498" s="169">
        <v>2036</v>
      </c>
      <c r="M498" s="169" t="s">
        <v>317</v>
      </c>
      <c r="N498" s="169" t="s">
        <v>325</v>
      </c>
      <c r="O498" s="177"/>
    </row>
    <row r="499" spans="12:15" x14ac:dyDescent="0.25">
      <c r="L499" s="169">
        <v>2036</v>
      </c>
      <c r="M499" s="169" t="s">
        <v>317</v>
      </c>
      <c r="N499" s="169" t="s">
        <v>326</v>
      </c>
      <c r="O499" s="177"/>
    </row>
    <row r="500" spans="12:15" x14ac:dyDescent="0.25">
      <c r="L500" s="169">
        <v>2036</v>
      </c>
      <c r="M500" s="169" t="s">
        <v>317</v>
      </c>
      <c r="N500" s="169" t="s">
        <v>327</v>
      </c>
      <c r="O500" s="177"/>
    </row>
    <row r="501" spans="12:15" x14ac:dyDescent="0.25">
      <c r="L501" s="169">
        <v>2036</v>
      </c>
      <c r="M501" s="169" t="s">
        <v>317</v>
      </c>
      <c r="N501" s="170" t="s">
        <v>328</v>
      </c>
      <c r="O501" s="178"/>
    </row>
    <row r="502" spans="12:15" x14ac:dyDescent="0.25">
      <c r="L502" s="169">
        <v>2036</v>
      </c>
      <c r="M502" s="169" t="s">
        <v>317</v>
      </c>
      <c r="N502" s="169" t="s">
        <v>329</v>
      </c>
      <c r="O502" s="177"/>
    </row>
    <row r="503" spans="12:15" x14ac:dyDescent="0.25">
      <c r="L503" s="169">
        <v>2036</v>
      </c>
      <c r="M503" s="169" t="s">
        <v>317</v>
      </c>
      <c r="N503" s="169" t="s">
        <v>330</v>
      </c>
      <c r="O503" s="177"/>
    </row>
    <row r="504" spans="12:15" x14ac:dyDescent="0.25">
      <c r="L504" s="169">
        <v>2036</v>
      </c>
      <c r="M504" s="169" t="s">
        <v>317</v>
      </c>
      <c r="N504" s="169" t="s">
        <v>331</v>
      </c>
      <c r="O504" s="177"/>
    </row>
    <row r="505" spans="12:15" x14ac:dyDescent="0.25">
      <c r="L505" s="169">
        <v>2036</v>
      </c>
      <c r="M505" s="169" t="s">
        <v>317</v>
      </c>
      <c r="N505" s="169" t="s">
        <v>332</v>
      </c>
      <c r="O505" s="178"/>
    </row>
    <row r="506" spans="12:15" x14ac:dyDescent="0.25">
      <c r="L506" s="169">
        <v>2036</v>
      </c>
      <c r="M506" s="169" t="s">
        <v>317</v>
      </c>
      <c r="N506" s="169" t="s">
        <v>121</v>
      </c>
      <c r="O506" s="177"/>
    </row>
    <row r="507" spans="12:15" x14ac:dyDescent="0.25">
      <c r="L507" s="169">
        <v>2037</v>
      </c>
      <c r="M507" s="169" t="s">
        <v>310</v>
      </c>
      <c r="N507" s="169"/>
      <c r="O507" s="177"/>
    </row>
    <row r="508" spans="12:15" x14ac:dyDescent="0.25">
      <c r="L508" s="169">
        <v>2037</v>
      </c>
      <c r="M508" s="169" t="s">
        <v>315</v>
      </c>
      <c r="N508" s="169"/>
      <c r="O508" s="178"/>
    </row>
    <row r="509" spans="12:15" x14ac:dyDescent="0.25">
      <c r="L509" s="169">
        <v>2037</v>
      </c>
      <c r="M509" s="169" t="s">
        <v>317</v>
      </c>
      <c r="N509" s="169" t="s">
        <v>318</v>
      </c>
      <c r="O509" s="177"/>
    </row>
    <row r="510" spans="12:15" x14ac:dyDescent="0.25">
      <c r="L510" s="169">
        <v>2037</v>
      </c>
      <c r="M510" s="169" t="s">
        <v>317</v>
      </c>
      <c r="N510" s="169" t="s">
        <v>320</v>
      </c>
      <c r="O510" s="177"/>
    </row>
    <row r="511" spans="12:15" x14ac:dyDescent="0.25">
      <c r="L511" s="169">
        <v>2037</v>
      </c>
      <c r="M511" s="169" t="s">
        <v>317</v>
      </c>
      <c r="N511" s="169" t="s">
        <v>322</v>
      </c>
      <c r="O511" s="177"/>
    </row>
    <row r="512" spans="12:15" x14ac:dyDescent="0.25">
      <c r="L512" s="169">
        <v>2037</v>
      </c>
      <c r="M512" s="169" t="s">
        <v>317</v>
      </c>
      <c r="N512" s="169" t="s">
        <v>324</v>
      </c>
      <c r="O512" s="178"/>
    </row>
    <row r="513" spans="12:15" x14ac:dyDescent="0.25">
      <c r="L513" s="169">
        <v>2037</v>
      </c>
      <c r="M513" s="169" t="s">
        <v>317</v>
      </c>
      <c r="N513" s="169" t="s">
        <v>325</v>
      </c>
      <c r="O513" s="177"/>
    </row>
    <row r="514" spans="12:15" x14ac:dyDescent="0.25">
      <c r="L514" s="169">
        <v>2037</v>
      </c>
      <c r="M514" s="169" t="s">
        <v>317</v>
      </c>
      <c r="N514" s="169" t="s">
        <v>326</v>
      </c>
      <c r="O514" s="177"/>
    </row>
    <row r="515" spans="12:15" x14ac:dyDescent="0.25">
      <c r="L515" s="169">
        <v>2037</v>
      </c>
      <c r="M515" s="169" t="s">
        <v>317</v>
      </c>
      <c r="N515" s="169" t="s">
        <v>327</v>
      </c>
      <c r="O515" s="177"/>
    </row>
    <row r="516" spans="12:15" x14ac:dyDescent="0.25">
      <c r="L516" s="169">
        <v>2037</v>
      </c>
      <c r="M516" s="169" t="s">
        <v>317</v>
      </c>
      <c r="N516" s="170" t="s">
        <v>328</v>
      </c>
      <c r="O516" s="178"/>
    </row>
    <row r="517" spans="12:15" x14ac:dyDescent="0.25">
      <c r="L517" s="169">
        <v>2037</v>
      </c>
      <c r="M517" s="169" t="s">
        <v>317</v>
      </c>
      <c r="N517" s="169" t="s">
        <v>329</v>
      </c>
      <c r="O517" s="177"/>
    </row>
    <row r="518" spans="12:15" x14ac:dyDescent="0.25">
      <c r="L518" s="169">
        <v>2037</v>
      </c>
      <c r="M518" s="169" t="s">
        <v>317</v>
      </c>
      <c r="N518" s="169" t="s">
        <v>330</v>
      </c>
      <c r="O518" s="177"/>
    </row>
    <row r="519" spans="12:15" x14ac:dyDescent="0.25">
      <c r="L519" s="169">
        <v>2037</v>
      </c>
      <c r="M519" s="169" t="s">
        <v>317</v>
      </c>
      <c r="N519" s="169" t="s">
        <v>331</v>
      </c>
      <c r="O519" s="177"/>
    </row>
    <row r="520" spans="12:15" x14ac:dyDescent="0.25">
      <c r="L520" s="169">
        <v>2037</v>
      </c>
      <c r="M520" s="169" t="s">
        <v>317</v>
      </c>
      <c r="N520" s="169" t="s">
        <v>332</v>
      </c>
      <c r="O520" s="178"/>
    </row>
    <row r="521" spans="12:15" x14ac:dyDescent="0.25">
      <c r="L521" s="169">
        <v>2037</v>
      </c>
      <c r="M521" s="169" t="s">
        <v>317</v>
      </c>
      <c r="N521" s="169" t="s">
        <v>121</v>
      </c>
      <c r="O521" s="177"/>
    </row>
    <row r="522" spans="12:15" x14ac:dyDescent="0.25">
      <c r="L522" s="169">
        <v>2038</v>
      </c>
      <c r="M522" s="169" t="s">
        <v>310</v>
      </c>
      <c r="N522" s="169"/>
      <c r="O522" s="177"/>
    </row>
    <row r="523" spans="12:15" x14ac:dyDescent="0.25">
      <c r="L523" s="169">
        <v>2038</v>
      </c>
      <c r="M523" s="169" t="s">
        <v>315</v>
      </c>
      <c r="N523" s="169"/>
      <c r="O523" s="178"/>
    </row>
    <row r="524" spans="12:15" x14ac:dyDescent="0.25">
      <c r="L524" s="169">
        <v>2038</v>
      </c>
      <c r="M524" s="169" t="s">
        <v>317</v>
      </c>
      <c r="N524" s="169" t="s">
        <v>318</v>
      </c>
      <c r="O524" s="177"/>
    </row>
    <row r="525" spans="12:15" x14ac:dyDescent="0.25">
      <c r="L525" s="169">
        <v>2038</v>
      </c>
      <c r="M525" s="169" t="s">
        <v>317</v>
      </c>
      <c r="N525" s="169" t="s">
        <v>320</v>
      </c>
      <c r="O525" s="177"/>
    </row>
    <row r="526" spans="12:15" x14ac:dyDescent="0.25">
      <c r="L526" s="169">
        <v>2038</v>
      </c>
      <c r="M526" s="169" t="s">
        <v>317</v>
      </c>
      <c r="N526" s="169" t="s">
        <v>322</v>
      </c>
      <c r="O526" s="177"/>
    </row>
    <row r="527" spans="12:15" x14ac:dyDescent="0.25">
      <c r="L527" s="169">
        <v>2038</v>
      </c>
      <c r="M527" s="169" t="s">
        <v>317</v>
      </c>
      <c r="N527" s="169" t="s">
        <v>324</v>
      </c>
      <c r="O527" s="178"/>
    </row>
    <row r="528" spans="12:15" x14ac:dyDescent="0.25">
      <c r="L528" s="169">
        <v>2038</v>
      </c>
      <c r="M528" s="169" t="s">
        <v>317</v>
      </c>
      <c r="N528" s="169" t="s">
        <v>325</v>
      </c>
      <c r="O528" s="177"/>
    </row>
    <row r="529" spans="12:15" x14ac:dyDescent="0.25">
      <c r="L529" s="169">
        <v>2038</v>
      </c>
      <c r="M529" s="169" t="s">
        <v>317</v>
      </c>
      <c r="N529" s="169" t="s">
        <v>326</v>
      </c>
      <c r="O529" s="177"/>
    </row>
    <row r="530" spans="12:15" x14ac:dyDescent="0.25">
      <c r="L530" s="169">
        <v>2038</v>
      </c>
      <c r="M530" s="169" t="s">
        <v>317</v>
      </c>
      <c r="N530" s="169" t="s">
        <v>327</v>
      </c>
      <c r="O530" s="177"/>
    </row>
    <row r="531" spans="12:15" x14ac:dyDescent="0.25">
      <c r="L531" s="169">
        <v>2038</v>
      </c>
      <c r="M531" s="169" t="s">
        <v>317</v>
      </c>
      <c r="N531" s="170" t="s">
        <v>328</v>
      </c>
      <c r="O531" s="178"/>
    </row>
    <row r="532" spans="12:15" x14ac:dyDescent="0.25">
      <c r="L532" s="169">
        <v>2038</v>
      </c>
      <c r="M532" s="169" t="s">
        <v>317</v>
      </c>
      <c r="N532" s="169" t="s">
        <v>329</v>
      </c>
      <c r="O532" s="177"/>
    </row>
    <row r="533" spans="12:15" x14ac:dyDescent="0.25">
      <c r="L533" s="169">
        <v>2038</v>
      </c>
      <c r="M533" s="169" t="s">
        <v>317</v>
      </c>
      <c r="N533" s="169" t="s">
        <v>330</v>
      </c>
      <c r="O533" s="177"/>
    </row>
    <row r="534" spans="12:15" x14ac:dyDescent="0.25">
      <c r="L534" s="169">
        <v>2038</v>
      </c>
      <c r="M534" s="169" t="s">
        <v>317</v>
      </c>
      <c r="N534" s="169" t="s">
        <v>331</v>
      </c>
      <c r="O534" s="177"/>
    </row>
    <row r="535" spans="12:15" x14ac:dyDescent="0.25">
      <c r="L535" s="169">
        <v>2038</v>
      </c>
      <c r="M535" s="169" t="s">
        <v>317</v>
      </c>
      <c r="N535" s="169" t="s">
        <v>332</v>
      </c>
      <c r="O535" s="178"/>
    </row>
    <row r="536" spans="12:15" x14ac:dyDescent="0.25">
      <c r="L536" s="169">
        <v>2038</v>
      </c>
      <c r="M536" s="169" t="s">
        <v>317</v>
      </c>
      <c r="N536" s="169" t="s">
        <v>121</v>
      </c>
      <c r="O536" s="177"/>
    </row>
    <row r="537" spans="12:15" x14ac:dyDescent="0.25">
      <c r="L537" s="169">
        <v>2039</v>
      </c>
      <c r="M537" s="169" t="s">
        <v>310</v>
      </c>
      <c r="N537" s="169"/>
      <c r="O537" s="177"/>
    </row>
    <row r="538" spans="12:15" x14ac:dyDescent="0.25">
      <c r="L538" s="169">
        <v>2039</v>
      </c>
      <c r="M538" s="169" t="s">
        <v>315</v>
      </c>
      <c r="N538" s="169"/>
      <c r="O538" s="178"/>
    </row>
    <row r="539" spans="12:15" x14ac:dyDescent="0.25">
      <c r="L539" s="169">
        <v>2039</v>
      </c>
      <c r="M539" s="169" t="s">
        <v>317</v>
      </c>
      <c r="N539" s="169" t="s">
        <v>318</v>
      </c>
      <c r="O539" s="177"/>
    </row>
    <row r="540" spans="12:15" x14ac:dyDescent="0.25">
      <c r="L540" s="169">
        <v>2039</v>
      </c>
      <c r="M540" s="169" t="s">
        <v>317</v>
      </c>
      <c r="N540" s="169" t="s">
        <v>320</v>
      </c>
      <c r="O540" s="177"/>
    </row>
    <row r="541" spans="12:15" x14ac:dyDescent="0.25">
      <c r="L541" s="169">
        <v>2039</v>
      </c>
      <c r="M541" s="169" t="s">
        <v>317</v>
      </c>
      <c r="N541" s="169" t="s">
        <v>322</v>
      </c>
      <c r="O541" s="177"/>
    </row>
    <row r="542" spans="12:15" x14ac:dyDescent="0.25">
      <c r="L542" s="169">
        <v>2039</v>
      </c>
      <c r="M542" s="169" t="s">
        <v>317</v>
      </c>
      <c r="N542" s="169" t="s">
        <v>324</v>
      </c>
      <c r="O542" s="178"/>
    </row>
    <row r="543" spans="12:15" x14ac:dyDescent="0.25">
      <c r="L543" s="169">
        <v>2039</v>
      </c>
      <c r="M543" s="169" t="s">
        <v>317</v>
      </c>
      <c r="N543" s="169" t="s">
        <v>325</v>
      </c>
      <c r="O543" s="177"/>
    </row>
    <row r="544" spans="12:15" x14ac:dyDescent="0.25">
      <c r="L544" s="169">
        <v>2039</v>
      </c>
      <c r="M544" s="169" t="s">
        <v>317</v>
      </c>
      <c r="N544" s="169" t="s">
        <v>326</v>
      </c>
      <c r="O544" s="177"/>
    </row>
    <row r="545" spans="12:15" x14ac:dyDescent="0.25">
      <c r="L545" s="169">
        <v>2039</v>
      </c>
      <c r="M545" s="169" t="s">
        <v>317</v>
      </c>
      <c r="N545" s="169" t="s">
        <v>327</v>
      </c>
      <c r="O545" s="177"/>
    </row>
    <row r="546" spans="12:15" x14ac:dyDescent="0.25">
      <c r="L546" s="169">
        <v>2039</v>
      </c>
      <c r="M546" s="169" t="s">
        <v>317</v>
      </c>
      <c r="N546" s="170" t="s">
        <v>328</v>
      </c>
      <c r="O546" s="178"/>
    </row>
    <row r="547" spans="12:15" x14ac:dyDescent="0.25">
      <c r="L547" s="169">
        <v>2039</v>
      </c>
      <c r="M547" s="169" t="s">
        <v>317</v>
      </c>
      <c r="N547" s="169" t="s">
        <v>329</v>
      </c>
      <c r="O547" s="177"/>
    </row>
    <row r="548" spans="12:15" x14ac:dyDescent="0.25">
      <c r="L548" s="169">
        <v>2039</v>
      </c>
      <c r="M548" s="169" t="s">
        <v>317</v>
      </c>
      <c r="N548" s="169" t="s">
        <v>330</v>
      </c>
      <c r="O548" s="177"/>
    </row>
    <row r="549" spans="12:15" x14ac:dyDescent="0.25">
      <c r="L549" s="169">
        <v>2039</v>
      </c>
      <c r="M549" s="169" t="s">
        <v>317</v>
      </c>
      <c r="N549" s="169" t="s">
        <v>331</v>
      </c>
      <c r="O549" s="177"/>
    </row>
    <row r="550" spans="12:15" x14ac:dyDescent="0.25">
      <c r="L550" s="169">
        <v>2039</v>
      </c>
      <c r="M550" s="169" t="s">
        <v>317</v>
      </c>
      <c r="N550" s="169" t="s">
        <v>332</v>
      </c>
      <c r="O550" s="178"/>
    </row>
    <row r="551" spans="12:15" x14ac:dyDescent="0.25">
      <c r="L551" s="169">
        <v>2039</v>
      </c>
      <c r="M551" s="169" t="s">
        <v>317</v>
      </c>
      <c r="N551" s="169" t="s">
        <v>121</v>
      </c>
      <c r="O551" s="177"/>
    </row>
    <row r="552" spans="12:15" x14ac:dyDescent="0.25">
      <c r="L552" s="169">
        <v>2040</v>
      </c>
      <c r="M552" s="169" t="s">
        <v>310</v>
      </c>
      <c r="N552" s="169"/>
      <c r="O552" s="177"/>
    </row>
    <row r="553" spans="12:15" x14ac:dyDescent="0.25">
      <c r="L553" s="169">
        <v>2040</v>
      </c>
      <c r="M553" s="169" t="s">
        <v>315</v>
      </c>
      <c r="N553" s="169"/>
      <c r="O553" s="178"/>
    </row>
    <row r="554" spans="12:15" x14ac:dyDescent="0.25">
      <c r="L554" s="169">
        <v>2040</v>
      </c>
      <c r="M554" s="169" t="s">
        <v>317</v>
      </c>
      <c r="N554" s="169" t="s">
        <v>318</v>
      </c>
      <c r="O554" s="177"/>
    </row>
    <row r="555" spans="12:15" x14ac:dyDescent="0.25">
      <c r="L555" s="169">
        <v>2040</v>
      </c>
      <c r="M555" s="169" t="s">
        <v>317</v>
      </c>
      <c r="N555" s="169" t="s">
        <v>320</v>
      </c>
      <c r="O555" s="177"/>
    </row>
    <row r="556" spans="12:15" x14ac:dyDescent="0.25">
      <c r="L556" s="169">
        <v>2040</v>
      </c>
      <c r="M556" s="169" t="s">
        <v>317</v>
      </c>
      <c r="N556" s="169" t="s">
        <v>322</v>
      </c>
      <c r="O556" s="177"/>
    </row>
    <row r="557" spans="12:15" x14ac:dyDescent="0.25">
      <c r="L557" s="169">
        <v>2040</v>
      </c>
      <c r="M557" s="169" t="s">
        <v>317</v>
      </c>
      <c r="N557" s="169" t="s">
        <v>324</v>
      </c>
      <c r="O557" s="178"/>
    </row>
    <row r="558" spans="12:15" x14ac:dyDescent="0.25">
      <c r="L558" s="169">
        <v>2040</v>
      </c>
      <c r="M558" s="169" t="s">
        <v>317</v>
      </c>
      <c r="N558" s="169" t="s">
        <v>325</v>
      </c>
      <c r="O558" s="177"/>
    </row>
    <row r="559" spans="12:15" x14ac:dyDescent="0.25">
      <c r="L559" s="169">
        <v>2040</v>
      </c>
      <c r="M559" s="169" t="s">
        <v>317</v>
      </c>
      <c r="N559" s="169" t="s">
        <v>326</v>
      </c>
      <c r="O559" s="177"/>
    </row>
    <row r="560" spans="12:15" x14ac:dyDescent="0.25">
      <c r="L560" s="169">
        <v>2040</v>
      </c>
      <c r="M560" s="169" t="s">
        <v>317</v>
      </c>
      <c r="N560" s="169" t="s">
        <v>327</v>
      </c>
      <c r="O560" s="177"/>
    </row>
    <row r="561" spans="12:15" x14ac:dyDescent="0.25">
      <c r="L561" s="169">
        <v>2040</v>
      </c>
      <c r="M561" s="169" t="s">
        <v>317</v>
      </c>
      <c r="N561" s="170" t="s">
        <v>328</v>
      </c>
      <c r="O561" s="178"/>
    </row>
    <row r="562" spans="12:15" x14ac:dyDescent="0.25">
      <c r="L562" s="169">
        <v>2040</v>
      </c>
      <c r="M562" s="169" t="s">
        <v>317</v>
      </c>
      <c r="N562" s="169" t="s">
        <v>329</v>
      </c>
      <c r="O562" s="177"/>
    </row>
    <row r="563" spans="12:15" x14ac:dyDescent="0.25">
      <c r="L563" s="169">
        <v>2040</v>
      </c>
      <c r="M563" s="169" t="s">
        <v>317</v>
      </c>
      <c r="N563" s="169" t="s">
        <v>330</v>
      </c>
      <c r="O563" s="177"/>
    </row>
    <row r="564" spans="12:15" x14ac:dyDescent="0.25">
      <c r="L564" s="169">
        <v>2040</v>
      </c>
      <c r="M564" s="169" t="s">
        <v>317</v>
      </c>
      <c r="N564" s="169" t="s">
        <v>331</v>
      </c>
      <c r="O564" s="177"/>
    </row>
    <row r="565" spans="12:15" x14ac:dyDescent="0.25">
      <c r="L565" s="169">
        <v>2040</v>
      </c>
      <c r="M565" s="169" t="s">
        <v>317</v>
      </c>
      <c r="N565" s="169" t="s">
        <v>332</v>
      </c>
      <c r="O565" s="178"/>
    </row>
    <row r="566" spans="12:15" x14ac:dyDescent="0.25">
      <c r="L566" s="169">
        <v>2040</v>
      </c>
      <c r="M566" s="169" t="s">
        <v>317</v>
      </c>
      <c r="N566" s="169" t="s">
        <v>121</v>
      </c>
      <c r="O566" s="177"/>
    </row>
  </sheetData>
  <mergeCells count="25">
    <mergeCell ref="D162:J162"/>
    <mergeCell ref="D172:J172"/>
    <mergeCell ref="D182:J182"/>
    <mergeCell ref="D192:J192"/>
    <mergeCell ref="D112:J112"/>
    <mergeCell ref="D122:J122"/>
    <mergeCell ref="D132:J132"/>
    <mergeCell ref="D142:J142"/>
    <mergeCell ref="D152:J152"/>
    <mergeCell ref="L7:O7"/>
    <mergeCell ref="L279:N279"/>
    <mergeCell ref="D3:O3"/>
    <mergeCell ref="B5:O5"/>
    <mergeCell ref="B1:P1"/>
    <mergeCell ref="B2:P2"/>
    <mergeCell ref="D12:J12"/>
    <mergeCell ref="D22:J22"/>
    <mergeCell ref="D32:J32"/>
    <mergeCell ref="D42:J42"/>
    <mergeCell ref="D52:J52"/>
    <mergeCell ref="D62:J62"/>
    <mergeCell ref="D72:J72"/>
    <mergeCell ref="D82:J82"/>
    <mergeCell ref="D92:J92"/>
    <mergeCell ref="D102:J102"/>
  </mergeCells>
  <pageMargins left="0.7" right="0.7" top="0.75" bottom="0.75" header="0.3" footer="0.3"/>
  <pageSetup scale="4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B706-0EE7-46CB-8061-869E8FA573A3}">
  <sheetPr>
    <tabColor theme="6" tint="0.79998168889431442"/>
    <pageSetUpPr fitToPage="1"/>
  </sheetPr>
  <dimension ref="B1:AI144"/>
  <sheetViews>
    <sheetView zoomScaleNormal="100" workbookViewId="0">
      <selection activeCell="J16" sqref="J16"/>
    </sheetView>
  </sheetViews>
  <sheetFormatPr defaultColWidth="9" defaultRowHeight="15.75" x14ac:dyDescent="0.25"/>
  <cols>
    <col min="1" max="1" width="2.25" style="56" customWidth="1"/>
    <col min="2" max="14" width="9.625" style="56" customWidth="1"/>
    <col min="15" max="15" width="9" style="56"/>
    <col min="16" max="16" width="10.625" style="56" customWidth="1"/>
    <col min="17" max="16384" width="9" style="56"/>
  </cols>
  <sheetData>
    <row r="1" spans="2:35" s="6" customFormat="1" x14ac:dyDescent="0.25">
      <c r="B1" s="217" t="s">
        <v>333</v>
      </c>
      <c r="C1" s="217"/>
      <c r="D1" s="217"/>
      <c r="E1" s="217"/>
      <c r="F1" s="217"/>
      <c r="G1" s="217"/>
      <c r="H1" s="217"/>
      <c r="I1" s="217"/>
      <c r="J1" s="217"/>
      <c r="K1" s="217"/>
      <c r="L1" s="217"/>
      <c r="M1" s="217"/>
      <c r="N1" s="217"/>
      <c r="O1" s="217"/>
      <c r="P1" s="217"/>
    </row>
    <row r="2" spans="2:35" s="7" customFormat="1" ht="15.75" customHeight="1" x14ac:dyDescent="0.2">
      <c r="B2" s="245" t="str">
        <f>'Admin Info'!B6</f>
        <v>San Diego Gas &amp; Electric (SDG&amp;E)</v>
      </c>
      <c r="C2" s="245"/>
      <c r="D2" s="245"/>
      <c r="E2" s="245"/>
      <c r="F2" s="245"/>
      <c r="G2" s="245"/>
      <c r="H2" s="245"/>
      <c r="I2" s="245"/>
      <c r="J2" s="245"/>
      <c r="K2" s="245"/>
      <c r="L2" s="245"/>
      <c r="M2" s="245"/>
      <c r="N2" s="245"/>
      <c r="O2" s="245"/>
      <c r="P2" s="245"/>
    </row>
    <row r="3" spans="2:35" s="7" customFormat="1" ht="12.75" x14ac:dyDescent="0.2">
      <c r="C3" s="245"/>
      <c r="D3" s="245"/>
      <c r="E3" s="245"/>
      <c r="F3" s="245"/>
      <c r="G3" s="245"/>
      <c r="H3" s="245"/>
      <c r="I3" s="245"/>
      <c r="J3" s="245"/>
      <c r="K3" s="245"/>
      <c r="L3" s="245"/>
    </row>
    <row r="4" spans="2:35" s="7" customFormat="1" ht="12.75" x14ac:dyDescent="0.2">
      <c r="C4" s="23"/>
      <c r="D4" s="23"/>
      <c r="E4" s="23"/>
      <c r="F4" s="23"/>
      <c r="G4" s="23"/>
      <c r="H4" s="23"/>
      <c r="I4" s="23"/>
      <c r="J4" s="23"/>
      <c r="K4" s="23"/>
      <c r="L4" s="23"/>
    </row>
    <row r="5" spans="2:35" s="6" customFormat="1" ht="30.75" customHeight="1" x14ac:dyDescent="0.2">
      <c r="B5" s="220" t="s">
        <v>334</v>
      </c>
      <c r="C5" s="220"/>
      <c r="D5" s="220"/>
      <c r="E5" s="220"/>
      <c r="F5" s="220"/>
      <c r="G5" s="220"/>
      <c r="H5" s="220"/>
      <c r="I5" s="220"/>
      <c r="J5" s="220"/>
      <c r="K5" s="220"/>
      <c r="L5" s="220"/>
      <c r="M5" s="220"/>
      <c r="N5" s="220"/>
      <c r="O5" s="220"/>
      <c r="P5" s="220"/>
    </row>
    <row r="7" spans="2:35" x14ac:dyDescent="0.25">
      <c r="B7" s="280" t="s">
        <v>335</v>
      </c>
      <c r="C7" s="281"/>
      <c r="D7" s="281"/>
      <c r="E7" s="281"/>
      <c r="F7" s="281"/>
      <c r="G7" s="281"/>
      <c r="H7" s="281"/>
      <c r="I7" s="281"/>
      <c r="J7" s="281"/>
      <c r="K7" s="281"/>
      <c r="L7" s="281"/>
      <c r="M7" s="281"/>
      <c r="N7" s="281"/>
      <c r="O7" s="281"/>
      <c r="P7" s="282"/>
      <c r="Q7" s="69"/>
      <c r="R7" s="279"/>
      <c r="S7" s="279"/>
      <c r="T7" s="279"/>
      <c r="U7" s="279"/>
      <c r="V7" s="279"/>
      <c r="W7" s="279"/>
      <c r="X7" s="279"/>
      <c r="Y7" s="279"/>
      <c r="Z7" s="279"/>
      <c r="AA7" s="279"/>
      <c r="AB7" s="279"/>
      <c r="AC7" s="279"/>
      <c r="AD7" s="279"/>
      <c r="AE7" s="279"/>
      <c r="AF7" s="279"/>
      <c r="AG7" s="279"/>
      <c r="AH7" s="279"/>
      <c r="AI7" s="279"/>
    </row>
    <row r="8" spans="2:35" ht="68.25" x14ac:dyDescent="0.25">
      <c r="B8" s="72" t="s">
        <v>66</v>
      </c>
      <c r="C8" s="59" t="s">
        <v>336</v>
      </c>
      <c r="D8" s="59" t="s">
        <v>337</v>
      </c>
      <c r="E8" s="59"/>
      <c r="F8" s="59" t="s">
        <v>338</v>
      </c>
      <c r="G8" s="59" t="s">
        <v>339</v>
      </c>
      <c r="H8" s="59" t="s">
        <v>340</v>
      </c>
      <c r="I8" s="59" t="s">
        <v>341</v>
      </c>
      <c r="J8" s="59" t="s">
        <v>342</v>
      </c>
      <c r="K8" s="59" t="s">
        <v>343</v>
      </c>
      <c r="L8" s="59" t="s">
        <v>344</v>
      </c>
      <c r="M8" s="59" t="s">
        <v>345</v>
      </c>
      <c r="N8" s="59" t="s">
        <v>346</v>
      </c>
      <c r="O8" s="59" t="s">
        <v>347</v>
      </c>
      <c r="P8" s="58" t="s">
        <v>348</v>
      </c>
      <c r="Q8" s="67"/>
      <c r="R8" s="67"/>
      <c r="S8" s="67"/>
      <c r="T8" s="67"/>
      <c r="U8" s="67"/>
      <c r="V8" s="67"/>
      <c r="W8" s="67"/>
      <c r="X8" s="67"/>
      <c r="Y8" s="67"/>
      <c r="Z8" s="67"/>
      <c r="AA8" s="67"/>
      <c r="AB8" s="67"/>
      <c r="AC8" s="67"/>
      <c r="AD8" s="67"/>
      <c r="AE8" s="67"/>
    </row>
    <row r="9" spans="2:35" x14ac:dyDescent="0.25">
      <c r="B9" s="74">
        <v>2023</v>
      </c>
      <c r="C9" s="152">
        <v>881922.83333333337</v>
      </c>
      <c r="D9" s="152">
        <v>30501.916666666668</v>
      </c>
      <c r="E9" s="152"/>
      <c r="F9" s="152">
        <v>39</v>
      </c>
      <c r="G9" s="152">
        <v>36</v>
      </c>
      <c r="H9" s="152">
        <v>24</v>
      </c>
      <c r="I9" s="152">
        <v>103</v>
      </c>
      <c r="J9" s="152" t="e">
        <v>#N/A</v>
      </c>
      <c r="K9" s="152" t="e">
        <v>#N/A</v>
      </c>
      <c r="L9" s="152" t="e">
        <v>#N/A</v>
      </c>
      <c r="M9" s="152" t="e">
        <v>#N/A</v>
      </c>
      <c r="N9" s="152" t="e">
        <v>#N/A</v>
      </c>
      <c r="O9" s="152" t="e">
        <v>#N/A</v>
      </c>
      <c r="P9" s="153">
        <f>SUM(C9:I9)</f>
        <v>912626.75</v>
      </c>
    </row>
    <row r="10" spans="2:35" x14ac:dyDescent="0.25">
      <c r="B10" s="74">
        <v>2024</v>
      </c>
      <c r="C10" s="152">
        <v>886131.16666666663</v>
      </c>
      <c r="D10" s="152">
        <v>30662.25</v>
      </c>
      <c r="E10" s="152"/>
      <c r="F10" s="152">
        <v>39</v>
      </c>
      <c r="G10" s="152">
        <v>36</v>
      </c>
      <c r="H10" s="152">
        <v>24</v>
      </c>
      <c r="I10" s="152">
        <v>103</v>
      </c>
      <c r="J10" s="152" t="e">
        <v>#N/A</v>
      </c>
      <c r="K10" s="152" t="e">
        <v>#N/A</v>
      </c>
      <c r="L10" s="152" t="e">
        <v>#N/A</v>
      </c>
      <c r="M10" s="152" t="e">
        <v>#N/A</v>
      </c>
      <c r="N10" s="152" t="e">
        <v>#N/A</v>
      </c>
      <c r="O10" s="152" t="e">
        <v>#N/A</v>
      </c>
      <c r="P10" s="153">
        <f t="shared" ref="P10:P26" si="0">SUM(C10:I10)</f>
        <v>916995.41666666663</v>
      </c>
    </row>
    <row r="11" spans="2:35" x14ac:dyDescent="0.25">
      <c r="B11" s="71">
        <v>2025</v>
      </c>
      <c r="C11" s="152">
        <v>893829.56155207346</v>
      </c>
      <c r="D11" s="152">
        <v>30435.491290297799</v>
      </c>
      <c r="E11" s="152"/>
      <c r="F11" s="152">
        <v>39</v>
      </c>
      <c r="G11" s="152">
        <v>36</v>
      </c>
      <c r="H11" s="152">
        <v>24</v>
      </c>
      <c r="I11" s="152">
        <v>103</v>
      </c>
      <c r="J11" s="152" t="e">
        <v>#N/A</v>
      </c>
      <c r="K11" s="152" t="e">
        <v>#N/A</v>
      </c>
      <c r="L11" s="152" t="e">
        <v>#N/A</v>
      </c>
      <c r="M11" s="152" t="e">
        <v>#N/A</v>
      </c>
      <c r="N11" s="152" t="e">
        <v>#N/A</v>
      </c>
      <c r="O11" s="152" t="e">
        <v>#N/A</v>
      </c>
      <c r="P11" s="153">
        <f t="shared" si="0"/>
        <v>924467.05284237128</v>
      </c>
    </row>
    <row r="12" spans="2:35" x14ac:dyDescent="0.25">
      <c r="B12" s="71">
        <v>2026</v>
      </c>
      <c r="C12" s="152">
        <v>902018.24641176593</v>
      </c>
      <c r="D12" s="152">
        <v>30478.446820067154</v>
      </c>
      <c r="E12" s="152"/>
      <c r="F12" s="152">
        <v>39</v>
      </c>
      <c r="G12" s="152">
        <v>36</v>
      </c>
      <c r="H12" s="152">
        <v>24</v>
      </c>
      <c r="I12" s="152">
        <v>103</v>
      </c>
      <c r="J12" s="152" t="e">
        <v>#N/A</v>
      </c>
      <c r="K12" s="152" t="e">
        <v>#N/A</v>
      </c>
      <c r="L12" s="152" t="e">
        <v>#N/A</v>
      </c>
      <c r="M12" s="152" t="e">
        <v>#N/A</v>
      </c>
      <c r="N12" s="152" t="e">
        <v>#N/A</v>
      </c>
      <c r="O12" s="152" t="e">
        <v>#N/A</v>
      </c>
      <c r="P12" s="153">
        <f t="shared" si="0"/>
        <v>932698.69323183305</v>
      </c>
    </row>
    <row r="13" spans="2:35" x14ac:dyDescent="0.25">
      <c r="B13" s="71">
        <v>2027</v>
      </c>
      <c r="C13" s="152">
        <v>910126.95014597476</v>
      </c>
      <c r="D13" s="152">
        <v>30517.406486602147</v>
      </c>
      <c r="E13" s="152"/>
      <c r="F13" s="152">
        <v>39</v>
      </c>
      <c r="G13" s="152">
        <v>36</v>
      </c>
      <c r="H13" s="152">
        <v>24</v>
      </c>
      <c r="I13" s="152">
        <v>103</v>
      </c>
      <c r="J13" s="152" t="e">
        <v>#N/A</v>
      </c>
      <c r="K13" s="152" t="e">
        <v>#N/A</v>
      </c>
      <c r="L13" s="152" t="e">
        <v>#N/A</v>
      </c>
      <c r="M13" s="152" t="e">
        <v>#N/A</v>
      </c>
      <c r="N13" s="152" t="e">
        <v>#N/A</v>
      </c>
      <c r="O13" s="152" t="e">
        <v>#N/A</v>
      </c>
      <c r="P13" s="153">
        <f t="shared" si="0"/>
        <v>940846.35663257691</v>
      </c>
    </row>
    <row r="14" spans="2:35" x14ac:dyDescent="0.25">
      <c r="B14" s="71">
        <v>2028</v>
      </c>
      <c r="C14" s="152">
        <v>918088.52810614603</v>
      </c>
      <c r="D14" s="152">
        <v>30553.369255711372</v>
      </c>
      <c r="E14" s="152"/>
      <c r="F14" s="152">
        <v>39</v>
      </c>
      <c r="G14" s="152">
        <v>36</v>
      </c>
      <c r="H14" s="152">
        <v>24</v>
      </c>
      <c r="I14" s="152">
        <v>103</v>
      </c>
      <c r="J14" s="152" t="e">
        <v>#N/A</v>
      </c>
      <c r="K14" s="152" t="e">
        <v>#N/A</v>
      </c>
      <c r="L14" s="152" t="e">
        <v>#N/A</v>
      </c>
      <c r="M14" s="152" t="e">
        <v>#N/A</v>
      </c>
      <c r="N14" s="152" t="e">
        <v>#N/A</v>
      </c>
      <c r="O14" s="152" t="e">
        <v>#N/A</v>
      </c>
      <c r="P14" s="153">
        <f t="shared" si="0"/>
        <v>948843.89736185735</v>
      </c>
    </row>
    <row r="15" spans="2:35" x14ac:dyDescent="0.25">
      <c r="B15" s="71">
        <v>2029</v>
      </c>
      <c r="C15" s="152">
        <v>925972.09978343826</v>
      </c>
      <c r="D15" s="152">
        <v>30587.334093203412</v>
      </c>
      <c r="E15" s="152"/>
      <c r="F15" s="152">
        <v>39</v>
      </c>
      <c r="G15" s="152">
        <v>36</v>
      </c>
      <c r="H15" s="152">
        <v>24</v>
      </c>
      <c r="I15" s="152">
        <v>103</v>
      </c>
      <c r="J15" s="152" t="e">
        <v>#N/A</v>
      </c>
      <c r="K15" s="152" t="e">
        <v>#N/A</v>
      </c>
      <c r="L15" s="152" t="e">
        <v>#N/A</v>
      </c>
      <c r="M15" s="152" t="e">
        <v>#N/A</v>
      </c>
      <c r="N15" s="152" t="e">
        <v>#N/A</v>
      </c>
      <c r="O15" s="152" t="e">
        <v>#N/A</v>
      </c>
      <c r="P15" s="153">
        <f t="shared" si="0"/>
        <v>956761.43387664168</v>
      </c>
    </row>
    <row r="16" spans="2:35" x14ac:dyDescent="0.25">
      <c r="B16" s="71">
        <v>2030</v>
      </c>
      <c r="C16" s="152">
        <v>933842.83498380112</v>
      </c>
      <c r="D16" s="152">
        <v>30620.299964886864</v>
      </c>
      <c r="E16" s="152"/>
      <c r="F16" s="152">
        <v>39</v>
      </c>
      <c r="G16" s="152">
        <v>36</v>
      </c>
      <c r="H16" s="152">
        <v>24</v>
      </c>
      <c r="I16" s="152">
        <v>103</v>
      </c>
      <c r="J16" s="152" t="e">
        <v>#N/A</v>
      </c>
      <c r="K16" s="152" t="e">
        <v>#N/A</v>
      </c>
      <c r="L16" s="152" t="e">
        <v>#N/A</v>
      </c>
      <c r="M16" s="152" t="e">
        <v>#N/A</v>
      </c>
      <c r="N16" s="152" t="e">
        <v>#N/A</v>
      </c>
      <c r="O16" s="152" t="e">
        <v>#N/A</v>
      </c>
      <c r="P16" s="153">
        <f t="shared" si="0"/>
        <v>964665.13494868798</v>
      </c>
    </row>
    <row r="17" spans="2:16" x14ac:dyDescent="0.25">
      <c r="B17" s="71">
        <v>2031</v>
      </c>
      <c r="C17" s="152">
        <v>941671.11106816644</v>
      </c>
      <c r="D17" s="152">
        <v>30650.268939144549</v>
      </c>
      <c r="E17" s="152"/>
      <c r="F17" s="152">
        <v>39</v>
      </c>
      <c r="G17" s="152">
        <v>36</v>
      </c>
      <c r="H17" s="152">
        <v>24</v>
      </c>
      <c r="I17" s="152">
        <v>103</v>
      </c>
      <c r="J17" s="152" t="e">
        <v>#N/A</v>
      </c>
      <c r="K17" s="152" t="e">
        <v>#N/A</v>
      </c>
      <c r="L17" s="152" t="e">
        <v>#N/A</v>
      </c>
      <c r="M17" s="152" t="e">
        <v>#N/A</v>
      </c>
      <c r="N17" s="152" t="e">
        <v>#N/A</v>
      </c>
      <c r="O17" s="152" t="e">
        <v>#N/A</v>
      </c>
      <c r="P17" s="153">
        <f t="shared" si="0"/>
        <v>972523.380007311</v>
      </c>
    </row>
    <row r="18" spans="2:16" x14ac:dyDescent="0.25">
      <c r="B18" s="71">
        <v>2032</v>
      </c>
      <c r="C18" s="152">
        <v>949484.5758329978</v>
      </c>
      <c r="D18" s="152">
        <v>30679.238947593643</v>
      </c>
      <c r="E18" s="152"/>
      <c r="F18" s="152">
        <v>39</v>
      </c>
      <c r="G18" s="152">
        <v>36</v>
      </c>
      <c r="H18" s="152">
        <v>24</v>
      </c>
      <c r="I18" s="152">
        <v>103</v>
      </c>
      <c r="J18" s="152" t="e">
        <v>#N/A</v>
      </c>
      <c r="K18" s="152" t="e">
        <v>#N/A</v>
      </c>
      <c r="L18" s="152" t="e">
        <v>#N/A</v>
      </c>
      <c r="M18" s="152" t="e">
        <v>#N/A</v>
      </c>
      <c r="N18" s="152" t="e">
        <v>#N/A</v>
      </c>
      <c r="O18" s="152" t="e">
        <v>#N/A</v>
      </c>
      <c r="P18" s="153">
        <f t="shared" si="0"/>
        <v>980365.8147805914</v>
      </c>
    </row>
    <row r="19" spans="2:16" x14ac:dyDescent="0.25">
      <c r="B19" s="71">
        <v>2033</v>
      </c>
      <c r="C19" s="152">
        <v>957380.98398721963</v>
      </c>
      <c r="D19" s="152">
        <v>30708.208956042741</v>
      </c>
      <c r="E19" s="152"/>
      <c r="F19" s="152">
        <v>39</v>
      </c>
      <c r="G19" s="152">
        <v>36</v>
      </c>
      <c r="H19" s="152">
        <v>24</v>
      </c>
      <c r="I19" s="152">
        <v>103</v>
      </c>
      <c r="J19" s="152" t="e">
        <v>#N/A</v>
      </c>
      <c r="K19" s="152" t="e">
        <v>#N/A</v>
      </c>
      <c r="L19" s="152" t="e">
        <v>#N/A</v>
      </c>
      <c r="M19" s="152" t="e">
        <v>#N/A</v>
      </c>
      <c r="N19" s="152" t="e">
        <v>#N/A</v>
      </c>
      <c r="O19" s="152" t="e">
        <v>#N/A</v>
      </c>
      <c r="P19" s="153">
        <f t="shared" si="0"/>
        <v>988291.1929432624</v>
      </c>
    </row>
    <row r="20" spans="2:16" x14ac:dyDescent="0.25">
      <c r="B20" s="71">
        <v>2034</v>
      </c>
      <c r="C20" s="152">
        <v>965288.25377576635</v>
      </c>
      <c r="D20" s="152">
        <v>30736.179998683248</v>
      </c>
      <c r="E20" s="152"/>
      <c r="F20" s="152">
        <v>39</v>
      </c>
      <c r="G20" s="152">
        <v>36</v>
      </c>
      <c r="H20" s="152">
        <v>24</v>
      </c>
      <c r="I20" s="152">
        <v>103</v>
      </c>
      <c r="J20" s="152" t="e">
        <v>#N/A</v>
      </c>
      <c r="K20" s="152" t="e">
        <v>#N/A</v>
      </c>
      <c r="L20" s="152" t="e">
        <v>#N/A</v>
      </c>
      <c r="M20" s="152" t="e">
        <v>#N/A</v>
      </c>
      <c r="N20" s="152" t="e">
        <v>#N/A</v>
      </c>
      <c r="O20" s="152" t="e">
        <v>#N/A</v>
      </c>
      <c r="P20" s="153">
        <f t="shared" si="0"/>
        <v>996226.43377444963</v>
      </c>
    </row>
    <row r="21" spans="2:16" x14ac:dyDescent="0.25">
      <c r="B21" s="71">
        <v>2035</v>
      </c>
      <c r="C21" s="152">
        <v>973231.07073119446</v>
      </c>
      <c r="D21" s="152">
        <v>30762.153109706578</v>
      </c>
      <c r="E21" s="152"/>
      <c r="F21" s="152">
        <v>39</v>
      </c>
      <c r="G21" s="152">
        <v>36</v>
      </c>
      <c r="H21" s="152">
        <v>24</v>
      </c>
      <c r="I21" s="152">
        <v>103</v>
      </c>
      <c r="J21" s="152" t="e">
        <v>#N/A</v>
      </c>
      <c r="K21" s="152" t="e">
        <v>#N/A</v>
      </c>
      <c r="L21" s="152" t="e">
        <v>#N/A</v>
      </c>
      <c r="M21" s="152" t="e">
        <v>#N/A</v>
      </c>
      <c r="N21" s="152" t="e">
        <v>#N/A</v>
      </c>
      <c r="O21" s="152" t="e">
        <v>#N/A</v>
      </c>
      <c r="P21" s="153">
        <f t="shared" si="0"/>
        <v>1004195.223840901</v>
      </c>
    </row>
    <row r="22" spans="2:16" x14ac:dyDescent="0.25">
      <c r="B22" s="71">
        <v>2036</v>
      </c>
      <c r="C22" s="152">
        <v>981239.24468329235</v>
      </c>
      <c r="D22" s="152">
        <v>30788.148168886652</v>
      </c>
      <c r="E22" s="152"/>
      <c r="F22" s="152">
        <v>39</v>
      </c>
      <c r="G22" s="152">
        <v>36</v>
      </c>
      <c r="H22" s="152">
        <v>24</v>
      </c>
      <c r="I22" s="152">
        <v>103</v>
      </c>
      <c r="J22" s="152" t="e">
        <v>#N/A</v>
      </c>
      <c r="K22" s="152" t="e">
        <v>#N/A</v>
      </c>
      <c r="L22" s="152" t="e">
        <v>#N/A</v>
      </c>
      <c r="M22" s="152" t="e">
        <v>#N/A</v>
      </c>
      <c r="N22" s="152" t="e">
        <v>#N/A</v>
      </c>
      <c r="O22" s="152" t="e">
        <v>#N/A</v>
      </c>
      <c r="P22" s="153">
        <f t="shared" si="0"/>
        <v>1012229.392852179</v>
      </c>
    </row>
    <row r="23" spans="2:16" x14ac:dyDescent="0.25">
      <c r="B23" s="71">
        <v>2037</v>
      </c>
      <c r="C23" s="152">
        <v>989313.31341821805</v>
      </c>
      <c r="D23" s="152">
        <v>30814.165194770398</v>
      </c>
      <c r="E23" s="152"/>
      <c r="F23" s="152">
        <v>39</v>
      </c>
      <c r="G23" s="152">
        <v>36</v>
      </c>
      <c r="H23" s="152">
        <v>24</v>
      </c>
      <c r="I23" s="152">
        <v>103</v>
      </c>
      <c r="J23" s="152" t="e">
        <v>#N/A</v>
      </c>
      <c r="K23" s="152" t="e">
        <v>#N/A</v>
      </c>
      <c r="L23" s="152" t="e">
        <v>#N/A</v>
      </c>
      <c r="M23" s="152" t="e">
        <v>#N/A</v>
      </c>
      <c r="N23" s="152" t="e">
        <v>#N/A</v>
      </c>
      <c r="O23" s="152" t="e">
        <v>#N/A</v>
      </c>
      <c r="P23" s="153">
        <f t="shared" si="0"/>
        <v>1020329.4786129885</v>
      </c>
    </row>
    <row r="24" spans="2:16" x14ac:dyDescent="0.25">
      <c r="B24" s="71">
        <v>2038</v>
      </c>
      <c r="C24" s="152">
        <v>997453.81914727087</v>
      </c>
      <c r="D24" s="152">
        <v>30840.204205920429</v>
      </c>
      <c r="E24" s="152"/>
      <c r="F24" s="152">
        <v>39</v>
      </c>
      <c r="G24" s="152">
        <v>36</v>
      </c>
      <c r="H24" s="152">
        <v>24</v>
      </c>
      <c r="I24" s="152">
        <v>103</v>
      </c>
      <c r="J24" s="152" t="e">
        <v>#N/A</v>
      </c>
      <c r="K24" s="152" t="e">
        <v>#N/A</v>
      </c>
      <c r="L24" s="152" t="e">
        <v>#N/A</v>
      </c>
      <c r="M24" s="152" t="e">
        <v>#N/A</v>
      </c>
      <c r="N24" s="152" t="e">
        <v>#N/A</v>
      </c>
      <c r="O24" s="152" t="e">
        <v>#N/A</v>
      </c>
      <c r="P24" s="153">
        <f t="shared" si="0"/>
        <v>1028496.0233531913</v>
      </c>
    </row>
    <row r="25" spans="2:16" x14ac:dyDescent="0.25">
      <c r="B25" s="71">
        <v>2039</v>
      </c>
      <c r="C25" s="152">
        <v>1005661.3085433035</v>
      </c>
      <c r="D25" s="152">
        <v>30866.265220915033</v>
      </c>
      <c r="E25" s="152"/>
      <c r="F25" s="152">
        <v>39</v>
      </c>
      <c r="G25" s="152">
        <v>36</v>
      </c>
      <c r="H25" s="152">
        <v>24</v>
      </c>
      <c r="I25" s="152">
        <v>103</v>
      </c>
      <c r="J25" s="152" t="e">
        <v>#N/A</v>
      </c>
      <c r="K25" s="152" t="e">
        <v>#N/A</v>
      </c>
      <c r="L25" s="152" t="e">
        <v>#N/A</v>
      </c>
      <c r="M25" s="152" t="e">
        <v>#N/A</v>
      </c>
      <c r="N25" s="152" t="e">
        <v>#N/A</v>
      </c>
      <c r="O25" s="152" t="e">
        <v>#N/A</v>
      </c>
      <c r="P25" s="153">
        <f t="shared" si="0"/>
        <v>1036729.5737642186</v>
      </c>
    </row>
    <row r="26" spans="2:16" x14ac:dyDescent="0.25">
      <c r="B26" s="71">
        <v>2040</v>
      </c>
      <c r="C26" s="152">
        <v>1013936.3327774338</v>
      </c>
      <c r="D26" s="152">
        <v>30892.348258348207</v>
      </c>
      <c r="E26" s="152"/>
      <c r="F26" s="152">
        <v>39</v>
      </c>
      <c r="G26" s="152">
        <v>36</v>
      </c>
      <c r="H26" s="152">
        <v>24</v>
      </c>
      <c r="I26" s="152">
        <v>103</v>
      </c>
      <c r="J26" s="152" t="e">
        <v>#N/A</v>
      </c>
      <c r="K26" s="152" t="e">
        <v>#N/A</v>
      </c>
      <c r="L26" s="152" t="e">
        <v>#N/A</v>
      </c>
      <c r="M26" s="152" t="e">
        <v>#N/A</v>
      </c>
      <c r="N26" s="152" t="e">
        <v>#N/A</v>
      </c>
      <c r="O26" s="152" t="e">
        <v>#N/A</v>
      </c>
      <c r="P26" s="153">
        <f t="shared" si="0"/>
        <v>1045030.681035782</v>
      </c>
    </row>
    <row r="27" spans="2:16" x14ac:dyDescent="0.25">
      <c r="C27" s="66"/>
      <c r="D27" s="65"/>
      <c r="E27" s="65"/>
      <c r="F27" s="65"/>
      <c r="G27" s="65"/>
      <c r="H27" s="65"/>
      <c r="I27" s="65"/>
      <c r="J27" s="65"/>
      <c r="K27" s="65"/>
      <c r="L27" s="65"/>
      <c r="M27" s="65"/>
      <c r="N27" s="65"/>
      <c r="O27" s="65"/>
      <c r="P27" s="65"/>
    </row>
    <row r="28" spans="2:16" x14ac:dyDescent="0.25">
      <c r="C28" s="66"/>
      <c r="D28" s="65"/>
      <c r="E28" s="65"/>
      <c r="F28" s="65"/>
      <c r="G28" s="65"/>
      <c r="H28" s="65"/>
      <c r="I28" s="65"/>
      <c r="J28" s="65"/>
      <c r="K28" s="65"/>
      <c r="L28" s="65"/>
      <c r="M28" s="65"/>
      <c r="N28" s="65"/>
      <c r="O28" s="65"/>
      <c r="P28" s="65"/>
    </row>
    <row r="29" spans="2:16" ht="49.5" customHeight="1" x14ac:dyDescent="0.25">
      <c r="B29" s="72" t="s">
        <v>66</v>
      </c>
      <c r="C29" s="58" t="s">
        <v>349</v>
      </c>
      <c r="D29" s="97"/>
      <c r="E29" s="65"/>
      <c r="F29" s="65"/>
      <c r="G29" s="65"/>
      <c r="H29" s="65"/>
      <c r="I29" s="65"/>
      <c r="J29" s="65"/>
      <c r="K29" s="65"/>
      <c r="L29" s="65"/>
      <c r="M29" s="65"/>
      <c r="N29" s="65"/>
      <c r="O29" s="65"/>
      <c r="P29" s="65"/>
    </row>
    <row r="30" spans="2:16" x14ac:dyDescent="0.25">
      <c r="B30" s="74">
        <v>2023</v>
      </c>
      <c r="C30" s="183">
        <v>197442</v>
      </c>
      <c r="D30" s="98"/>
      <c r="E30" s="65"/>
      <c r="F30" s="65"/>
      <c r="G30" s="65"/>
      <c r="H30" s="65"/>
      <c r="I30" s="65"/>
      <c r="J30" s="65"/>
      <c r="K30" s="65"/>
      <c r="L30" s="65"/>
      <c r="M30" s="65"/>
      <c r="N30" s="65"/>
      <c r="O30" s="65"/>
      <c r="P30" s="65"/>
    </row>
    <row r="31" spans="2:16" x14ac:dyDescent="0.25">
      <c r="B31" s="74">
        <v>2024</v>
      </c>
      <c r="C31" s="183">
        <v>177074</v>
      </c>
      <c r="D31" s="98"/>
      <c r="E31" s="65"/>
      <c r="F31" s="65"/>
      <c r="G31" s="65"/>
      <c r="H31" s="65"/>
      <c r="I31" s="65"/>
      <c r="J31" s="65"/>
      <c r="K31" s="65"/>
      <c r="L31" s="65"/>
      <c r="M31" s="65"/>
      <c r="N31" s="65"/>
      <c r="O31" s="65"/>
      <c r="P31" s="65"/>
    </row>
    <row r="32" spans="2:16" x14ac:dyDescent="0.25">
      <c r="B32" s="71">
        <v>2025</v>
      </c>
      <c r="C32" s="70"/>
      <c r="D32" s="98"/>
      <c r="E32" s="65"/>
      <c r="F32" s="65"/>
      <c r="G32" s="65"/>
      <c r="H32" s="65"/>
      <c r="I32" s="65"/>
      <c r="J32" s="65"/>
      <c r="K32" s="65"/>
      <c r="L32" s="65"/>
      <c r="M32" s="65"/>
      <c r="N32" s="65"/>
      <c r="O32" s="65"/>
      <c r="P32" s="65"/>
    </row>
    <row r="33" spans="2:16" x14ac:dyDescent="0.25">
      <c r="B33" s="71">
        <v>2026</v>
      </c>
      <c r="C33" s="70"/>
      <c r="D33" s="98"/>
    </row>
    <row r="34" spans="2:16" x14ac:dyDescent="0.25">
      <c r="B34" s="71">
        <v>2027</v>
      </c>
      <c r="C34" s="70"/>
      <c r="D34" s="98"/>
      <c r="E34" s="69"/>
      <c r="F34" s="69"/>
      <c r="G34" s="69"/>
      <c r="H34" s="69"/>
      <c r="I34" s="69"/>
      <c r="J34" s="69"/>
      <c r="K34" s="69"/>
      <c r="L34" s="69"/>
      <c r="M34" s="69"/>
      <c r="N34" s="69"/>
      <c r="O34" s="69"/>
      <c r="P34" s="69"/>
    </row>
    <row r="35" spans="2:16" x14ac:dyDescent="0.25">
      <c r="B35" s="71">
        <v>2028</v>
      </c>
      <c r="C35" s="70"/>
      <c r="D35" s="98"/>
      <c r="E35" s="67"/>
      <c r="F35" s="67"/>
      <c r="G35" s="67"/>
      <c r="H35" s="67"/>
      <c r="I35" s="67"/>
      <c r="J35" s="67"/>
      <c r="K35" s="67"/>
      <c r="L35" s="67"/>
      <c r="M35" s="67"/>
      <c r="N35" s="67"/>
      <c r="O35" s="67"/>
      <c r="P35" s="67"/>
    </row>
    <row r="36" spans="2:16" x14ac:dyDescent="0.25">
      <c r="B36" s="71">
        <v>2029</v>
      </c>
      <c r="C36" s="70"/>
      <c r="D36" s="98"/>
      <c r="E36" s="65"/>
      <c r="F36" s="65"/>
      <c r="G36" s="65"/>
      <c r="H36" s="65"/>
      <c r="I36" s="65"/>
      <c r="J36" s="65"/>
      <c r="K36" s="65"/>
      <c r="L36" s="65"/>
      <c r="M36" s="65"/>
      <c r="N36" s="65"/>
      <c r="O36" s="65"/>
      <c r="P36" s="65"/>
    </row>
    <row r="37" spans="2:16" x14ac:dyDescent="0.25">
      <c r="B37" s="71">
        <v>2030</v>
      </c>
      <c r="C37" s="70"/>
      <c r="D37" s="98"/>
      <c r="E37" s="65"/>
      <c r="F37" s="65"/>
      <c r="G37" s="65"/>
      <c r="H37" s="65"/>
      <c r="I37" s="65"/>
      <c r="J37" s="65"/>
      <c r="K37" s="65"/>
      <c r="L37" s="65"/>
      <c r="M37" s="65"/>
      <c r="N37" s="65"/>
      <c r="O37" s="65"/>
      <c r="P37" s="65"/>
    </row>
    <row r="38" spans="2:16" x14ac:dyDescent="0.25">
      <c r="B38" s="71">
        <v>2031</v>
      </c>
      <c r="C38" s="70"/>
      <c r="D38" s="98"/>
      <c r="E38" s="65"/>
      <c r="F38" s="65"/>
      <c r="G38" s="65"/>
      <c r="H38" s="65"/>
      <c r="I38" s="65"/>
      <c r="J38" s="65"/>
      <c r="K38" s="65"/>
      <c r="L38" s="65"/>
      <c r="M38" s="65"/>
      <c r="N38" s="65"/>
      <c r="O38" s="65"/>
      <c r="P38" s="65"/>
    </row>
    <row r="39" spans="2:16" x14ac:dyDescent="0.25">
      <c r="B39" s="71">
        <v>2032</v>
      </c>
      <c r="C39" s="70"/>
      <c r="D39" s="98"/>
      <c r="E39" s="65"/>
      <c r="F39" s="65"/>
      <c r="G39" s="65"/>
      <c r="H39" s="65"/>
      <c r="I39" s="65"/>
      <c r="J39" s="65"/>
      <c r="K39" s="65"/>
      <c r="L39" s="65"/>
      <c r="M39" s="65"/>
      <c r="N39" s="65"/>
      <c r="O39" s="65"/>
      <c r="P39" s="65"/>
    </row>
    <row r="40" spans="2:16" x14ac:dyDescent="0.25">
      <c r="B40" s="71">
        <v>2033</v>
      </c>
      <c r="C40" s="70"/>
      <c r="D40" s="98"/>
      <c r="E40" s="65"/>
      <c r="F40" s="65"/>
      <c r="G40" s="65"/>
      <c r="H40" s="65"/>
      <c r="I40" s="65"/>
      <c r="J40" s="65"/>
      <c r="K40" s="65"/>
      <c r="L40" s="65"/>
      <c r="M40" s="65"/>
      <c r="N40" s="65"/>
      <c r="O40" s="65"/>
      <c r="P40" s="65"/>
    </row>
    <row r="41" spans="2:16" x14ac:dyDescent="0.25">
      <c r="B41" s="71">
        <v>2034</v>
      </c>
      <c r="C41" s="70"/>
      <c r="D41" s="98"/>
      <c r="E41" s="65"/>
      <c r="F41" s="65"/>
      <c r="G41" s="65"/>
      <c r="H41" s="65"/>
      <c r="I41" s="65"/>
      <c r="J41" s="65"/>
      <c r="K41" s="65"/>
      <c r="L41" s="65"/>
      <c r="M41" s="65"/>
      <c r="N41" s="65"/>
      <c r="O41" s="65"/>
      <c r="P41" s="65"/>
    </row>
    <row r="42" spans="2:16" x14ac:dyDescent="0.25">
      <c r="B42" s="71">
        <v>2035</v>
      </c>
      <c r="C42" s="70"/>
      <c r="D42" s="98"/>
      <c r="E42" s="65"/>
      <c r="F42" s="65"/>
      <c r="G42" s="65"/>
      <c r="H42" s="65"/>
      <c r="I42" s="65"/>
      <c r="J42" s="65"/>
      <c r="K42" s="65"/>
      <c r="L42" s="65"/>
      <c r="M42" s="65"/>
      <c r="N42" s="65"/>
      <c r="O42" s="65"/>
      <c r="P42" s="65"/>
    </row>
    <row r="43" spans="2:16" x14ac:dyDescent="0.25">
      <c r="B43" s="71">
        <v>2036</v>
      </c>
      <c r="C43" s="70"/>
      <c r="D43" s="98"/>
      <c r="E43" s="65"/>
      <c r="F43" s="65"/>
      <c r="G43" s="65"/>
      <c r="H43" s="65"/>
      <c r="I43" s="65"/>
      <c r="J43" s="65"/>
      <c r="K43" s="65"/>
      <c r="L43" s="65"/>
      <c r="M43" s="65"/>
      <c r="N43" s="65"/>
      <c r="O43" s="65"/>
      <c r="P43" s="65"/>
    </row>
    <row r="44" spans="2:16" x14ac:dyDescent="0.25">
      <c r="B44" s="71">
        <v>2037</v>
      </c>
      <c r="C44" s="70"/>
      <c r="D44" s="98"/>
      <c r="E44" s="65"/>
      <c r="F44" s="65"/>
      <c r="G44" s="65"/>
      <c r="H44" s="65"/>
      <c r="I44" s="65"/>
      <c r="J44" s="65"/>
      <c r="K44" s="65"/>
      <c r="L44" s="65"/>
      <c r="M44" s="65"/>
      <c r="N44" s="65"/>
      <c r="O44" s="65"/>
      <c r="P44" s="65"/>
    </row>
    <row r="45" spans="2:16" x14ac:dyDescent="0.25">
      <c r="B45" s="71">
        <v>2038</v>
      </c>
      <c r="C45" s="70"/>
      <c r="D45" s="65"/>
      <c r="E45" s="65"/>
      <c r="F45" s="65"/>
      <c r="G45" s="65"/>
      <c r="H45" s="65"/>
      <c r="I45" s="65"/>
      <c r="J45" s="65"/>
      <c r="K45" s="65"/>
      <c r="L45" s="65"/>
      <c r="M45" s="65"/>
      <c r="N45" s="65"/>
      <c r="O45" s="65"/>
      <c r="P45" s="65"/>
    </row>
    <row r="46" spans="2:16" x14ac:dyDescent="0.25">
      <c r="B46" s="71">
        <v>2039</v>
      </c>
      <c r="C46" s="70"/>
      <c r="D46" s="65"/>
      <c r="E46" s="65"/>
      <c r="F46" s="65"/>
      <c r="G46" s="65"/>
      <c r="H46" s="65"/>
      <c r="I46" s="65"/>
      <c r="J46" s="65"/>
      <c r="K46" s="65"/>
      <c r="L46" s="65"/>
      <c r="M46" s="65"/>
      <c r="N46" s="65"/>
      <c r="O46" s="65"/>
      <c r="P46" s="65"/>
    </row>
    <row r="47" spans="2:16" x14ac:dyDescent="0.25">
      <c r="B47" s="71">
        <v>2040</v>
      </c>
      <c r="C47" s="70"/>
      <c r="D47" s="65"/>
      <c r="E47" s="65"/>
      <c r="F47" s="65"/>
      <c r="G47" s="65"/>
      <c r="H47" s="65"/>
      <c r="I47" s="65"/>
      <c r="J47" s="65"/>
      <c r="K47" s="65"/>
      <c r="L47" s="65"/>
      <c r="M47" s="65"/>
      <c r="N47" s="65"/>
      <c r="O47" s="65"/>
      <c r="P47" s="65"/>
    </row>
    <row r="48" spans="2:16" x14ac:dyDescent="0.25">
      <c r="B48" s="56" t="s">
        <v>350</v>
      </c>
      <c r="C48" s="66"/>
      <c r="D48" s="65"/>
      <c r="E48" s="65"/>
      <c r="F48" s="65"/>
      <c r="G48" s="65"/>
      <c r="H48" s="65"/>
      <c r="I48" s="65"/>
      <c r="J48" s="65"/>
      <c r="K48" s="65"/>
      <c r="L48" s="65"/>
      <c r="M48" s="65"/>
      <c r="N48" s="65"/>
      <c r="O48" s="65"/>
      <c r="P48" s="65"/>
    </row>
    <row r="49" spans="3:16" x14ac:dyDescent="0.25">
      <c r="C49" s="57"/>
      <c r="D49" s="57"/>
    </row>
    <row r="50" spans="3:16" x14ac:dyDescent="0.25">
      <c r="C50" s="69"/>
      <c r="D50" s="69"/>
      <c r="E50" s="69"/>
      <c r="F50" s="69"/>
      <c r="G50" s="69"/>
      <c r="H50" s="69"/>
      <c r="I50" s="69"/>
      <c r="J50" s="69"/>
      <c r="K50" s="69"/>
      <c r="L50" s="69"/>
      <c r="M50" s="69"/>
      <c r="N50" s="69"/>
      <c r="O50" s="69"/>
      <c r="P50" s="69"/>
    </row>
    <row r="51" spans="3:16" x14ac:dyDescent="0.25">
      <c r="C51" s="68"/>
      <c r="D51" s="67"/>
      <c r="E51" s="67"/>
      <c r="F51" s="67"/>
      <c r="G51" s="67"/>
      <c r="H51" s="67"/>
      <c r="I51" s="67"/>
      <c r="J51" s="67"/>
      <c r="K51" s="67"/>
      <c r="L51" s="67"/>
      <c r="M51" s="67"/>
      <c r="N51" s="67"/>
      <c r="O51" s="67"/>
      <c r="P51" s="67"/>
    </row>
    <row r="52" spans="3:16" x14ac:dyDescent="0.25">
      <c r="C52" s="66"/>
      <c r="D52" s="65"/>
      <c r="E52" s="65"/>
      <c r="F52" s="65"/>
      <c r="G52" s="65"/>
      <c r="H52" s="65"/>
      <c r="I52" s="65"/>
      <c r="J52" s="65"/>
      <c r="K52" s="65"/>
      <c r="L52" s="65"/>
      <c r="M52" s="65"/>
      <c r="N52" s="65"/>
      <c r="O52" s="65"/>
      <c r="P52" s="65"/>
    </row>
    <row r="53" spans="3:16" x14ac:dyDescent="0.25">
      <c r="C53" s="66"/>
      <c r="D53" s="65"/>
      <c r="E53" s="65"/>
      <c r="F53" s="65"/>
      <c r="G53" s="65"/>
      <c r="H53" s="65"/>
      <c r="I53" s="65"/>
      <c r="J53" s="65"/>
      <c r="K53" s="65"/>
      <c r="L53" s="65"/>
      <c r="M53" s="65"/>
      <c r="N53" s="65"/>
      <c r="O53" s="65"/>
      <c r="P53" s="65"/>
    </row>
    <row r="54" spans="3:16" x14ac:dyDescent="0.25">
      <c r="C54" s="66"/>
      <c r="D54" s="65"/>
      <c r="E54" s="65"/>
      <c r="F54" s="65"/>
      <c r="G54" s="65"/>
      <c r="H54" s="65"/>
      <c r="I54" s="65"/>
      <c r="J54" s="65"/>
      <c r="K54" s="65"/>
      <c r="L54" s="65"/>
      <c r="M54" s="65"/>
      <c r="N54" s="65"/>
      <c r="O54" s="65"/>
      <c r="P54" s="65"/>
    </row>
    <row r="55" spans="3:16" x14ac:dyDescent="0.25">
      <c r="C55" s="66"/>
      <c r="D55" s="65"/>
      <c r="E55" s="65"/>
      <c r="F55" s="65"/>
      <c r="G55" s="65"/>
      <c r="H55" s="65"/>
      <c r="I55" s="65"/>
      <c r="J55" s="65"/>
      <c r="K55" s="65"/>
      <c r="L55" s="65"/>
      <c r="M55" s="65"/>
      <c r="N55" s="65"/>
      <c r="O55" s="65"/>
      <c r="P55" s="65"/>
    </row>
    <row r="56" spans="3:16" x14ac:dyDescent="0.25">
      <c r="C56" s="66"/>
      <c r="D56" s="65"/>
      <c r="E56" s="65"/>
      <c r="F56" s="65"/>
      <c r="G56" s="65"/>
      <c r="H56" s="65"/>
      <c r="I56" s="65"/>
      <c r="J56" s="65"/>
      <c r="K56" s="65"/>
      <c r="L56" s="65"/>
      <c r="M56" s="65"/>
      <c r="N56" s="65"/>
      <c r="O56" s="65"/>
      <c r="P56" s="65"/>
    </row>
    <row r="57" spans="3:16" x14ac:dyDescent="0.25">
      <c r="C57" s="66"/>
      <c r="D57" s="65"/>
      <c r="E57" s="65"/>
      <c r="F57" s="65"/>
      <c r="G57" s="65"/>
      <c r="H57" s="65"/>
      <c r="I57" s="65"/>
      <c r="J57" s="65"/>
      <c r="K57" s="65"/>
      <c r="L57" s="65"/>
      <c r="M57" s="65"/>
      <c r="N57" s="65"/>
      <c r="O57" s="65"/>
      <c r="P57" s="65"/>
    </row>
    <row r="58" spans="3:16" x14ac:dyDescent="0.25">
      <c r="C58" s="66"/>
      <c r="D58" s="65"/>
      <c r="E58" s="65"/>
      <c r="F58" s="65"/>
      <c r="G58" s="65"/>
      <c r="H58" s="65"/>
      <c r="I58" s="65"/>
      <c r="J58" s="65"/>
      <c r="K58" s="65"/>
      <c r="L58" s="65"/>
      <c r="M58" s="65"/>
      <c r="N58" s="65"/>
      <c r="O58" s="65"/>
      <c r="P58" s="65"/>
    </row>
    <row r="59" spans="3:16" x14ac:dyDescent="0.25">
      <c r="C59" s="66"/>
      <c r="D59" s="65"/>
      <c r="E59" s="65"/>
      <c r="F59" s="65"/>
      <c r="G59" s="65"/>
      <c r="H59" s="65"/>
      <c r="I59" s="65"/>
      <c r="J59" s="65"/>
      <c r="K59" s="65"/>
      <c r="L59" s="65"/>
      <c r="M59" s="65"/>
      <c r="N59" s="65"/>
      <c r="O59" s="65"/>
      <c r="P59" s="65"/>
    </row>
    <row r="60" spans="3:16" x14ac:dyDescent="0.25">
      <c r="C60" s="66"/>
      <c r="D60" s="65"/>
      <c r="E60" s="65"/>
      <c r="F60" s="65"/>
      <c r="G60" s="65"/>
      <c r="H60" s="65"/>
      <c r="I60" s="65"/>
      <c r="J60" s="65"/>
      <c r="K60" s="65"/>
      <c r="L60" s="65"/>
      <c r="M60" s="65"/>
      <c r="N60" s="65"/>
      <c r="O60" s="65"/>
      <c r="P60" s="65"/>
    </row>
    <row r="61" spans="3:16" x14ac:dyDescent="0.25">
      <c r="C61" s="66"/>
      <c r="D61" s="65"/>
      <c r="E61" s="65"/>
      <c r="F61" s="65"/>
      <c r="G61" s="65"/>
      <c r="H61" s="65"/>
      <c r="I61" s="65"/>
      <c r="J61" s="65"/>
      <c r="K61" s="65"/>
      <c r="L61" s="65"/>
      <c r="M61" s="65"/>
      <c r="N61" s="65"/>
      <c r="O61" s="65"/>
      <c r="P61" s="65"/>
    </row>
    <row r="62" spans="3:16" x14ac:dyDescent="0.25">
      <c r="C62" s="66"/>
      <c r="D62" s="65"/>
      <c r="E62" s="65"/>
      <c r="F62" s="65"/>
      <c r="G62" s="65"/>
      <c r="H62" s="65"/>
      <c r="I62" s="65"/>
      <c r="J62" s="65"/>
      <c r="K62" s="65"/>
      <c r="L62" s="65"/>
      <c r="M62" s="65"/>
      <c r="N62" s="65"/>
      <c r="O62" s="65"/>
      <c r="P62" s="65"/>
    </row>
    <row r="63" spans="3:16" x14ac:dyDescent="0.25">
      <c r="C63" s="66"/>
      <c r="D63" s="65"/>
      <c r="E63" s="65"/>
      <c r="F63" s="65"/>
      <c r="G63" s="65"/>
      <c r="H63" s="65"/>
      <c r="I63" s="65"/>
      <c r="J63" s="65"/>
      <c r="K63" s="65"/>
      <c r="L63" s="65"/>
      <c r="M63" s="65"/>
      <c r="N63" s="65"/>
      <c r="O63" s="65"/>
      <c r="P63" s="65"/>
    </row>
    <row r="64" spans="3:16" x14ac:dyDescent="0.25">
      <c r="C64" s="66"/>
      <c r="D64" s="65"/>
      <c r="E64" s="65"/>
      <c r="F64" s="65"/>
      <c r="G64" s="65"/>
      <c r="H64" s="65"/>
      <c r="I64" s="65"/>
      <c r="J64" s="65"/>
      <c r="K64" s="65"/>
      <c r="L64" s="65"/>
      <c r="M64" s="65"/>
      <c r="N64" s="65"/>
      <c r="O64" s="65"/>
      <c r="P64" s="65"/>
    </row>
    <row r="65" spans="3:16" x14ac:dyDescent="0.25">
      <c r="C65" s="57"/>
      <c r="D65" s="57"/>
    </row>
    <row r="66" spans="3:16" x14ac:dyDescent="0.25">
      <c r="C66" s="69"/>
      <c r="D66" s="69"/>
      <c r="E66" s="69"/>
      <c r="F66" s="69"/>
      <c r="G66" s="69"/>
      <c r="H66" s="69"/>
      <c r="I66" s="69"/>
      <c r="J66" s="69"/>
      <c r="K66" s="69"/>
      <c r="L66" s="69"/>
      <c r="M66" s="69"/>
      <c r="N66" s="69"/>
      <c r="O66" s="69"/>
      <c r="P66" s="69"/>
    </row>
    <row r="67" spans="3:16" x14ac:dyDescent="0.25">
      <c r="C67" s="68"/>
      <c r="D67" s="67"/>
      <c r="E67" s="67"/>
      <c r="F67" s="67"/>
      <c r="G67" s="67"/>
      <c r="H67" s="67"/>
      <c r="I67" s="67"/>
      <c r="J67" s="67"/>
      <c r="K67" s="67"/>
      <c r="L67" s="67"/>
      <c r="M67" s="67"/>
      <c r="N67" s="67"/>
      <c r="O67" s="67"/>
      <c r="P67" s="67"/>
    </row>
    <row r="68" spans="3:16" x14ac:dyDescent="0.25">
      <c r="C68" s="66"/>
      <c r="D68" s="65"/>
      <c r="E68" s="65"/>
      <c r="F68" s="65"/>
      <c r="G68" s="65"/>
      <c r="H68" s="65"/>
      <c r="I68" s="65"/>
      <c r="J68" s="65"/>
      <c r="K68" s="65"/>
      <c r="L68" s="65"/>
      <c r="M68" s="65"/>
      <c r="N68" s="65"/>
      <c r="O68" s="65"/>
      <c r="P68" s="65"/>
    </row>
    <row r="69" spans="3:16" x14ac:dyDescent="0.25">
      <c r="C69" s="66"/>
      <c r="D69" s="65"/>
      <c r="E69" s="65"/>
      <c r="F69" s="65"/>
      <c r="G69" s="65"/>
      <c r="H69" s="65"/>
      <c r="I69" s="65"/>
      <c r="J69" s="65"/>
      <c r="K69" s="65"/>
      <c r="L69" s="65"/>
      <c r="M69" s="65"/>
      <c r="N69" s="65"/>
      <c r="O69" s="65"/>
      <c r="P69" s="65"/>
    </row>
    <row r="70" spans="3:16" x14ac:dyDescent="0.25">
      <c r="C70" s="66"/>
      <c r="D70" s="65"/>
      <c r="E70" s="65"/>
      <c r="F70" s="65"/>
      <c r="G70" s="65"/>
      <c r="H70" s="65"/>
      <c r="I70" s="65"/>
      <c r="J70" s="65"/>
      <c r="K70" s="65"/>
      <c r="L70" s="65"/>
      <c r="M70" s="65"/>
      <c r="N70" s="65"/>
      <c r="O70" s="65"/>
      <c r="P70" s="65"/>
    </row>
    <row r="71" spans="3:16" x14ac:dyDescent="0.25">
      <c r="C71" s="66"/>
      <c r="D71" s="65"/>
      <c r="E71" s="65"/>
      <c r="F71" s="65"/>
      <c r="G71" s="65"/>
      <c r="H71" s="65"/>
      <c r="I71" s="65"/>
      <c r="J71" s="65"/>
      <c r="K71" s="65"/>
      <c r="L71" s="65"/>
      <c r="M71" s="65"/>
      <c r="N71" s="65"/>
      <c r="O71" s="65"/>
      <c r="P71" s="65"/>
    </row>
    <row r="72" spans="3:16" x14ac:dyDescent="0.25">
      <c r="C72" s="66"/>
      <c r="D72" s="65"/>
      <c r="E72" s="65"/>
      <c r="F72" s="65"/>
      <c r="G72" s="65"/>
      <c r="H72" s="65"/>
      <c r="I72" s="65"/>
      <c r="J72" s="65"/>
      <c r="K72" s="65"/>
      <c r="L72" s="65"/>
      <c r="M72" s="65"/>
      <c r="N72" s="65"/>
      <c r="O72" s="65"/>
      <c r="P72" s="65"/>
    </row>
    <row r="73" spans="3:16" x14ac:dyDescent="0.25">
      <c r="C73" s="66"/>
      <c r="D73" s="65"/>
      <c r="E73" s="65"/>
      <c r="F73" s="65"/>
      <c r="G73" s="65"/>
      <c r="H73" s="65"/>
      <c r="I73" s="65"/>
      <c r="J73" s="65"/>
      <c r="K73" s="65"/>
      <c r="L73" s="65"/>
      <c r="M73" s="65"/>
      <c r="N73" s="65"/>
      <c r="O73" s="65"/>
      <c r="P73" s="65"/>
    </row>
    <row r="74" spans="3:16" x14ac:dyDescent="0.25">
      <c r="C74" s="66"/>
      <c r="D74" s="65"/>
      <c r="E74" s="65"/>
      <c r="F74" s="65"/>
      <c r="G74" s="65"/>
      <c r="H74" s="65"/>
      <c r="I74" s="65"/>
      <c r="J74" s="65"/>
      <c r="K74" s="65"/>
      <c r="L74" s="65"/>
      <c r="M74" s="65"/>
      <c r="N74" s="65"/>
      <c r="O74" s="65"/>
      <c r="P74" s="65"/>
    </row>
    <row r="75" spans="3:16" x14ac:dyDescent="0.25">
      <c r="C75" s="66"/>
      <c r="D75" s="65"/>
      <c r="E75" s="65"/>
      <c r="F75" s="65"/>
      <c r="G75" s="65"/>
      <c r="H75" s="65"/>
      <c r="I75" s="65"/>
      <c r="J75" s="65"/>
      <c r="K75" s="65"/>
      <c r="L75" s="65"/>
      <c r="M75" s="65"/>
      <c r="N75" s="65"/>
      <c r="O75" s="65"/>
      <c r="P75" s="65"/>
    </row>
    <row r="76" spans="3:16" x14ac:dyDescent="0.25">
      <c r="C76" s="66"/>
      <c r="D76" s="65"/>
      <c r="E76" s="65"/>
      <c r="F76" s="65"/>
      <c r="G76" s="65"/>
      <c r="H76" s="65"/>
      <c r="I76" s="65"/>
      <c r="J76" s="65"/>
      <c r="K76" s="65"/>
      <c r="L76" s="65"/>
      <c r="M76" s="65"/>
      <c r="N76" s="65"/>
      <c r="O76" s="65"/>
      <c r="P76" s="65"/>
    </row>
    <row r="77" spans="3:16" x14ac:dyDescent="0.25">
      <c r="C77" s="66"/>
      <c r="D77" s="65"/>
      <c r="E77" s="65"/>
      <c r="F77" s="65"/>
      <c r="G77" s="65"/>
      <c r="H77" s="65"/>
      <c r="I77" s="65"/>
      <c r="J77" s="65"/>
      <c r="K77" s="65"/>
      <c r="L77" s="65"/>
      <c r="M77" s="65"/>
      <c r="N77" s="65"/>
      <c r="O77" s="65"/>
      <c r="P77" s="65"/>
    </row>
    <row r="78" spans="3:16" x14ac:dyDescent="0.25">
      <c r="C78" s="66"/>
      <c r="D78" s="65"/>
      <c r="E78" s="65"/>
      <c r="F78" s="65"/>
      <c r="G78" s="65"/>
      <c r="H78" s="65"/>
      <c r="I78" s="65"/>
      <c r="J78" s="65"/>
      <c r="K78" s="65"/>
      <c r="L78" s="65"/>
      <c r="M78" s="65"/>
      <c r="N78" s="65"/>
      <c r="O78" s="65"/>
      <c r="P78" s="65"/>
    </row>
    <row r="79" spans="3:16" x14ac:dyDescent="0.25">
      <c r="C79" s="66"/>
      <c r="D79" s="65"/>
      <c r="E79" s="65"/>
      <c r="F79" s="65"/>
      <c r="G79" s="65"/>
      <c r="H79" s="65"/>
      <c r="I79" s="65"/>
      <c r="J79" s="65"/>
      <c r="K79" s="65"/>
      <c r="L79" s="65"/>
      <c r="M79" s="65"/>
      <c r="N79" s="65"/>
      <c r="O79" s="65"/>
      <c r="P79" s="65"/>
    </row>
    <row r="80" spans="3:16" x14ac:dyDescent="0.25">
      <c r="C80" s="66"/>
      <c r="D80" s="65"/>
      <c r="E80" s="65"/>
      <c r="F80" s="65"/>
      <c r="G80" s="65"/>
      <c r="H80" s="65"/>
      <c r="I80" s="65"/>
      <c r="J80" s="65"/>
      <c r="K80" s="65"/>
      <c r="L80" s="65"/>
      <c r="M80" s="65"/>
      <c r="N80" s="65"/>
      <c r="O80" s="65"/>
      <c r="P80" s="65"/>
    </row>
    <row r="81" spans="3:16" x14ac:dyDescent="0.25">
      <c r="C81" s="57"/>
      <c r="D81" s="57"/>
    </row>
    <row r="82" spans="3:16" x14ac:dyDescent="0.25">
      <c r="C82" s="69"/>
      <c r="D82" s="69"/>
      <c r="E82" s="69"/>
      <c r="F82" s="69"/>
      <c r="G82" s="69"/>
      <c r="H82" s="69"/>
      <c r="I82" s="69"/>
      <c r="J82" s="69"/>
      <c r="K82" s="69"/>
      <c r="L82" s="69"/>
      <c r="M82" s="69"/>
      <c r="N82" s="69"/>
      <c r="O82" s="69"/>
      <c r="P82" s="69"/>
    </row>
    <row r="83" spans="3:16" x14ac:dyDescent="0.25">
      <c r="C83" s="68"/>
      <c r="D83" s="67"/>
      <c r="E83" s="67"/>
      <c r="F83" s="67"/>
      <c r="G83" s="67"/>
      <c r="H83" s="67"/>
      <c r="I83" s="67"/>
      <c r="J83" s="67"/>
      <c r="K83" s="67"/>
      <c r="L83" s="67"/>
      <c r="M83" s="67"/>
      <c r="N83" s="67"/>
      <c r="O83" s="67"/>
      <c r="P83" s="67"/>
    </row>
    <row r="84" spans="3:16" x14ac:dyDescent="0.25">
      <c r="C84" s="66"/>
      <c r="D84" s="65"/>
      <c r="E84" s="65"/>
      <c r="F84" s="65"/>
      <c r="G84" s="65"/>
      <c r="H84" s="65"/>
      <c r="I84" s="65"/>
      <c r="J84" s="65"/>
      <c r="K84" s="65"/>
      <c r="L84" s="65"/>
      <c r="M84" s="65"/>
      <c r="N84" s="65"/>
      <c r="O84" s="65"/>
      <c r="P84" s="65"/>
    </row>
    <row r="85" spans="3:16" x14ac:dyDescent="0.25">
      <c r="C85" s="66"/>
      <c r="D85" s="65"/>
      <c r="E85" s="65"/>
      <c r="F85" s="65"/>
      <c r="G85" s="65"/>
      <c r="H85" s="65"/>
      <c r="I85" s="65"/>
      <c r="J85" s="65"/>
      <c r="K85" s="65"/>
      <c r="L85" s="65"/>
      <c r="M85" s="65"/>
      <c r="N85" s="65"/>
      <c r="O85" s="65"/>
      <c r="P85" s="65"/>
    </row>
    <row r="86" spans="3:16" x14ac:dyDescent="0.25">
      <c r="C86" s="66"/>
      <c r="D86" s="65"/>
      <c r="E86" s="65"/>
      <c r="F86" s="65"/>
      <c r="G86" s="65"/>
      <c r="H86" s="65"/>
      <c r="I86" s="65"/>
      <c r="J86" s="65"/>
      <c r="K86" s="65"/>
      <c r="L86" s="65"/>
      <c r="M86" s="65"/>
      <c r="N86" s="65"/>
      <c r="O86" s="65"/>
      <c r="P86" s="65"/>
    </row>
    <row r="87" spans="3:16" x14ac:dyDescent="0.25">
      <c r="C87" s="66"/>
      <c r="D87" s="65"/>
      <c r="E87" s="65"/>
      <c r="F87" s="65"/>
      <c r="G87" s="65"/>
      <c r="H87" s="65"/>
      <c r="I87" s="65"/>
      <c r="J87" s="65"/>
      <c r="K87" s="65"/>
      <c r="L87" s="65"/>
      <c r="M87" s="65"/>
      <c r="N87" s="65"/>
      <c r="O87" s="65"/>
      <c r="P87" s="65"/>
    </row>
    <row r="88" spans="3:16" x14ac:dyDescent="0.25">
      <c r="C88" s="66"/>
      <c r="D88" s="65"/>
      <c r="E88" s="65"/>
      <c r="F88" s="65"/>
      <c r="G88" s="65"/>
      <c r="H88" s="65"/>
      <c r="I88" s="65"/>
      <c r="J88" s="65"/>
      <c r="K88" s="65"/>
      <c r="L88" s="65"/>
      <c r="M88" s="65"/>
      <c r="N88" s="65"/>
      <c r="O88" s="65"/>
      <c r="P88" s="65"/>
    </row>
    <row r="89" spans="3:16" x14ac:dyDescent="0.25">
      <c r="C89" s="66"/>
      <c r="D89" s="65"/>
      <c r="E89" s="65"/>
      <c r="F89" s="65"/>
      <c r="G89" s="65"/>
      <c r="H89" s="65"/>
      <c r="I89" s="65"/>
      <c r="J89" s="65"/>
      <c r="K89" s="65"/>
      <c r="L89" s="65"/>
      <c r="M89" s="65"/>
      <c r="N89" s="65"/>
      <c r="O89" s="65"/>
      <c r="P89" s="65"/>
    </row>
    <row r="90" spans="3:16" x14ac:dyDescent="0.25">
      <c r="C90" s="66"/>
      <c r="D90" s="65"/>
      <c r="E90" s="65"/>
      <c r="F90" s="65"/>
      <c r="G90" s="65"/>
      <c r="H90" s="65"/>
      <c r="I90" s="65"/>
      <c r="J90" s="65"/>
      <c r="K90" s="65"/>
      <c r="L90" s="65"/>
      <c r="M90" s="65"/>
      <c r="N90" s="65"/>
      <c r="O90" s="65"/>
      <c r="P90" s="65"/>
    </row>
    <row r="91" spans="3:16" x14ac:dyDescent="0.25">
      <c r="C91" s="66"/>
      <c r="D91" s="65"/>
      <c r="E91" s="65"/>
      <c r="F91" s="65"/>
      <c r="G91" s="65"/>
      <c r="H91" s="65"/>
      <c r="I91" s="65"/>
      <c r="J91" s="65"/>
      <c r="K91" s="65"/>
      <c r="L91" s="65"/>
      <c r="M91" s="65"/>
      <c r="N91" s="65"/>
      <c r="O91" s="65"/>
      <c r="P91" s="65"/>
    </row>
    <row r="92" spans="3:16" x14ac:dyDescent="0.25">
      <c r="C92" s="66"/>
      <c r="D92" s="65"/>
      <c r="E92" s="65"/>
      <c r="F92" s="65"/>
      <c r="G92" s="65"/>
      <c r="H92" s="65"/>
      <c r="I92" s="65"/>
      <c r="J92" s="65"/>
      <c r="K92" s="65"/>
      <c r="L92" s="65"/>
      <c r="M92" s="65"/>
      <c r="N92" s="65"/>
      <c r="O92" s="65"/>
      <c r="P92" s="65"/>
    </row>
    <row r="93" spans="3:16" x14ac:dyDescent="0.25">
      <c r="C93" s="66"/>
      <c r="D93" s="65"/>
      <c r="E93" s="65"/>
      <c r="F93" s="65"/>
      <c r="G93" s="65"/>
      <c r="H93" s="65"/>
      <c r="I93" s="65"/>
      <c r="J93" s="65"/>
      <c r="K93" s="65"/>
      <c r="L93" s="65"/>
      <c r="M93" s="65"/>
      <c r="N93" s="65"/>
      <c r="O93" s="65"/>
      <c r="P93" s="65"/>
    </row>
    <row r="94" spans="3:16" x14ac:dyDescent="0.25">
      <c r="C94" s="66"/>
      <c r="D94" s="65"/>
      <c r="E94" s="65"/>
      <c r="F94" s="65"/>
      <c r="G94" s="65"/>
      <c r="H94" s="65"/>
      <c r="I94" s="65"/>
      <c r="J94" s="65"/>
      <c r="K94" s="65"/>
      <c r="L94" s="65"/>
      <c r="M94" s="65"/>
      <c r="N94" s="65"/>
      <c r="O94" s="65"/>
      <c r="P94" s="65"/>
    </row>
    <row r="95" spans="3:16" x14ac:dyDescent="0.25">
      <c r="C95" s="66"/>
      <c r="D95" s="65"/>
      <c r="E95" s="65"/>
      <c r="F95" s="65"/>
      <c r="G95" s="65"/>
      <c r="H95" s="65"/>
      <c r="I95" s="65"/>
      <c r="J95" s="65"/>
      <c r="K95" s="65"/>
      <c r="L95" s="65"/>
      <c r="M95" s="65"/>
      <c r="N95" s="65"/>
      <c r="O95" s="65"/>
      <c r="P95" s="65"/>
    </row>
    <row r="96" spans="3:16" x14ac:dyDescent="0.25">
      <c r="C96" s="66"/>
      <c r="D96" s="65"/>
      <c r="E96" s="65"/>
      <c r="F96" s="65"/>
      <c r="G96" s="65"/>
      <c r="H96" s="65"/>
      <c r="I96" s="65"/>
      <c r="J96" s="65"/>
      <c r="K96" s="65"/>
      <c r="L96" s="65"/>
      <c r="M96" s="65"/>
      <c r="N96" s="65"/>
      <c r="O96" s="65"/>
      <c r="P96" s="65"/>
    </row>
    <row r="98" spans="3:16" x14ac:dyDescent="0.25">
      <c r="C98" s="69"/>
      <c r="D98" s="69"/>
      <c r="E98" s="69"/>
      <c r="F98" s="69"/>
      <c r="G98" s="69"/>
      <c r="H98" s="69"/>
      <c r="I98" s="69"/>
      <c r="J98" s="69"/>
      <c r="K98" s="69"/>
      <c r="L98" s="69"/>
      <c r="M98" s="69"/>
      <c r="N98" s="69"/>
      <c r="O98" s="69"/>
      <c r="P98" s="69"/>
    </row>
    <row r="99" spans="3:16" x14ac:dyDescent="0.25">
      <c r="C99" s="68"/>
      <c r="D99" s="67"/>
      <c r="E99" s="67"/>
      <c r="F99" s="67"/>
      <c r="G99" s="67"/>
      <c r="H99" s="67"/>
      <c r="I99" s="67"/>
      <c r="J99" s="67"/>
      <c r="K99" s="67"/>
      <c r="L99" s="67"/>
      <c r="M99" s="67"/>
      <c r="N99" s="67"/>
      <c r="O99" s="67"/>
      <c r="P99" s="67"/>
    </row>
    <row r="100" spans="3:16" x14ac:dyDescent="0.25">
      <c r="C100" s="66"/>
      <c r="D100" s="65"/>
      <c r="E100" s="65"/>
      <c r="F100" s="65"/>
      <c r="G100" s="65"/>
      <c r="H100" s="65"/>
      <c r="I100" s="65"/>
      <c r="J100" s="65"/>
      <c r="K100" s="65"/>
      <c r="L100" s="65"/>
      <c r="M100" s="65"/>
      <c r="N100" s="65"/>
      <c r="O100" s="65"/>
      <c r="P100" s="65"/>
    </row>
    <row r="101" spans="3:16" x14ac:dyDescent="0.25">
      <c r="C101" s="66"/>
      <c r="D101" s="65"/>
      <c r="E101" s="65"/>
      <c r="F101" s="65"/>
      <c r="G101" s="65"/>
      <c r="H101" s="65"/>
      <c r="I101" s="65"/>
      <c r="J101" s="65"/>
      <c r="K101" s="65"/>
      <c r="L101" s="65"/>
      <c r="M101" s="65"/>
      <c r="N101" s="65"/>
      <c r="O101" s="65"/>
      <c r="P101" s="65"/>
    </row>
    <row r="102" spans="3:16" x14ac:dyDescent="0.25">
      <c r="C102" s="66"/>
      <c r="D102" s="65"/>
      <c r="E102" s="65"/>
      <c r="F102" s="65"/>
      <c r="G102" s="65"/>
      <c r="H102" s="65"/>
      <c r="I102" s="65"/>
      <c r="J102" s="65"/>
      <c r="K102" s="65"/>
      <c r="L102" s="65"/>
      <c r="M102" s="65"/>
      <c r="N102" s="65"/>
      <c r="O102" s="65"/>
      <c r="P102" s="65"/>
    </row>
    <row r="103" spans="3:16" x14ac:dyDescent="0.25">
      <c r="C103" s="66"/>
      <c r="D103" s="65"/>
      <c r="E103" s="65"/>
      <c r="F103" s="65"/>
      <c r="G103" s="65"/>
      <c r="H103" s="65"/>
      <c r="I103" s="65"/>
      <c r="J103" s="65"/>
      <c r="K103" s="65"/>
      <c r="L103" s="65"/>
      <c r="M103" s="65"/>
      <c r="N103" s="65"/>
      <c r="O103" s="65"/>
      <c r="P103" s="65"/>
    </row>
    <row r="104" spans="3:16" x14ac:dyDescent="0.25">
      <c r="C104" s="66"/>
      <c r="D104" s="65"/>
      <c r="E104" s="65"/>
      <c r="F104" s="65"/>
      <c r="G104" s="65"/>
      <c r="H104" s="65"/>
      <c r="I104" s="65"/>
      <c r="J104" s="65"/>
      <c r="K104" s="65"/>
      <c r="L104" s="65"/>
      <c r="M104" s="65"/>
      <c r="N104" s="65"/>
      <c r="O104" s="65"/>
      <c r="P104" s="65"/>
    </row>
    <row r="105" spans="3:16" x14ac:dyDescent="0.25">
      <c r="C105" s="66"/>
      <c r="D105" s="65"/>
      <c r="E105" s="65"/>
      <c r="F105" s="65"/>
      <c r="G105" s="65"/>
      <c r="H105" s="65"/>
      <c r="I105" s="65"/>
      <c r="J105" s="65"/>
      <c r="K105" s="65"/>
      <c r="L105" s="65"/>
      <c r="M105" s="65"/>
      <c r="N105" s="65"/>
      <c r="O105" s="65"/>
      <c r="P105" s="65"/>
    </row>
    <row r="106" spans="3:16" x14ac:dyDescent="0.25">
      <c r="C106" s="66"/>
      <c r="D106" s="65"/>
      <c r="E106" s="65"/>
      <c r="F106" s="65"/>
      <c r="G106" s="65"/>
      <c r="H106" s="65"/>
      <c r="I106" s="65"/>
      <c r="J106" s="65"/>
      <c r="K106" s="65"/>
      <c r="L106" s="65"/>
      <c r="M106" s="65"/>
      <c r="N106" s="65"/>
      <c r="O106" s="65"/>
      <c r="P106" s="65"/>
    </row>
    <row r="107" spans="3:16" x14ac:dyDescent="0.25">
      <c r="C107" s="66"/>
      <c r="D107" s="65"/>
      <c r="E107" s="65"/>
      <c r="F107" s="65"/>
      <c r="G107" s="65"/>
      <c r="H107" s="65"/>
      <c r="I107" s="65"/>
      <c r="J107" s="65"/>
      <c r="K107" s="65"/>
      <c r="L107" s="65"/>
      <c r="M107" s="65"/>
      <c r="N107" s="65"/>
      <c r="O107" s="65"/>
      <c r="P107" s="65"/>
    </row>
    <row r="108" spans="3:16" x14ac:dyDescent="0.25">
      <c r="C108" s="66"/>
      <c r="D108" s="65"/>
      <c r="E108" s="65"/>
      <c r="F108" s="65"/>
      <c r="G108" s="65"/>
      <c r="H108" s="65"/>
      <c r="I108" s="65"/>
      <c r="J108" s="65"/>
      <c r="K108" s="65"/>
      <c r="L108" s="65"/>
      <c r="M108" s="65"/>
      <c r="N108" s="65"/>
      <c r="O108" s="65"/>
      <c r="P108" s="65"/>
    </row>
    <row r="109" spans="3:16" x14ac:dyDescent="0.25">
      <c r="C109" s="66"/>
      <c r="D109" s="65"/>
      <c r="E109" s="65"/>
      <c r="F109" s="65"/>
      <c r="G109" s="65"/>
      <c r="H109" s="65"/>
      <c r="I109" s="65"/>
      <c r="J109" s="65"/>
      <c r="K109" s="65"/>
      <c r="L109" s="65"/>
      <c r="M109" s="65"/>
      <c r="N109" s="65"/>
      <c r="O109" s="65"/>
      <c r="P109" s="65"/>
    </row>
    <row r="110" spans="3:16" x14ac:dyDescent="0.25">
      <c r="C110" s="66"/>
      <c r="D110" s="65"/>
      <c r="E110" s="65"/>
      <c r="F110" s="65"/>
      <c r="G110" s="65"/>
      <c r="H110" s="65"/>
      <c r="I110" s="65"/>
      <c r="J110" s="65"/>
      <c r="K110" s="65"/>
      <c r="L110" s="65"/>
      <c r="M110" s="65"/>
      <c r="N110" s="65"/>
      <c r="O110" s="65"/>
      <c r="P110" s="65"/>
    </row>
    <row r="111" spans="3:16" x14ac:dyDescent="0.25">
      <c r="C111" s="66"/>
      <c r="D111" s="65"/>
      <c r="E111" s="65"/>
      <c r="F111" s="65"/>
      <c r="G111" s="65"/>
      <c r="H111" s="65"/>
      <c r="I111" s="65"/>
      <c r="J111" s="65"/>
      <c r="K111" s="65"/>
      <c r="L111" s="65"/>
      <c r="M111" s="65"/>
      <c r="N111" s="65"/>
      <c r="O111" s="65"/>
      <c r="P111" s="65"/>
    </row>
    <row r="112" spans="3:16" x14ac:dyDescent="0.25">
      <c r="C112" s="66"/>
      <c r="D112" s="65"/>
      <c r="E112" s="65"/>
      <c r="F112" s="65"/>
      <c r="G112" s="65"/>
      <c r="H112" s="65"/>
      <c r="I112" s="65"/>
      <c r="J112" s="65"/>
      <c r="K112" s="65"/>
      <c r="L112" s="65"/>
      <c r="M112" s="65"/>
      <c r="N112" s="65"/>
      <c r="O112" s="65"/>
      <c r="P112" s="65"/>
    </row>
    <row r="114" spans="3:16" x14ac:dyDescent="0.25">
      <c r="C114" s="69"/>
      <c r="D114" s="69"/>
      <c r="E114" s="69"/>
      <c r="F114" s="69"/>
      <c r="G114" s="69"/>
      <c r="H114" s="69"/>
      <c r="I114" s="69"/>
      <c r="J114" s="69"/>
      <c r="K114" s="69"/>
      <c r="L114" s="69"/>
      <c r="M114" s="69"/>
      <c r="N114" s="69"/>
      <c r="O114" s="69"/>
      <c r="P114" s="69"/>
    </row>
    <row r="115" spans="3:16" x14ac:dyDescent="0.25">
      <c r="C115" s="68"/>
      <c r="D115" s="67"/>
      <c r="E115" s="67"/>
      <c r="F115" s="67"/>
      <c r="G115" s="67"/>
      <c r="H115" s="67"/>
      <c r="I115" s="67"/>
      <c r="J115" s="67"/>
      <c r="K115" s="67"/>
      <c r="L115" s="67"/>
      <c r="M115" s="67"/>
      <c r="N115" s="67"/>
      <c r="O115" s="67"/>
      <c r="P115" s="67"/>
    </row>
    <row r="116" spans="3:16" x14ac:dyDescent="0.25">
      <c r="C116" s="66"/>
      <c r="D116" s="65"/>
      <c r="E116" s="65"/>
      <c r="F116" s="65"/>
      <c r="G116" s="65"/>
      <c r="H116" s="65"/>
      <c r="I116" s="65"/>
      <c r="J116" s="65"/>
      <c r="K116" s="65"/>
      <c r="L116" s="65"/>
      <c r="M116" s="65"/>
      <c r="N116" s="65"/>
      <c r="O116" s="65"/>
      <c r="P116" s="65"/>
    </row>
    <row r="117" spans="3:16" x14ac:dyDescent="0.25">
      <c r="C117" s="66"/>
      <c r="D117" s="65"/>
      <c r="E117" s="65"/>
      <c r="F117" s="65"/>
      <c r="G117" s="65"/>
      <c r="H117" s="65"/>
      <c r="I117" s="65"/>
      <c r="J117" s="65"/>
      <c r="K117" s="65"/>
      <c r="L117" s="65"/>
      <c r="M117" s="65"/>
      <c r="N117" s="65"/>
      <c r="O117" s="65"/>
      <c r="P117" s="65"/>
    </row>
    <row r="118" spans="3:16" x14ac:dyDescent="0.25">
      <c r="C118" s="66"/>
      <c r="D118" s="65"/>
      <c r="E118" s="65"/>
      <c r="F118" s="65"/>
      <c r="G118" s="65"/>
      <c r="H118" s="65"/>
      <c r="I118" s="65"/>
      <c r="J118" s="65"/>
      <c r="K118" s="65"/>
      <c r="L118" s="65"/>
      <c r="M118" s="65"/>
      <c r="N118" s="65"/>
      <c r="O118" s="65"/>
      <c r="P118" s="65"/>
    </row>
    <row r="119" spans="3:16" x14ac:dyDescent="0.25">
      <c r="C119" s="66"/>
      <c r="D119" s="65"/>
      <c r="E119" s="65"/>
      <c r="F119" s="65"/>
      <c r="G119" s="65"/>
      <c r="H119" s="65"/>
      <c r="I119" s="65"/>
      <c r="J119" s="65"/>
      <c r="K119" s="65"/>
      <c r="L119" s="65"/>
      <c r="M119" s="65"/>
      <c r="N119" s="65"/>
      <c r="O119" s="65"/>
      <c r="P119" s="65"/>
    </row>
    <row r="120" spans="3:16" x14ac:dyDescent="0.25">
      <c r="C120" s="66"/>
      <c r="D120" s="65"/>
      <c r="E120" s="65"/>
      <c r="F120" s="65"/>
      <c r="G120" s="65"/>
      <c r="H120" s="65"/>
      <c r="I120" s="65"/>
      <c r="J120" s="65"/>
      <c r="K120" s="65"/>
      <c r="L120" s="65"/>
      <c r="M120" s="65"/>
      <c r="N120" s="65"/>
      <c r="O120" s="65"/>
      <c r="P120" s="65"/>
    </row>
    <row r="121" spans="3:16" x14ac:dyDescent="0.25">
      <c r="C121" s="66"/>
      <c r="D121" s="65"/>
      <c r="E121" s="65"/>
      <c r="F121" s="65"/>
      <c r="G121" s="65"/>
      <c r="H121" s="65"/>
      <c r="I121" s="65"/>
      <c r="J121" s="65"/>
      <c r="K121" s="65"/>
      <c r="L121" s="65"/>
      <c r="M121" s="65"/>
      <c r="N121" s="65"/>
      <c r="O121" s="65"/>
      <c r="P121" s="65"/>
    </row>
    <row r="122" spans="3:16" x14ac:dyDescent="0.25">
      <c r="C122" s="66"/>
      <c r="D122" s="65"/>
      <c r="E122" s="65"/>
      <c r="F122" s="65"/>
      <c r="G122" s="65"/>
      <c r="H122" s="65"/>
      <c r="I122" s="65"/>
      <c r="J122" s="65"/>
      <c r="K122" s="65"/>
      <c r="L122" s="65"/>
      <c r="M122" s="65"/>
      <c r="N122" s="65"/>
      <c r="O122" s="65"/>
      <c r="P122" s="65"/>
    </row>
    <row r="123" spans="3:16" x14ac:dyDescent="0.25">
      <c r="C123" s="66"/>
      <c r="D123" s="65"/>
      <c r="E123" s="65"/>
      <c r="F123" s="65"/>
      <c r="G123" s="65"/>
      <c r="H123" s="65"/>
      <c r="I123" s="65"/>
      <c r="J123" s="65"/>
      <c r="K123" s="65"/>
      <c r="L123" s="65"/>
      <c r="M123" s="65"/>
      <c r="N123" s="65"/>
      <c r="O123" s="65"/>
      <c r="P123" s="65"/>
    </row>
    <row r="124" spans="3:16" x14ac:dyDescent="0.25">
      <c r="C124" s="66"/>
      <c r="D124" s="65"/>
      <c r="E124" s="65"/>
      <c r="F124" s="65"/>
      <c r="G124" s="65"/>
      <c r="H124" s="65"/>
      <c r="I124" s="65"/>
      <c r="J124" s="65"/>
      <c r="K124" s="65"/>
      <c r="L124" s="65"/>
      <c r="M124" s="65"/>
      <c r="N124" s="65"/>
      <c r="O124" s="65"/>
      <c r="P124" s="65"/>
    </row>
    <row r="125" spans="3:16" x14ac:dyDescent="0.25">
      <c r="C125" s="66"/>
      <c r="D125" s="65"/>
      <c r="E125" s="65"/>
      <c r="F125" s="65"/>
      <c r="G125" s="65"/>
      <c r="H125" s="65"/>
      <c r="I125" s="65"/>
      <c r="J125" s="65"/>
      <c r="K125" s="65"/>
      <c r="L125" s="65"/>
      <c r="M125" s="65"/>
      <c r="N125" s="65"/>
      <c r="O125" s="65"/>
      <c r="P125" s="65"/>
    </row>
    <row r="126" spans="3:16" x14ac:dyDescent="0.25">
      <c r="C126" s="66"/>
      <c r="D126" s="65"/>
      <c r="E126" s="65"/>
      <c r="F126" s="65"/>
      <c r="G126" s="65"/>
      <c r="H126" s="65"/>
      <c r="I126" s="65"/>
      <c r="J126" s="65"/>
      <c r="K126" s="65"/>
      <c r="L126" s="65"/>
      <c r="M126" s="65"/>
      <c r="N126" s="65"/>
      <c r="O126" s="65"/>
      <c r="P126" s="65"/>
    </row>
    <row r="127" spans="3:16" x14ac:dyDescent="0.25">
      <c r="C127" s="66"/>
      <c r="D127" s="65"/>
      <c r="E127" s="65"/>
      <c r="F127" s="65"/>
      <c r="G127" s="65"/>
      <c r="H127" s="65"/>
      <c r="I127" s="65"/>
      <c r="J127" s="65"/>
      <c r="K127" s="65"/>
      <c r="L127" s="65"/>
      <c r="M127" s="65"/>
      <c r="N127" s="65"/>
      <c r="O127" s="65"/>
      <c r="P127" s="65"/>
    </row>
    <row r="128" spans="3:16" x14ac:dyDescent="0.25">
      <c r="C128" s="66"/>
      <c r="D128" s="65"/>
      <c r="E128" s="65"/>
      <c r="F128" s="65"/>
      <c r="G128" s="65"/>
      <c r="H128" s="65"/>
      <c r="I128" s="65"/>
      <c r="J128" s="65"/>
      <c r="K128" s="65"/>
      <c r="L128" s="65"/>
      <c r="M128" s="65"/>
      <c r="N128" s="65"/>
      <c r="O128" s="65"/>
      <c r="P128" s="65"/>
    </row>
    <row r="130" spans="3:16" x14ac:dyDescent="0.25">
      <c r="C130" s="69"/>
      <c r="D130" s="69"/>
      <c r="E130" s="69"/>
      <c r="F130" s="69"/>
      <c r="G130" s="69"/>
      <c r="H130" s="69"/>
      <c r="I130" s="69"/>
      <c r="J130" s="69"/>
      <c r="K130" s="69"/>
      <c r="L130" s="69"/>
      <c r="M130" s="69"/>
      <c r="N130" s="69"/>
      <c r="O130" s="69"/>
      <c r="P130" s="69"/>
    </row>
    <row r="131" spans="3:16" x14ac:dyDescent="0.25">
      <c r="C131" s="68"/>
      <c r="D131" s="67"/>
      <c r="E131" s="67"/>
      <c r="F131" s="67"/>
      <c r="G131" s="67"/>
      <c r="H131" s="67"/>
      <c r="I131" s="67"/>
      <c r="J131" s="67"/>
      <c r="K131" s="67"/>
      <c r="L131" s="67"/>
      <c r="M131" s="67"/>
      <c r="N131" s="67"/>
      <c r="O131" s="67"/>
      <c r="P131" s="67"/>
    </row>
    <row r="132" spans="3:16" x14ac:dyDescent="0.25">
      <c r="C132" s="66"/>
      <c r="D132" s="65"/>
      <c r="E132" s="65"/>
      <c r="F132" s="65"/>
      <c r="G132" s="65"/>
      <c r="H132" s="65"/>
      <c r="I132" s="65"/>
      <c r="J132" s="65"/>
      <c r="K132" s="65"/>
      <c r="L132" s="65"/>
      <c r="M132" s="65"/>
      <c r="N132" s="65"/>
      <c r="O132" s="65"/>
      <c r="P132" s="65"/>
    </row>
    <row r="133" spans="3:16" x14ac:dyDescent="0.25">
      <c r="C133" s="66"/>
      <c r="D133" s="65"/>
      <c r="E133" s="65"/>
      <c r="F133" s="65"/>
      <c r="G133" s="65"/>
      <c r="H133" s="65"/>
      <c r="I133" s="65"/>
      <c r="J133" s="65"/>
      <c r="K133" s="65"/>
      <c r="L133" s="65"/>
      <c r="M133" s="65"/>
      <c r="N133" s="65"/>
      <c r="O133" s="65"/>
      <c r="P133" s="65"/>
    </row>
    <row r="134" spans="3:16" x14ac:dyDescent="0.25">
      <c r="C134" s="66"/>
      <c r="D134" s="65"/>
      <c r="E134" s="65"/>
      <c r="F134" s="65"/>
      <c r="G134" s="65"/>
      <c r="H134" s="65"/>
      <c r="I134" s="65"/>
      <c r="J134" s="65"/>
      <c r="K134" s="65"/>
      <c r="L134" s="65"/>
      <c r="M134" s="65"/>
      <c r="N134" s="65"/>
      <c r="O134" s="65"/>
      <c r="P134" s="65"/>
    </row>
    <row r="135" spans="3:16" x14ac:dyDescent="0.25">
      <c r="C135" s="66"/>
      <c r="D135" s="65"/>
      <c r="E135" s="65"/>
      <c r="F135" s="65"/>
      <c r="G135" s="65"/>
      <c r="H135" s="65"/>
      <c r="I135" s="65"/>
      <c r="J135" s="65"/>
      <c r="K135" s="65"/>
      <c r="L135" s="65"/>
      <c r="M135" s="65"/>
      <c r="N135" s="65"/>
      <c r="O135" s="65"/>
      <c r="P135" s="65"/>
    </row>
    <row r="136" spans="3:16" x14ac:dyDescent="0.25">
      <c r="C136" s="66"/>
      <c r="D136" s="65"/>
      <c r="E136" s="65"/>
      <c r="F136" s="65"/>
      <c r="G136" s="65"/>
      <c r="H136" s="65"/>
      <c r="I136" s="65"/>
      <c r="J136" s="65"/>
      <c r="K136" s="65"/>
      <c r="L136" s="65"/>
      <c r="M136" s="65"/>
      <c r="N136" s="65"/>
      <c r="O136" s="65"/>
      <c r="P136" s="65"/>
    </row>
    <row r="137" spans="3:16" x14ac:dyDescent="0.25">
      <c r="C137" s="66"/>
      <c r="D137" s="65"/>
      <c r="E137" s="65"/>
      <c r="F137" s="65"/>
      <c r="G137" s="65"/>
      <c r="H137" s="65"/>
      <c r="I137" s="65"/>
      <c r="J137" s="65"/>
      <c r="K137" s="65"/>
      <c r="L137" s="65"/>
      <c r="M137" s="65"/>
      <c r="N137" s="65"/>
      <c r="O137" s="65"/>
      <c r="P137" s="65"/>
    </row>
    <row r="138" spans="3:16" x14ac:dyDescent="0.25">
      <c r="C138" s="66"/>
      <c r="D138" s="65"/>
      <c r="E138" s="65"/>
      <c r="F138" s="65"/>
      <c r="G138" s="65"/>
      <c r="H138" s="65"/>
      <c r="I138" s="65"/>
      <c r="J138" s="65"/>
      <c r="K138" s="65"/>
      <c r="L138" s="65"/>
      <c r="M138" s="65"/>
      <c r="N138" s="65"/>
      <c r="O138" s="65"/>
      <c r="P138" s="65"/>
    </row>
    <row r="139" spans="3:16" x14ac:dyDescent="0.25">
      <c r="C139" s="66"/>
      <c r="D139" s="65"/>
      <c r="E139" s="65"/>
      <c r="F139" s="65"/>
      <c r="G139" s="65"/>
      <c r="H139" s="65"/>
      <c r="I139" s="65"/>
      <c r="J139" s="65"/>
      <c r="K139" s="65"/>
      <c r="L139" s="65"/>
      <c r="M139" s="65"/>
      <c r="N139" s="65"/>
      <c r="O139" s="65"/>
      <c r="P139" s="65"/>
    </row>
    <row r="140" spans="3:16" x14ac:dyDescent="0.25">
      <c r="C140" s="66"/>
      <c r="D140" s="65"/>
      <c r="E140" s="65"/>
      <c r="F140" s="65"/>
      <c r="G140" s="65"/>
      <c r="H140" s="65"/>
      <c r="I140" s="65"/>
      <c r="J140" s="65"/>
      <c r="K140" s="65"/>
      <c r="L140" s="65"/>
      <c r="M140" s="65"/>
      <c r="N140" s="65"/>
      <c r="O140" s="65"/>
      <c r="P140" s="65"/>
    </row>
    <row r="141" spans="3:16" x14ac:dyDescent="0.25">
      <c r="C141" s="66"/>
      <c r="D141" s="65"/>
      <c r="E141" s="65"/>
      <c r="F141" s="65"/>
      <c r="G141" s="65"/>
      <c r="H141" s="65"/>
      <c r="I141" s="65"/>
      <c r="J141" s="65"/>
      <c r="K141" s="65"/>
      <c r="L141" s="65"/>
      <c r="M141" s="65"/>
      <c r="N141" s="65"/>
      <c r="O141" s="65"/>
      <c r="P141" s="65"/>
    </row>
    <row r="142" spans="3:16" x14ac:dyDescent="0.25">
      <c r="C142" s="66"/>
      <c r="D142" s="65"/>
      <c r="E142" s="65"/>
      <c r="F142" s="65"/>
      <c r="G142" s="65"/>
      <c r="H142" s="65"/>
      <c r="I142" s="65"/>
      <c r="J142" s="65"/>
      <c r="K142" s="65"/>
      <c r="L142" s="65"/>
      <c r="M142" s="65"/>
      <c r="N142" s="65"/>
      <c r="O142" s="65"/>
      <c r="P142" s="65"/>
    </row>
    <row r="143" spans="3:16" x14ac:dyDescent="0.25">
      <c r="C143" s="66"/>
      <c r="D143" s="65"/>
      <c r="E143" s="65"/>
      <c r="F143" s="65"/>
      <c r="G143" s="65"/>
      <c r="H143" s="65"/>
      <c r="I143" s="65"/>
      <c r="J143" s="65"/>
      <c r="K143" s="65"/>
      <c r="L143" s="65"/>
      <c r="M143" s="65"/>
      <c r="N143" s="65"/>
      <c r="O143" s="65"/>
      <c r="P143" s="65"/>
    </row>
    <row r="144" spans="3:16" x14ac:dyDescent="0.25">
      <c r="C144" s="66"/>
      <c r="D144" s="65"/>
      <c r="E144" s="65"/>
      <c r="F144" s="65"/>
      <c r="G144" s="65"/>
      <c r="H144" s="65"/>
      <c r="I144" s="65"/>
      <c r="J144" s="65"/>
      <c r="K144" s="65"/>
      <c r="L144" s="65"/>
      <c r="M144" s="65"/>
      <c r="N144" s="65"/>
      <c r="O144" s="65"/>
      <c r="P144" s="65"/>
    </row>
  </sheetData>
  <mergeCells count="6">
    <mergeCell ref="B1:P1"/>
    <mergeCell ref="R7:AI7"/>
    <mergeCell ref="C3:L3"/>
    <mergeCell ref="B5:P5"/>
    <mergeCell ref="B2:P2"/>
    <mergeCell ref="B7:P7"/>
  </mergeCells>
  <pageMargins left="0.7" right="0.7" top="0.75" bottom="0.75" header="0.3" footer="0.3"/>
  <pageSetup scale="63" fitToWidth="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8FE1-E534-48B6-AAA5-B3C420DA8ED4}">
  <sheetPr>
    <tabColor theme="6" tint="0.79998168889431442"/>
  </sheetPr>
  <dimension ref="B1:I31"/>
  <sheetViews>
    <sheetView zoomScaleNormal="100" workbookViewId="0">
      <selection activeCell="D10" sqref="D10"/>
    </sheetView>
  </sheetViews>
  <sheetFormatPr defaultColWidth="9" defaultRowHeight="15.75" x14ac:dyDescent="0.25"/>
  <cols>
    <col min="1" max="1" width="2.25" style="56" customWidth="1"/>
    <col min="2" max="2" width="85.875" style="56" bestFit="1" customWidth="1"/>
    <col min="3" max="3" width="9.625" style="56" bestFit="1" customWidth="1"/>
    <col min="4" max="4" width="10.625" style="56" customWidth="1"/>
    <col min="5" max="5" width="9.875" style="56" bestFit="1" customWidth="1"/>
    <col min="6" max="16384" width="9" style="56"/>
  </cols>
  <sheetData>
    <row r="1" spans="2:9" s="6" customFormat="1" x14ac:dyDescent="0.25">
      <c r="B1" s="217" t="s">
        <v>351</v>
      </c>
      <c r="C1" s="217"/>
      <c r="D1" s="217"/>
      <c r="E1" s="217"/>
      <c r="F1" s="217"/>
      <c r="G1" s="217"/>
      <c r="H1" s="217"/>
      <c r="I1" s="217"/>
    </row>
    <row r="2" spans="2:9" s="7" customFormat="1" ht="12.75" x14ac:dyDescent="0.2">
      <c r="B2" s="245" t="str">
        <f>'Admin Info'!B6</f>
        <v>San Diego Gas &amp; Electric (SDG&amp;E)</v>
      </c>
      <c r="C2" s="245"/>
      <c r="D2" s="245"/>
      <c r="E2" s="245"/>
      <c r="F2" s="245"/>
      <c r="G2" s="245"/>
      <c r="H2" s="245"/>
      <c r="I2" s="245"/>
    </row>
    <row r="3" spans="2:9" s="7" customFormat="1" ht="12.75" x14ac:dyDescent="0.2">
      <c r="B3" s="245"/>
      <c r="C3" s="245"/>
      <c r="D3" s="245"/>
      <c r="E3" s="245"/>
      <c r="F3" s="245"/>
      <c r="G3" s="245"/>
      <c r="H3" s="245"/>
      <c r="I3" s="245"/>
    </row>
    <row r="4" spans="2:9" s="7" customFormat="1" ht="12.75" x14ac:dyDescent="0.2">
      <c r="B4" s="245"/>
      <c r="C4" s="245"/>
      <c r="D4" s="245"/>
      <c r="E4" s="245"/>
      <c r="F4" s="245"/>
      <c r="G4" s="245"/>
      <c r="H4" s="245"/>
      <c r="I4" s="245"/>
    </row>
    <row r="5" spans="2:9" s="6" customFormat="1" ht="30.75" customHeight="1" x14ac:dyDescent="0.2">
      <c r="B5" s="220" t="s">
        <v>352</v>
      </c>
      <c r="C5" s="220"/>
      <c r="D5" s="220"/>
      <c r="E5" s="220"/>
      <c r="F5" s="220"/>
      <c r="G5" s="220"/>
      <c r="H5" s="220"/>
      <c r="I5" s="220"/>
    </row>
    <row r="8" spans="2:9" x14ac:dyDescent="0.25">
      <c r="B8" s="75" t="s">
        <v>353</v>
      </c>
      <c r="C8" s="283" t="s">
        <v>354</v>
      </c>
      <c r="D8" s="284"/>
      <c r="E8" s="283" t="s">
        <v>355</v>
      </c>
      <c r="F8" s="285"/>
      <c r="G8" s="285"/>
      <c r="H8" s="284"/>
      <c r="I8" s="69"/>
    </row>
    <row r="9" spans="2:9" ht="39" x14ac:dyDescent="0.25">
      <c r="B9" s="165"/>
      <c r="C9" s="165" t="s">
        <v>356</v>
      </c>
      <c r="D9" s="165" t="s">
        <v>357</v>
      </c>
      <c r="E9" s="165" t="s">
        <v>358</v>
      </c>
      <c r="F9" s="165" t="s">
        <v>359</v>
      </c>
      <c r="G9" s="165" t="s">
        <v>360</v>
      </c>
      <c r="H9" s="165" t="s">
        <v>361</v>
      </c>
    </row>
    <row r="10" spans="2:9" x14ac:dyDescent="0.25">
      <c r="B10" s="166" t="s">
        <v>362</v>
      </c>
      <c r="C10" s="167">
        <v>1293411</v>
      </c>
      <c r="D10" s="167">
        <v>1357764</v>
      </c>
      <c r="E10" s="167">
        <v>1788358.3890970603</v>
      </c>
      <c r="F10" s="167"/>
      <c r="G10" s="167"/>
      <c r="H10" s="167"/>
    </row>
    <row r="11" spans="2:9" x14ac:dyDescent="0.25">
      <c r="B11" s="166"/>
      <c r="C11" s="166"/>
      <c r="D11" s="166"/>
      <c r="E11" s="166"/>
      <c r="F11" s="166"/>
      <c r="G11" s="166"/>
      <c r="H11" s="166"/>
    </row>
    <row r="12" spans="2:9" x14ac:dyDescent="0.25">
      <c r="B12" s="166"/>
      <c r="C12" s="166"/>
      <c r="D12" s="166"/>
      <c r="E12" s="166"/>
      <c r="F12" s="166"/>
      <c r="G12" s="166"/>
      <c r="H12" s="166"/>
    </row>
    <row r="13" spans="2:9" x14ac:dyDescent="0.25">
      <c r="B13" s="166"/>
      <c r="C13" s="166"/>
      <c r="D13" s="166"/>
      <c r="E13" s="166"/>
      <c r="F13" s="166"/>
      <c r="G13" s="166"/>
      <c r="H13" s="166"/>
    </row>
    <row r="14" spans="2:9" x14ac:dyDescent="0.25">
      <c r="B14" s="168"/>
      <c r="C14" s="168"/>
      <c r="D14" s="168"/>
      <c r="E14" s="168"/>
      <c r="F14" s="168"/>
      <c r="G14" s="168"/>
      <c r="H14" s="168"/>
    </row>
    <row r="15" spans="2:9" x14ac:dyDescent="0.25">
      <c r="B15" s="75" t="s">
        <v>363</v>
      </c>
      <c r="C15" s="168"/>
      <c r="D15" s="168"/>
      <c r="E15" s="168"/>
      <c r="F15" s="168"/>
      <c r="G15" s="168"/>
      <c r="H15" s="168"/>
    </row>
    <row r="30" spans="2:9" x14ac:dyDescent="0.25">
      <c r="B30" s="73"/>
      <c r="C30" s="73"/>
      <c r="D30" s="65"/>
      <c r="E30" s="65"/>
      <c r="F30" s="65"/>
      <c r="G30" s="65"/>
      <c r="H30" s="65"/>
      <c r="I30" s="65"/>
    </row>
    <row r="31" spans="2:9" x14ac:dyDescent="0.25">
      <c r="B31" s="73"/>
      <c r="C31" s="73"/>
      <c r="D31" s="65"/>
      <c r="E31" s="65"/>
      <c r="F31" s="65"/>
      <c r="G31" s="65"/>
      <c r="H31" s="65"/>
      <c r="I31" s="65"/>
    </row>
  </sheetData>
  <mergeCells count="7">
    <mergeCell ref="C8:D8"/>
    <mergeCell ref="E8:H8"/>
    <mergeCell ref="B5:I5"/>
    <mergeCell ref="B1:I1"/>
    <mergeCell ref="B2:I2"/>
    <mergeCell ref="B3:I3"/>
    <mergeCell ref="B4:I4"/>
  </mergeCells>
  <pageMargins left="0.7" right="0.7" top="0.75" bottom="0.7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786A-D062-4E1B-9F5B-7CCA63DC16AC}">
  <sheetPr>
    <tabColor theme="6" tint="0.79998168889431442"/>
  </sheetPr>
  <dimension ref="B1:N166"/>
  <sheetViews>
    <sheetView zoomScaleNormal="100" workbookViewId="0">
      <selection activeCell="A10" sqref="A10:XFD10"/>
    </sheetView>
  </sheetViews>
  <sheetFormatPr defaultColWidth="9" defaultRowHeight="15.75" x14ac:dyDescent="0.25"/>
  <cols>
    <col min="1" max="1" width="2.375" style="56" customWidth="1"/>
    <col min="2" max="2" width="9" style="56"/>
    <col min="3" max="3" width="31.125" style="56" bestFit="1" customWidth="1"/>
    <col min="4" max="4" width="11.375" style="56" bestFit="1" customWidth="1"/>
    <col min="5" max="16384" width="9" style="56"/>
  </cols>
  <sheetData>
    <row r="1" spans="2:14" s="6" customFormat="1" x14ac:dyDescent="0.25">
      <c r="B1" s="217" t="s">
        <v>364</v>
      </c>
      <c r="C1" s="217"/>
      <c r="D1" s="217"/>
      <c r="E1" s="217"/>
      <c r="F1" s="217"/>
      <c r="G1" s="217"/>
      <c r="H1" s="217"/>
      <c r="I1" s="217"/>
      <c r="J1" s="217"/>
    </row>
    <row r="2" spans="2:14" s="7" customFormat="1" ht="12.75" x14ac:dyDescent="0.2">
      <c r="B2" s="245" t="str">
        <f>'Admin Info'!B6</f>
        <v>San Diego Gas &amp; Electric (SDG&amp;E)</v>
      </c>
      <c r="C2" s="245"/>
      <c r="D2" s="245"/>
      <c r="E2" s="245"/>
      <c r="F2" s="245"/>
      <c r="G2" s="245"/>
      <c r="H2" s="245"/>
      <c r="I2" s="245"/>
      <c r="J2" s="245"/>
    </row>
    <row r="3" spans="2:14" s="7" customFormat="1" ht="12.75" x14ac:dyDescent="0.2">
      <c r="B3" s="245"/>
      <c r="C3" s="245"/>
      <c r="D3" s="245"/>
      <c r="E3" s="245"/>
      <c r="F3" s="245"/>
      <c r="G3" s="245"/>
      <c r="H3" s="245"/>
      <c r="I3" s="245"/>
      <c r="J3" s="245"/>
    </row>
    <row r="4" spans="2:14" s="7" customFormat="1" ht="12.75" x14ac:dyDescent="0.2">
      <c r="B4" s="245"/>
      <c r="C4" s="245"/>
      <c r="D4" s="245"/>
      <c r="E4" s="245"/>
      <c r="F4" s="245"/>
      <c r="G4" s="245"/>
      <c r="H4" s="245"/>
      <c r="I4" s="245"/>
      <c r="J4" s="245"/>
      <c r="K4" s="140"/>
    </row>
    <row r="5" spans="2:14" s="6" customFormat="1" ht="30.75" customHeight="1" x14ac:dyDescent="0.2">
      <c r="B5" s="220" t="s">
        <v>365</v>
      </c>
      <c r="C5" s="220"/>
      <c r="D5" s="220"/>
      <c r="E5" s="220"/>
      <c r="F5" s="220"/>
      <c r="G5" s="220"/>
      <c r="H5" s="220"/>
      <c r="I5" s="220"/>
      <c r="J5" s="220"/>
    </row>
    <row r="8" spans="2:14" x14ac:dyDescent="0.25">
      <c r="B8" s="75"/>
      <c r="C8" s="75"/>
      <c r="D8" s="75"/>
      <c r="E8" s="69"/>
      <c r="F8" s="69"/>
      <c r="G8" s="69"/>
      <c r="H8" s="69"/>
      <c r="I8" s="69"/>
      <c r="J8" s="69"/>
    </row>
    <row r="9" spans="2:14" ht="23.25" x14ac:dyDescent="0.25">
      <c r="B9" s="58"/>
      <c r="C9" s="132"/>
      <c r="D9" s="132"/>
      <c r="E9" s="132" t="s">
        <v>276</v>
      </c>
      <c r="F9" s="132" t="s">
        <v>277</v>
      </c>
      <c r="G9" s="132" t="s">
        <v>278</v>
      </c>
      <c r="H9" s="132" t="s">
        <v>279</v>
      </c>
      <c r="I9" s="132" t="s">
        <v>280</v>
      </c>
      <c r="J9" s="132" t="s">
        <v>121</v>
      </c>
      <c r="K9"/>
      <c r="L9"/>
      <c r="M9" s="67"/>
      <c r="N9" s="67"/>
    </row>
    <row r="10" spans="2:14" x14ac:dyDescent="0.25">
      <c r="B10" s="133" t="s">
        <v>84</v>
      </c>
      <c r="C10" s="139" t="s">
        <v>366</v>
      </c>
      <c r="D10" s="139">
        <v>2023</v>
      </c>
      <c r="E10" s="289">
        <v>16</v>
      </c>
      <c r="F10" s="289"/>
      <c r="G10" s="184">
        <v>0</v>
      </c>
      <c r="H10" s="184">
        <v>467</v>
      </c>
      <c r="I10" s="185">
        <v>914996</v>
      </c>
      <c r="J10" s="184" t="s">
        <v>293</v>
      </c>
      <c r="K10"/>
      <c r="L10" s="134"/>
      <c r="M10" s="65"/>
      <c r="N10" s="65"/>
    </row>
    <row r="11" spans="2:14" x14ac:dyDescent="0.25">
      <c r="B11" s="133" t="s">
        <v>84</v>
      </c>
      <c r="C11" s="139" t="s">
        <v>367</v>
      </c>
      <c r="D11" s="139"/>
      <c r="E11" s="289" t="s">
        <v>293</v>
      </c>
      <c r="F11" s="289"/>
      <c r="G11" s="289"/>
      <c r="H11" s="289"/>
      <c r="I11" s="289"/>
      <c r="J11" s="289"/>
      <c r="K11"/>
      <c r="L11" s="134"/>
      <c r="M11" s="65"/>
      <c r="N11" s="65"/>
    </row>
    <row r="12" spans="2:14" x14ac:dyDescent="0.25">
      <c r="B12" s="133" t="s">
        <v>84</v>
      </c>
      <c r="C12" s="139" t="s">
        <v>368</v>
      </c>
      <c r="D12" s="139">
        <v>2025</v>
      </c>
      <c r="E12" s="293">
        <v>1.8</v>
      </c>
      <c r="F12" s="293"/>
      <c r="G12" s="184">
        <v>0</v>
      </c>
      <c r="H12" s="186">
        <v>43</v>
      </c>
      <c r="I12" s="184" t="s">
        <v>293</v>
      </c>
      <c r="J12" s="184" t="s">
        <v>293</v>
      </c>
      <c r="K12"/>
      <c r="L12" s="135"/>
      <c r="M12" s="65"/>
      <c r="N12" s="65"/>
    </row>
    <row r="13" spans="2:14" x14ac:dyDescent="0.25">
      <c r="B13" s="133" t="s">
        <v>84</v>
      </c>
      <c r="C13" s="139" t="s">
        <v>368</v>
      </c>
      <c r="D13" s="139">
        <v>2026</v>
      </c>
      <c r="E13" s="291">
        <v>0</v>
      </c>
      <c r="F13" s="291"/>
      <c r="G13" s="184">
        <v>0</v>
      </c>
      <c r="H13" s="186">
        <v>43</v>
      </c>
      <c r="I13" s="184" t="s">
        <v>293</v>
      </c>
      <c r="J13" s="184" t="s">
        <v>293</v>
      </c>
      <c r="K13"/>
      <c r="L13" s="135"/>
      <c r="M13" s="65"/>
      <c r="N13" s="65"/>
    </row>
    <row r="14" spans="2:14" x14ac:dyDescent="0.25">
      <c r="B14" s="133" t="s">
        <v>84</v>
      </c>
      <c r="C14" s="139" t="s">
        <v>368</v>
      </c>
      <c r="D14" s="139">
        <v>2027</v>
      </c>
      <c r="E14" s="291">
        <v>0</v>
      </c>
      <c r="F14" s="291"/>
      <c r="G14" s="184">
        <v>0</v>
      </c>
      <c r="H14" s="186">
        <v>41</v>
      </c>
      <c r="I14" s="184" t="s">
        <v>293</v>
      </c>
      <c r="J14" s="184" t="s">
        <v>293</v>
      </c>
      <c r="K14"/>
      <c r="L14" s="135"/>
      <c r="M14" s="65"/>
      <c r="N14" s="65"/>
    </row>
    <row r="15" spans="2:14" x14ac:dyDescent="0.25">
      <c r="B15" s="133" t="s">
        <v>84</v>
      </c>
      <c r="C15" s="139" t="s">
        <v>368</v>
      </c>
      <c r="D15" s="139">
        <v>2028</v>
      </c>
      <c r="E15" s="291">
        <v>0</v>
      </c>
      <c r="F15" s="291"/>
      <c r="G15" s="184">
        <v>0</v>
      </c>
      <c r="H15" s="186">
        <v>41</v>
      </c>
      <c r="I15" s="184" t="s">
        <v>293</v>
      </c>
      <c r="J15" s="184" t="s">
        <v>293</v>
      </c>
      <c r="K15"/>
      <c r="L15" s="135"/>
      <c r="M15" s="65"/>
      <c r="N15" s="65"/>
    </row>
    <row r="16" spans="2:14" x14ac:dyDescent="0.25">
      <c r="B16" s="133" t="s">
        <v>84</v>
      </c>
      <c r="C16" s="139" t="s">
        <v>368</v>
      </c>
      <c r="D16" s="139">
        <v>2029</v>
      </c>
      <c r="E16" s="292">
        <v>2.1</v>
      </c>
      <c r="F16" s="292"/>
      <c r="G16" s="184">
        <v>0</v>
      </c>
      <c r="H16" s="186">
        <v>41</v>
      </c>
      <c r="I16" s="184" t="s">
        <v>293</v>
      </c>
      <c r="J16" s="184" t="s">
        <v>293</v>
      </c>
      <c r="K16"/>
      <c r="L16" s="135"/>
      <c r="M16" s="65"/>
      <c r="N16" s="65"/>
    </row>
    <row r="17" spans="2:14" x14ac:dyDescent="0.25">
      <c r="B17" s="133" t="s">
        <v>84</v>
      </c>
      <c r="C17" s="139" t="s">
        <v>368</v>
      </c>
      <c r="D17" s="139">
        <v>2030</v>
      </c>
      <c r="E17" s="293">
        <v>4.0999999999999996</v>
      </c>
      <c r="F17" s="293"/>
      <c r="G17" s="184">
        <v>0</v>
      </c>
      <c r="H17" s="186">
        <v>41</v>
      </c>
      <c r="I17" s="184" t="s">
        <v>293</v>
      </c>
      <c r="J17" s="184" t="s">
        <v>293</v>
      </c>
      <c r="K17"/>
      <c r="L17" s="135"/>
      <c r="M17" s="65"/>
      <c r="N17" s="65"/>
    </row>
    <row r="18" spans="2:14" x14ac:dyDescent="0.25">
      <c r="B18" s="133" t="s">
        <v>84</v>
      </c>
      <c r="C18" s="139" t="s">
        <v>368</v>
      </c>
      <c r="D18" s="139">
        <v>2031</v>
      </c>
      <c r="E18" s="292">
        <v>4.0999999999999996</v>
      </c>
      <c r="F18" s="292"/>
      <c r="G18" s="184">
        <v>0</v>
      </c>
      <c r="H18" s="186">
        <v>41</v>
      </c>
      <c r="I18" s="184" t="s">
        <v>293</v>
      </c>
      <c r="J18" s="184" t="s">
        <v>293</v>
      </c>
      <c r="K18"/>
      <c r="L18" s="135"/>
      <c r="M18" s="65"/>
      <c r="N18" s="65"/>
    </row>
    <row r="19" spans="2:14" x14ac:dyDescent="0.25">
      <c r="B19" s="133" t="s">
        <v>84</v>
      </c>
      <c r="C19" s="139" t="s">
        <v>369</v>
      </c>
      <c r="D19" s="139">
        <v>2025</v>
      </c>
      <c r="E19" s="289">
        <v>0</v>
      </c>
      <c r="F19" s="289"/>
      <c r="G19" s="184">
        <v>0</v>
      </c>
      <c r="H19" s="184">
        <v>0</v>
      </c>
      <c r="I19" s="184" t="s">
        <v>293</v>
      </c>
      <c r="J19" s="184" t="s">
        <v>293</v>
      </c>
      <c r="K19"/>
      <c r="L19" s="135"/>
      <c r="M19" s="65"/>
      <c r="N19" s="65"/>
    </row>
    <row r="20" spans="2:14" x14ac:dyDescent="0.25">
      <c r="B20" s="133" t="s">
        <v>84</v>
      </c>
      <c r="C20" s="139" t="s">
        <v>369</v>
      </c>
      <c r="D20" s="139">
        <v>2026</v>
      </c>
      <c r="E20" s="289">
        <v>0</v>
      </c>
      <c r="F20" s="289"/>
      <c r="G20" s="184">
        <v>0</v>
      </c>
      <c r="H20" s="184">
        <v>0</v>
      </c>
      <c r="I20" s="184" t="s">
        <v>293</v>
      </c>
      <c r="J20" s="184" t="s">
        <v>293</v>
      </c>
      <c r="K20"/>
      <c r="L20" s="135"/>
      <c r="M20" s="65"/>
      <c r="N20" s="65"/>
    </row>
    <row r="21" spans="2:14" x14ac:dyDescent="0.25">
      <c r="B21" s="133" t="s">
        <v>84</v>
      </c>
      <c r="C21" s="139" t="s">
        <v>369</v>
      </c>
      <c r="D21" s="139">
        <v>2027</v>
      </c>
      <c r="E21" s="289">
        <v>0</v>
      </c>
      <c r="F21" s="289"/>
      <c r="G21" s="184">
        <v>0</v>
      </c>
      <c r="H21" s="184">
        <v>0</v>
      </c>
      <c r="I21" s="184" t="s">
        <v>293</v>
      </c>
      <c r="J21" s="184" t="s">
        <v>293</v>
      </c>
      <c r="K21"/>
      <c r="L21" s="135"/>
      <c r="M21" s="65"/>
      <c r="N21" s="65"/>
    </row>
    <row r="22" spans="2:14" x14ac:dyDescent="0.25">
      <c r="B22" s="133" t="s">
        <v>84</v>
      </c>
      <c r="C22" s="139" t="s">
        <v>369</v>
      </c>
      <c r="D22" s="139">
        <v>2028</v>
      </c>
      <c r="E22" s="289">
        <v>0</v>
      </c>
      <c r="F22" s="289"/>
      <c r="G22" s="184">
        <v>0</v>
      </c>
      <c r="H22" s="184">
        <v>0</v>
      </c>
      <c r="I22" s="184" t="s">
        <v>293</v>
      </c>
      <c r="J22" s="184" t="s">
        <v>293</v>
      </c>
      <c r="K22"/>
      <c r="L22" s="135"/>
      <c r="M22" s="65"/>
      <c r="N22" s="65"/>
    </row>
    <row r="23" spans="2:14" x14ac:dyDescent="0.25">
      <c r="B23" s="133" t="s">
        <v>84</v>
      </c>
      <c r="C23" s="139" t="s">
        <v>369</v>
      </c>
      <c r="D23" s="139">
        <v>2029</v>
      </c>
      <c r="E23" s="289">
        <v>0</v>
      </c>
      <c r="F23" s="289"/>
      <c r="G23" s="184">
        <v>0</v>
      </c>
      <c r="H23" s="184">
        <v>0</v>
      </c>
      <c r="I23" s="184" t="s">
        <v>293</v>
      </c>
      <c r="J23" s="184" t="s">
        <v>293</v>
      </c>
      <c r="K23"/>
      <c r="L23" s="135"/>
      <c r="M23" s="65"/>
      <c r="N23" s="65"/>
    </row>
    <row r="24" spans="2:14" x14ac:dyDescent="0.25">
      <c r="B24" s="133" t="s">
        <v>84</v>
      </c>
      <c r="C24" s="139" t="s">
        <v>369</v>
      </c>
      <c r="D24" s="139">
        <v>2030</v>
      </c>
      <c r="E24" s="289">
        <v>0</v>
      </c>
      <c r="F24" s="289"/>
      <c r="G24" s="184">
        <v>0</v>
      </c>
      <c r="H24" s="184">
        <v>0</v>
      </c>
      <c r="I24" s="184" t="s">
        <v>293</v>
      </c>
      <c r="J24" s="184" t="s">
        <v>293</v>
      </c>
      <c r="K24"/>
      <c r="L24" s="135"/>
      <c r="M24" s="65"/>
      <c r="N24" s="65"/>
    </row>
    <row r="25" spans="2:14" x14ac:dyDescent="0.25">
      <c r="B25" s="133" t="s">
        <v>84</v>
      </c>
      <c r="C25" s="139" t="s">
        <v>369</v>
      </c>
      <c r="D25" s="139">
        <v>2031</v>
      </c>
      <c r="E25" s="290">
        <v>0</v>
      </c>
      <c r="F25" s="290"/>
      <c r="G25" s="184">
        <v>0</v>
      </c>
      <c r="H25" s="184">
        <v>0</v>
      </c>
      <c r="I25" s="184" t="s">
        <v>293</v>
      </c>
      <c r="J25" s="184" t="s">
        <v>293</v>
      </c>
      <c r="K25"/>
      <c r="L25" s="135"/>
      <c r="M25" s="65"/>
      <c r="N25" s="65"/>
    </row>
    <row r="26" spans="2:14" x14ac:dyDescent="0.25">
      <c r="B26" s="133" t="s">
        <v>84</v>
      </c>
      <c r="C26" s="139" t="s">
        <v>370</v>
      </c>
      <c r="D26" s="139">
        <v>2023</v>
      </c>
      <c r="E26" s="289">
        <v>142</v>
      </c>
      <c r="F26" s="289"/>
      <c r="G26" s="184">
        <v>0</v>
      </c>
      <c r="H26" s="184">
        <v>40</v>
      </c>
      <c r="I26" s="184" t="s">
        <v>293</v>
      </c>
      <c r="J26" s="184" t="s">
        <v>293</v>
      </c>
      <c r="K26"/>
      <c r="L26" s="134"/>
      <c r="M26" s="65"/>
      <c r="N26" s="65"/>
    </row>
    <row r="27" spans="2:14" x14ac:dyDescent="0.25">
      <c r="B27" s="133" t="s">
        <v>84</v>
      </c>
      <c r="C27" s="139" t="s">
        <v>370</v>
      </c>
      <c r="D27" s="139">
        <v>2024</v>
      </c>
      <c r="E27" s="289">
        <v>140</v>
      </c>
      <c r="F27" s="289"/>
      <c r="G27" s="184">
        <v>0</v>
      </c>
      <c r="H27" s="184">
        <v>42</v>
      </c>
      <c r="I27" s="184" t="s">
        <v>293</v>
      </c>
      <c r="J27" s="184" t="s">
        <v>293</v>
      </c>
      <c r="K27"/>
      <c r="L27" s="134"/>
      <c r="M27" s="65"/>
      <c r="N27" s="65"/>
    </row>
    <row r="28" spans="2:14" x14ac:dyDescent="0.25">
      <c r="I28" s="136"/>
      <c r="K28"/>
      <c r="L28"/>
      <c r="M28" s="65"/>
      <c r="N28" s="65"/>
    </row>
    <row r="29" spans="2:14" x14ac:dyDescent="0.25">
      <c r="B29" s="137" t="s">
        <v>371</v>
      </c>
      <c r="C29"/>
      <c r="D29"/>
      <c r="E29"/>
      <c r="F29"/>
      <c r="G29"/>
      <c r="H29"/>
      <c r="I29"/>
      <c r="J29"/>
      <c r="K29"/>
      <c r="L29"/>
      <c r="M29" s="65"/>
      <c r="N29" s="65"/>
    </row>
    <row r="30" spans="2:14" ht="38.25" customHeight="1" x14ac:dyDescent="0.25">
      <c r="B30" s="150">
        <v>1</v>
      </c>
      <c r="C30" s="286" t="s">
        <v>372</v>
      </c>
      <c r="D30" s="286"/>
      <c r="E30" s="286"/>
      <c r="F30" s="286"/>
      <c r="G30" s="286"/>
      <c r="H30" s="286"/>
      <c r="I30" s="286"/>
      <c r="J30" s="286"/>
      <c r="K30" s="286"/>
      <c r="L30" s="286"/>
      <c r="M30" s="65"/>
      <c r="N30" s="65"/>
    </row>
    <row r="31" spans="2:14" ht="33.75" customHeight="1" x14ac:dyDescent="0.25">
      <c r="B31" s="150">
        <v>2</v>
      </c>
      <c r="C31" s="286" t="s">
        <v>373</v>
      </c>
      <c r="D31" s="286"/>
      <c r="E31" s="286"/>
      <c r="F31" s="286"/>
      <c r="G31" s="286"/>
      <c r="H31" s="286"/>
      <c r="I31" s="286"/>
      <c r="J31" s="286"/>
      <c r="K31" s="286"/>
      <c r="L31" s="286"/>
      <c r="M31" s="65"/>
      <c r="N31" s="65"/>
    </row>
    <row r="32" spans="2:14" ht="33.75" customHeight="1" x14ac:dyDescent="0.25">
      <c r="B32" s="150">
        <v>3</v>
      </c>
      <c r="C32" s="286" t="s">
        <v>374</v>
      </c>
      <c r="D32" s="286"/>
      <c r="E32" s="286"/>
      <c r="F32" s="286"/>
      <c r="G32" s="286"/>
      <c r="H32" s="286"/>
      <c r="I32" s="286"/>
      <c r="J32" s="286"/>
      <c r="K32" s="286"/>
      <c r="L32" s="286"/>
      <c r="M32" s="65"/>
      <c r="N32" s="65"/>
    </row>
    <row r="33" spans="2:14" ht="53.25" customHeight="1" x14ac:dyDescent="0.25">
      <c r="B33" s="150">
        <v>4</v>
      </c>
      <c r="C33" s="287" t="s">
        <v>375</v>
      </c>
      <c r="D33" s="287"/>
      <c r="E33" s="287"/>
      <c r="F33" s="287"/>
      <c r="G33" s="287"/>
      <c r="H33" s="287"/>
      <c r="I33" s="287"/>
      <c r="J33" s="287"/>
      <c r="K33" s="287"/>
      <c r="L33" s="287"/>
      <c r="M33" s="65"/>
      <c r="N33" s="65"/>
    </row>
    <row r="34" spans="2:14" x14ac:dyDescent="0.25">
      <c r="B34" s="138"/>
      <c r="C34" s="288"/>
      <c r="D34" s="288"/>
      <c r="E34" s="288"/>
      <c r="F34" s="288"/>
      <c r="G34" s="288"/>
      <c r="H34" s="288"/>
      <c r="I34" s="288"/>
      <c r="J34" s="288"/>
      <c r="K34" s="288"/>
      <c r="L34" s="288"/>
      <c r="M34" s="65"/>
      <c r="N34" s="65"/>
    </row>
    <row r="35" spans="2:14" x14ac:dyDescent="0.25">
      <c r="K35" s="65"/>
      <c r="L35" s="65"/>
      <c r="M35" s="65"/>
      <c r="N35" s="65"/>
    </row>
    <row r="36" spans="2:14" x14ac:dyDescent="0.25">
      <c r="K36" s="65"/>
      <c r="L36" s="65"/>
      <c r="M36" s="65"/>
      <c r="N36" s="65"/>
    </row>
    <row r="37" spans="2:14" x14ac:dyDescent="0.25">
      <c r="K37" s="65"/>
      <c r="L37" s="65"/>
      <c r="M37" s="65"/>
      <c r="N37" s="65"/>
    </row>
    <row r="38" spans="2:14" x14ac:dyDescent="0.25">
      <c r="K38" s="65"/>
      <c r="L38" s="65"/>
      <c r="M38" s="65"/>
      <c r="N38" s="65"/>
    </row>
    <row r="39" spans="2:14" x14ac:dyDescent="0.25">
      <c r="K39" s="65"/>
      <c r="L39" s="65"/>
      <c r="M39" s="65"/>
      <c r="N39" s="65"/>
    </row>
    <row r="40" spans="2:14" x14ac:dyDescent="0.25">
      <c r="K40" s="65"/>
      <c r="L40" s="65"/>
      <c r="M40" s="65"/>
      <c r="N40" s="65"/>
    </row>
    <row r="41" spans="2:14" x14ac:dyDescent="0.25">
      <c r="K41" s="65"/>
      <c r="L41" s="65"/>
      <c r="M41" s="65"/>
      <c r="N41" s="65"/>
    </row>
    <row r="42" spans="2:14" x14ac:dyDescent="0.25">
      <c r="K42" s="65"/>
      <c r="L42" s="65"/>
      <c r="M42" s="65"/>
      <c r="N42" s="65"/>
    </row>
    <row r="43" spans="2:14" x14ac:dyDescent="0.25">
      <c r="K43" s="65"/>
      <c r="L43" s="65"/>
      <c r="M43" s="65"/>
      <c r="N43" s="65"/>
    </row>
    <row r="44" spans="2:14" x14ac:dyDescent="0.25">
      <c r="K44" s="65"/>
      <c r="L44" s="65"/>
      <c r="M44" s="65"/>
      <c r="N44" s="65"/>
    </row>
    <row r="45" spans="2:14" x14ac:dyDescent="0.25">
      <c r="K45" s="65"/>
      <c r="L45" s="65"/>
      <c r="M45" s="65"/>
      <c r="N45" s="65"/>
    </row>
    <row r="46" spans="2:14" x14ac:dyDescent="0.25">
      <c r="K46" s="65"/>
      <c r="L46" s="65"/>
      <c r="M46" s="65"/>
      <c r="N46" s="65"/>
    </row>
    <row r="47" spans="2:14" x14ac:dyDescent="0.25">
      <c r="K47" s="65"/>
      <c r="L47" s="65"/>
      <c r="M47" s="65"/>
      <c r="N47" s="65"/>
    </row>
    <row r="48" spans="2:14" x14ac:dyDescent="0.25">
      <c r="K48" s="65"/>
      <c r="L48" s="65"/>
      <c r="M48" s="65"/>
      <c r="N48" s="65"/>
    </row>
    <row r="49" spans="11:14" x14ac:dyDescent="0.25">
      <c r="K49" s="65"/>
      <c r="L49" s="65"/>
      <c r="M49" s="65"/>
      <c r="N49" s="65"/>
    </row>
    <row r="50" spans="11:14" x14ac:dyDescent="0.25">
      <c r="K50" s="65"/>
      <c r="L50" s="65"/>
      <c r="M50" s="65"/>
      <c r="N50" s="65"/>
    </row>
    <row r="51" spans="11:14" x14ac:dyDescent="0.25">
      <c r="K51" s="65"/>
      <c r="L51" s="65"/>
      <c r="M51" s="65"/>
      <c r="N51" s="65"/>
    </row>
    <row r="52" spans="11:14" x14ac:dyDescent="0.25">
      <c r="K52" s="65"/>
      <c r="L52" s="65"/>
      <c r="M52" s="65"/>
      <c r="N52" s="65"/>
    </row>
    <row r="53" spans="11:14" x14ac:dyDescent="0.25">
      <c r="K53" s="65"/>
      <c r="L53" s="65"/>
      <c r="M53" s="65"/>
      <c r="N53" s="65"/>
    </row>
    <row r="54" spans="11:14" x14ac:dyDescent="0.25">
      <c r="K54" s="65"/>
      <c r="L54" s="65"/>
      <c r="M54" s="65"/>
      <c r="N54" s="65"/>
    </row>
    <row r="55" spans="11:14" x14ac:dyDescent="0.25">
      <c r="K55" s="65"/>
      <c r="L55" s="65"/>
      <c r="M55" s="65"/>
      <c r="N55" s="65"/>
    </row>
    <row r="56" spans="11:14" x14ac:dyDescent="0.25">
      <c r="K56" s="65"/>
      <c r="L56" s="65"/>
      <c r="M56" s="65"/>
      <c r="N56" s="65"/>
    </row>
    <row r="57" spans="11:14" x14ac:dyDescent="0.25">
      <c r="K57" s="65"/>
      <c r="L57" s="65"/>
      <c r="M57" s="65"/>
      <c r="N57" s="65"/>
    </row>
    <row r="58" spans="11:14" x14ac:dyDescent="0.25">
      <c r="K58" s="65"/>
      <c r="L58" s="65"/>
      <c r="M58" s="65"/>
      <c r="N58" s="65"/>
    </row>
    <row r="59" spans="11:14" x14ac:dyDescent="0.25">
      <c r="K59" s="65"/>
      <c r="L59" s="65"/>
      <c r="M59" s="65"/>
      <c r="N59" s="65"/>
    </row>
    <row r="60" spans="11:14" x14ac:dyDescent="0.25">
      <c r="K60" s="65"/>
      <c r="L60" s="65"/>
      <c r="M60" s="65"/>
      <c r="N60" s="65"/>
    </row>
    <row r="61" spans="11:14" x14ac:dyDescent="0.25">
      <c r="K61" s="65"/>
      <c r="L61" s="65"/>
      <c r="M61" s="65"/>
      <c r="N61" s="65"/>
    </row>
    <row r="62" spans="11:14" x14ac:dyDescent="0.25">
      <c r="K62" s="65"/>
      <c r="L62" s="65"/>
      <c r="M62" s="65"/>
      <c r="N62" s="65"/>
    </row>
    <row r="63" spans="11:14" x14ac:dyDescent="0.25">
      <c r="K63" s="65"/>
      <c r="L63" s="65"/>
      <c r="M63" s="65"/>
      <c r="N63" s="65"/>
    </row>
    <row r="64" spans="11:14" x14ac:dyDescent="0.25">
      <c r="K64" s="65"/>
      <c r="L64" s="65"/>
      <c r="M64" s="65"/>
      <c r="N64" s="65"/>
    </row>
    <row r="65" spans="11:14" x14ac:dyDescent="0.25">
      <c r="K65" s="65"/>
      <c r="L65" s="65"/>
      <c r="M65" s="65"/>
      <c r="N65" s="65"/>
    </row>
    <row r="66" spans="11:14" x14ac:dyDescent="0.25">
      <c r="K66" s="65"/>
      <c r="L66" s="65"/>
      <c r="M66" s="65"/>
      <c r="N66" s="65"/>
    </row>
    <row r="67" spans="11:14" x14ac:dyDescent="0.25">
      <c r="K67" s="65"/>
      <c r="L67" s="65"/>
      <c r="M67" s="65"/>
      <c r="N67" s="65"/>
    </row>
    <row r="68" spans="11:14" x14ac:dyDescent="0.25">
      <c r="K68" s="65"/>
      <c r="L68" s="65"/>
      <c r="M68" s="65"/>
      <c r="N68" s="65"/>
    </row>
    <row r="69" spans="11:14" x14ac:dyDescent="0.25">
      <c r="K69" s="65"/>
      <c r="L69" s="65"/>
      <c r="M69" s="65"/>
      <c r="N69" s="65"/>
    </row>
    <row r="70" spans="11:14" x14ac:dyDescent="0.25">
      <c r="K70" s="65"/>
      <c r="L70" s="65"/>
      <c r="M70" s="65"/>
      <c r="N70" s="65"/>
    </row>
    <row r="71" spans="11:14" x14ac:dyDescent="0.25">
      <c r="K71" s="65"/>
      <c r="L71" s="65"/>
      <c r="M71" s="65"/>
      <c r="N71" s="65"/>
    </row>
    <row r="72" spans="11:14" x14ac:dyDescent="0.25">
      <c r="K72" s="65"/>
      <c r="L72" s="65"/>
      <c r="M72" s="65"/>
      <c r="N72" s="65"/>
    </row>
    <row r="73" spans="11:14" x14ac:dyDescent="0.25">
      <c r="K73" s="65"/>
      <c r="L73" s="65"/>
      <c r="M73" s="65"/>
      <c r="N73" s="65"/>
    </row>
    <row r="74" spans="11:14" x14ac:dyDescent="0.25">
      <c r="K74" s="65"/>
      <c r="L74" s="65"/>
      <c r="M74" s="65"/>
      <c r="N74" s="65"/>
    </row>
    <row r="75" spans="11:14" x14ac:dyDescent="0.25">
      <c r="K75" s="65"/>
      <c r="L75" s="65"/>
      <c r="M75" s="65"/>
      <c r="N75" s="65"/>
    </row>
    <row r="76" spans="11:14" x14ac:dyDescent="0.25">
      <c r="K76" s="65"/>
      <c r="L76" s="65"/>
      <c r="M76" s="65"/>
      <c r="N76" s="65"/>
    </row>
    <row r="77" spans="11:14" x14ac:dyDescent="0.25">
      <c r="K77" s="65"/>
      <c r="L77" s="65"/>
      <c r="M77" s="65"/>
      <c r="N77" s="65"/>
    </row>
    <row r="78" spans="11:14" x14ac:dyDescent="0.25">
      <c r="K78" s="65"/>
      <c r="L78" s="65"/>
      <c r="M78" s="65"/>
      <c r="N78" s="65"/>
    </row>
    <row r="79" spans="11:14" x14ac:dyDescent="0.25">
      <c r="K79" s="65"/>
      <c r="L79" s="65"/>
      <c r="M79" s="65"/>
      <c r="N79" s="65"/>
    </row>
    <row r="80" spans="11:14" x14ac:dyDescent="0.25">
      <c r="K80" s="65"/>
      <c r="L80" s="65"/>
      <c r="M80" s="65"/>
      <c r="N80" s="65"/>
    </row>
    <row r="81" spans="11:14" x14ac:dyDescent="0.25">
      <c r="K81" s="65"/>
      <c r="L81" s="65"/>
      <c r="M81" s="65"/>
      <c r="N81" s="65"/>
    </row>
    <row r="82" spans="11:14" x14ac:dyDescent="0.25">
      <c r="K82" s="65"/>
      <c r="L82" s="65"/>
      <c r="M82" s="65"/>
      <c r="N82" s="65"/>
    </row>
    <row r="83" spans="11:14" x14ac:dyDescent="0.25">
      <c r="K83" s="65"/>
      <c r="L83" s="65"/>
      <c r="M83" s="65"/>
      <c r="N83" s="65"/>
    </row>
    <row r="84" spans="11:14" x14ac:dyDescent="0.25">
      <c r="K84" s="65"/>
      <c r="L84" s="65"/>
      <c r="M84" s="65"/>
      <c r="N84" s="65"/>
    </row>
    <row r="85" spans="11:14" x14ac:dyDescent="0.25">
      <c r="K85" s="65"/>
      <c r="L85" s="65"/>
      <c r="M85" s="65"/>
      <c r="N85" s="65"/>
    </row>
    <row r="86" spans="11:14" x14ac:dyDescent="0.25">
      <c r="K86" s="65"/>
      <c r="L86" s="65"/>
      <c r="M86" s="65"/>
      <c r="N86" s="65"/>
    </row>
    <row r="87" spans="11:14" x14ac:dyDescent="0.25">
      <c r="K87" s="65"/>
      <c r="L87" s="65"/>
      <c r="M87" s="65"/>
      <c r="N87" s="65"/>
    </row>
    <row r="88" spans="11:14" x14ac:dyDescent="0.25">
      <c r="K88" s="65"/>
      <c r="L88" s="65"/>
      <c r="M88" s="65"/>
      <c r="N88" s="65"/>
    </row>
    <row r="89" spans="11:14" x14ac:dyDescent="0.25">
      <c r="K89" s="65"/>
      <c r="L89" s="65"/>
      <c r="M89" s="65"/>
      <c r="N89" s="65"/>
    </row>
    <row r="90" spans="11:14" x14ac:dyDescent="0.25">
      <c r="K90" s="65"/>
      <c r="L90" s="65"/>
      <c r="M90" s="65"/>
      <c r="N90" s="65"/>
    </row>
    <row r="91" spans="11:14" x14ac:dyDescent="0.25">
      <c r="K91" s="65"/>
      <c r="L91" s="65"/>
      <c r="M91" s="65"/>
      <c r="N91" s="65"/>
    </row>
    <row r="92" spans="11:14" x14ac:dyDescent="0.25">
      <c r="K92" s="65"/>
      <c r="L92" s="65"/>
      <c r="M92" s="65"/>
      <c r="N92" s="65"/>
    </row>
    <row r="93" spans="11:14" x14ac:dyDescent="0.25">
      <c r="K93" s="65"/>
      <c r="L93" s="65"/>
      <c r="M93" s="65"/>
      <c r="N93" s="65"/>
    </row>
    <row r="94" spans="11:14" x14ac:dyDescent="0.25">
      <c r="K94" s="65"/>
      <c r="L94" s="65"/>
      <c r="M94" s="65"/>
      <c r="N94" s="65"/>
    </row>
    <row r="95" spans="11:14" x14ac:dyDescent="0.25">
      <c r="K95" s="65"/>
      <c r="L95" s="65"/>
      <c r="M95" s="65"/>
      <c r="N95" s="65"/>
    </row>
    <row r="96" spans="11:14" x14ac:dyDescent="0.25">
      <c r="K96" s="65"/>
      <c r="L96" s="65"/>
      <c r="M96" s="65"/>
      <c r="N96" s="65"/>
    </row>
    <row r="97" spans="11:14" x14ac:dyDescent="0.25">
      <c r="K97" s="65"/>
      <c r="L97" s="65"/>
      <c r="M97" s="65"/>
      <c r="N97" s="65"/>
    </row>
    <row r="98" spans="11:14" x14ac:dyDescent="0.25">
      <c r="K98" s="65"/>
      <c r="L98" s="65"/>
      <c r="M98" s="65"/>
      <c r="N98" s="65"/>
    </row>
    <row r="99" spans="11:14" x14ac:dyDescent="0.25">
      <c r="K99" s="65"/>
      <c r="L99" s="65"/>
      <c r="M99" s="65"/>
      <c r="N99" s="65"/>
    </row>
    <row r="100" spans="11:14" x14ac:dyDescent="0.25">
      <c r="K100" s="65"/>
      <c r="L100" s="65"/>
      <c r="M100" s="65"/>
      <c r="N100" s="65"/>
    </row>
    <row r="101" spans="11:14" x14ac:dyDescent="0.25">
      <c r="K101" s="65"/>
      <c r="L101" s="65"/>
      <c r="M101" s="65"/>
      <c r="N101" s="65"/>
    </row>
    <row r="102" spans="11:14" x14ac:dyDescent="0.25">
      <c r="K102" s="65"/>
      <c r="L102" s="65"/>
      <c r="M102" s="65"/>
      <c r="N102" s="65"/>
    </row>
    <row r="103" spans="11:14" x14ac:dyDescent="0.25">
      <c r="K103" s="65"/>
      <c r="L103" s="65"/>
      <c r="M103" s="65"/>
      <c r="N103" s="65"/>
    </row>
    <row r="104" spans="11:14" x14ac:dyDescent="0.25">
      <c r="K104" s="65"/>
      <c r="L104" s="65"/>
      <c r="M104" s="65"/>
      <c r="N104" s="65"/>
    </row>
    <row r="105" spans="11:14" x14ac:dyDescent="0.25">
      <c r="K105" s="65"/>
      <c r="L105" s="65"/>
      <c r="M105" s="65"/>
      <c r="N105" s="65"/>
    </row>
    <row r="106" spans="11:14" x14ac:dyDescent="0.25">
      <c r="K106" s="65"/>
      <c r="L106" s="65"/>
      <c r="M106" s="65"/>
      <c r="N106" s="65"/>
    </row>
    <row r="107" spans="11:14" x14ac:dyDescent="0.25">
      <c r="K107" s="65"/>
      <c r="L107" s="65"/>
      <c r="M107" s="65"/>
      <c r="N107" s="65"/>
    </row>
    <row r="108" spans="11:14" x14ac:dyDescent="0.25">
      <c r="K108" s="65"/>
      <c r="L108" s="65"/>
      <c r="M108" s="65"/>
      <c r="N108" s="65"/>
    </row>
    <row r="109" spans="11:14" x14ac:dyDescent="0.25">
      <c r="K109" s="65"/>
      <c r="L109" s="65"/>
      <c r="M109" s="65"/>
      <c r="N109" s="65"/>
    </row>
    <row r="110" spans="11:14" x14ac:dyDescent="0.25">
      <c r="K110" s="65"/>
      <c r="L110" s="65"/>
      <c r="M110" s="65"/>
      <c r="N110" s="65"/>
    </row>
    <row r="111" spans="11:14" x14ac:dyDescent="0.25">
      <c r="K111" s="65"/>
      <c r="L111" s="65"/>
      <c r="M111" s="65"/>
      <c r="N111" s="65"/>
    </row>
    <row r="112" spans="11:14" x14ac:dyDescent="0.25">
      <c r="K112" s="65"/>
      <c r="L112" s="65"/>
      <c r="M112" s="65"/>
      <c r="N112" s="65"/>
    </row>
    <row r="113" spans="11:14" x14ac:dyDescent="0.25">
      <c r="K113" s="65"/>
      <c r="L113" s="65"/>
      <c r="M113" s="65"/>
      <c r="N113" s="65"/>
    </row>
    <row r="114" spans="11:14" x14ac:dyDescent="0.25">
      <c r="K114" s="65"/>
      <c r="L114" s="65"/>
      <c r="M114" s="65"/>
      <c r="N114" s="65"/>
    </row>
    <row r="115" spans="11:14" x14ac:dyDescent="0.25">
      <c r="K115" s="65"/>
      <c r="L115" s="65"/>
      <c r="M115" s="65"/>
      <c r="N115" s="65"/>
    </row>
    <row r="116" spans="11:14" x14ac:dyDescent="0.25">
      <c r="K116" s="65"/>
      <c r="L116" s="65"/>
      <c r="M116" s="65"/>
      <c r="N116" s="65"/>
    </row>
    <row r="117" spans="11:14" x14ac:dyDescent="0.25">
      <c r="K117" s="65"/>
      <c r="L117" s="65"/>
      <c r="M117" s="65"/>
      <c r="N117" s="65"/>
    </row>
    <row r="118" spans="11:14" x14ac:dyDescent="0.25">
      <c r="K118" s="65"/>
      <c r="L118" s="65"/>
      <c r="M118" s="65"/>
      <c r="N118" s="65"/>
    </row>
    <row r="119" spans="11:14" x14ac:dyDescent="0.25">
      <c r="K119" s="65"/>
      <c r="L119" s="65"/>
      <c r="M119" s="65"/>
      <c r="N119" s="65"/>
    </row>
    <row r="120" spans="11:14" x14ac:dyDescent="0.25">
      <c r="K120" s="65"/>
      <c r="L120" s="65"/>
      <c r="M120" s="65"/>
      <c r="N120" s="65"/>
    </row>
    <row r="121" spans="11:14" x14ac:dyDescent="0.25">
      <c r="K121" s="65"/>
      <c r="L121" s="65"/>
      <c r="M121" s="65"/>
      <c r="N121" s="65"/>
    </row>
    <row r="122" spans="11:14" x14ac:dyDescent="0.25">
      <c r="K122" s="65"/>
      <c r="L122" s="65"/>
      <c r="M122" s="65"/>
      <c r="N122" s="65"/>
    </row>
    <row r="123" spans="11:14" x14ac:dyDescent="0.25">
      <c r="K123" s="65"/>
      <c r="L123" s="65"/>
      <c r="M123" s="65"/>
      <c r="N123" s="65"/>
    </row>
    <row r="124" spans="11:14" x14ac:dyDescent="0.25">
      <c r="K124" s="65"/>
      <c r="L124" s="65"/>
      <c r="M124" s="65"/>
      <c r="N124" s="65"/>
    </row>
    <row r="125" spans="11:14" x14ac:dyDescent="0.25">
      <c r="K125" s="65"/>
      <c r="L125" s="65"/>
      <c r="M125" s="65"/>
      <c r="N125" s="65"/>
    </row>
    <row r="126" spans="11:14" x14ac:dyDescent="0.25">
      <c r="K126" s="65"/>
      <c r="L126" s="65"/>
      <c r="M126" s="65"/>
      <c r="N126" s="65"/>
    </row>
    <row r="127" spans="11:14" x14ac:dyDescent="0.25">
      <c r="K127" s="65"/>
      <c r="L127" s="65"/>
      <c r="M127" s="65"/>
      <c r="N127" s="65"/>
    </row>
    <row r="128" spans="11:14" x14ac:dyDescent="0.25">
      <c r="K128" s="65"/>
      <c r="L128" s="65"/>
      <c r="M128" s="65"/>
      <c r="N128" s="65"/>
    </row>
    <row r="129" spans="11:14" x14ac:dyDescent="0.25">
      <c r="K129" s="65"/>
      <c r="L129" s="65"/>
      <c r="M129" s="65"/>
      <c r="N129" s="65"/>
    </row>
    <row r="130" spans="11:14" x14ac:dyDescent="0.25">
      <c r="K130" s="65"/>
      <c r="L130" s="65"/>
      <c r="M130" s="65"/>
      <c r="N130" s="65"/>
    </row>
    <row r="131" spans="11:14" x14ac:dyDescent="0.25">
      <c r="K131" s="65"/>
      <c r="L131" s="65"/>
      <c r="M131" s="65"/>
      <c r="N131" s="65"/>
    </row>
    <row r="132" spans="11:14" x14ac:dyDescent="0.25">
      <c r="K132" s="65"/>
      <c r="L132" s="65"/>
      <c r="M132" s="65"/>
      <c r="N132" s="65"/>
    </row>
    <row r="133" spans="11:14" x14ac:dyDescent="0.25">
      <c r="K133" s="65"/>
      <c r="L133" s="65"/>
      <c r="M133" s="65"/>
      <c r="N133" s="65"/>
    </row>
    <row r="134" spans="11:14" x14ac:dyDescent="0.25">
      <c r="K134" s="65"/>
      <c r="L134" s="65"/>
      <c r="M134" s="65"/>
      <c r="N134" s="65"/>
    </row>
    <row r="135" spans="11:14" x14ac:dyDescent="0.25">
      <c r="K135" s="65"/>
      <c r="L135" s="65"/>
      <c r="M135" s="65"/>
      <c r="N135" s="65"/>
    </row>
    <row r="136" spans="11:14" x14ac:dyDescent="0.25">
      <c r="K136" s="65"/>
      <c r="L136" s="65"/>
      <c r="M136" s="65"/>
      <c r="N136" s="65"/>
    </row>
    <row r="137" spans="11:14" x14ac:dyDescent="0.25">
      <c r="K137" s="65"/>
      <c r="L137" s="65"/>
      <c r="M137" s="65"/>
      <c r="N137" s="65"/>
    </row>
    <row r="138" spans="11:14" x14ac:dyDescent="0.25">
      <c r="K138" s="65"/>
      <c r="L138" s="65"/>
      <c r="M138" s="65"/>
      <c r="N138" s="65"/>
    </row>
    <row r="139" spans="11:14" x14ac:dyDescent="0.25">
      <c r="K139" s="65"/>
      <c r="L139" s="65"/>
      <c r="M139" s="65"/>
      <c r="N139" s="65"/>
    </row>
    <row r="140" spans="11:14" x14ac:dyDescent="0.25">
      <c r="K140" s="65"/>
      <c r="L140" s="65"/>
      <c r="M140" s="65"/>
      <c r="N140" s="65"/>
    </row>
    <row r="141" spans="11:14" x14ac:dyDescent="0.25">
      <c r="K141" s="65"/>
      <c r="L141" s="65"/>
      <c r="M141" s="65"/>
      <c r="N141" s="65"/>
    </row>
    <row r="142" spans="11:14" x14ac:dyDescent="0.25">
      <c r="K142" s="65"/>
      <c r="L142" s="65"/>
      <c r="M142" s="65"/>
      <c r="N142" s="65"/>
    </row>
    <row r="143" spans="11:14" x14ac:dyDescent="0.25">
      <c r="K143" s="65"/>
      <c r="L143" s="65"/>
      <c r="M143" s="65"/>
      <c r="N143" s="65"/>
    </row>
    <row r="144" spans="11:14" x14ac:dyDescent="0.25">
      <c r="K144" s="65"/>
      <c r="L144" s="65"/>
      <c r="M144" s="65"/>
      <c r="N144" s="65"/>
    </row>
    <row r="145" spans="11:14" x14ac:dyDescent="0.25">
      <c r="K145" s="65"/>
      <c r="L145" s="65"/>
      <c r="M145" s="65"/>
      <c r="N145" s="65"/>
    </row>
    <row r="146" spans="11:14" x14ac:dyDescent="0.25">
      <c r="K146" s="65"/>
      <c r="L146" s="65"/>
      <c r="M146" s="65"/>
      <c r="N146" s="65"/>
    </row>
    <row r="147" spans="11:14" x14ac:dyDescent="0.25">
      <c r="K147" s="65"/>
      <c r="L147" s="65"/>
      <c r="M147" s="65"/>
      <c r="N147" s="65"/>
    </row>
    <row r="148" spans="11:14" x14ac:dyDescent="0.25">
      <c r="K148" s="65"/>
      <c r="L148" s="65"/>
      <c r="M148" s="65"/>
      <c r="N148" s="65"/>
    </row>
    <row r="149" spans="11:14" x14ac:dyDescent="0.25">
      <c r="K149" s="65"/>
      <c r="L149" s="65"/>
      <c r="M149" s="65"/>
      <c r="N149" s="65"/>
    </row>
    <row r="150" spans="11:14" x14ac:dyDescent="0.25">
      <c r="K150" s="65"/>
      <c r="L150" s="65"/>
      <c r="M150" s="65"/>
      <c r="N150" s="65"/>
    </row>
    <row r="151" spans="11:14" x14ac:dyDescent="0.25">
      <c r="K151" s="65"/>
      <c r="L151" s="65"/>
      <c r="M151" s="65"/>
      <c r="N151" s="65"/>
    </row>
    <row r="152" spans="11:14" x14ac:dyDescent="0.25">
      <c r="K152" s="65"/>
      <c r="L152" s="65"/>
      <c r="M152" s="65"/>
      <c r="N152" s="65"/>
    </row>
    <row r="153" spans="11:14" x14ac:dyDescent="0.25">
      <c r="K153" s="65"/>
      <c r="L153" s="65"/>
      <c r="M153" s="65"/>
      <c r="N153" s="65"/>
    </row>
    <row r="154" spans="11:14" x14ac:dyDescent="0.25">
      <c r="K154" s="65"/>
      <c r="L154" s="65"/>
      <c r="M154" s="65"/>
      <c r="N154" s="65"/>
    </row>
    <row r="155" spans="11:14" x14ac:dyDescent="0.25">
      <c r="K155" s="65"/>
      <c r="L155" s="65"/>
      <c r="M155" s="65"/>
      <c r="N155" s="65"/>
    </row>
    <row r="156" spans="11:14" x14ac:dyDescent="0.25">
      <c r="K156" s="65"/>
      <c r="L156" s="65"/>
      <c r="M156" s="65"/>
      <c r="N156" s="65"/>
    </row>
    <row r="157" spans="11:14" x14ac:dyDescent="0.25">
      <c r="K157" s="65"/>
      <c r="L157" s="65"/>
      <c r="M157" s="65"/>
      <c r="N157" s="65"/>
    </row>
    <row r="158" spans="11:14" x14ac:dyDescent="0.25">
      <c r="K158" s="65"/>
      <c r="L158" s="65"/>
      <c r="M158" s="65"/>
      <c r="N158" s="65"/>
    </row>
    <row r="159" spans="11:14" x14ac:dyDescent="0.25">
      <c r="K159" s="65"/>
      <c r="L159" s="65"/>
      <c r="M159" s="65"/>
      <c r="N159" s="65"/>
    </row>
    <row r="160" spans="11:14" x14ac:dyDescent="0.25">
      <c r="K160" s="65"/>
      <c r="L160" s="65"/>
      <c r="M160" s="65"/>
      <c r="N160" s="65"/>
    </row>
    <row r="161" spans="11:14" x14ac:dyDescent="0.25">
      <c r="K161" s="65"/>
      <c r="L161" s="65"/>
      <c r="M161" s="65"/>
      <c r="N161" s="65"/>
    </row>
    <row r="162" spans="11:14" x14ac:dyDescent="0.25">
      <c r="K162" s="65"/>
      <c r="L162" s="65"/>
      <c r="M162" s="65"/>
      <c r="N162" s="65"/>
    </row>
    <row r="163" spans="11:14" x14ac:dyDescent="0.25">
      <c r="K163" s="65"/>
      <c r="L163" s="65"/>
      <c r="M163" s="65"/>
      <c r="N163" s="65"/>
    </row>
    <row r="164" spans="11:14" x14ac:dyDescent="0.25">
      <c r="K164" s="65"/>
      <c r="L164" s="65"/>
      <c r="M164" s="65"/>
      <c r="N164" s="65"/>
    </row>
    <row r="165" spans="11:14" x14ac:dyDescent="0.25">
      <c r="K165" s="65"/>
      <c r="L165" s="65"/>
      <c r="M165" s="65"/>
      <c r="N165" s="65"/>
    </row>
    <row r="166" spans="11:14" x14ac:dyDescent="0.25">
      <c r="K166" s="65"/>
      <c r="L166" s="65"/>
      <c r="M166" s="65"/>
      <c r="N166" s="65"/>
    </row>
  </sheetData>
  <mergeCells count="28">
    <mergeCell ref="B1:J1"/>
    <mergeCell ref="B2:J2"/>
    <mergeCell ref="B3:J3"/>
    <mergeCell ref="B4:J4"/>
    <mergeCell ref="B5:J5"/>
    <mergeCell ref="E10:F10"/>
    <mergeCell ref="E11:J11"/>
    <mergeCell ref="E12:F12"/>
    <mergeCell ref="E13:F13"/>
    <mergeCell ref="E14:F14"/>
    <mergeCell ref="E15:F15"/>
    <mergeCell ref="E16:F16"/>
    <mergeCell ref="E17:F17"/>
    <mergeCell ref="E18:F18"/>
    <mergeCell ref="E19:F19"/>
    <mergeCell ref="E20:F20"/>
    <mergeCell ref="E21:F21"/>
    <mergeCell ref="E22:F22"/>
    <mergeCell ref="E23:F23"/>
    <mergeCell ref="C31:L31"/>
    <mergeCell ref="C32:L32"/>
    <mergeCell ref="C33:L33"/>
    <mergeCell ref="C34:L34"/>
    <mergeCell ref="E24:F24"/>
    <mergeCell ref="E25:F25"/>
    <mergeCell ref="E26:F26"/>
    <mergeCell ref="E27:F27"/>
    <mergeCell ref="C30:L30"/>
  </mergeCells>
  <pageMargins left="0.7" right="0.7" top="0.75" bottom="0.7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78318-AA71-49EF-97FF-97F67681FABA}">
  <sheetPr>
    <tabColor theme="6" tint="0.79998168889431442"/>
    <pageSetUpPr fitToPage="1"/>
  </sheetPr>
  <dimension ref="B1:I132"/>
  <sheetViews>
    <sheetView zoomScaleNormal="100" workbookViewId="0">
      <selection activeCell="O15" sqref="O15"/>
    </sheetView>
  </sheetViews>
  <sheetFormatPr defaultRowHeight="15.75" x14ac:dyDescent="0.25"/>
  <cols>
    <col min="1" max="1" width="1.75" customWidth="1"/>
    <col min="3" max="3" width="12.375" customWidth="1"/>
    <col min="4" max="9" width="13.125" bestFit="1" customWidth="1"/>
  </cols>
  <sheetData>
    <row r="1" spans="2:9" s="6" customFormat="1" x14ac:dyDescent="0.25">
      <c r="B1" s="217" t="s">
        <v>376</v>
      </c>
      <c r="C1" s="217"/>
      <c r="D1" s="217"/>
      <c r="E1" s="217"/>
      <c r="F1" s="217"/>
      <c r="G1" s="217"/>
      <c r="H1" s="217"/>
      <c r="I1" s="217"/>
    </row>
    <row r="2" spans="2:9" s="7" customFormat="1" ht="15.75" customHeight="1" x14ac:dyDescent="0.2">
      <c r="B2" s="219" t="str">
        <f>'Admin Info'!B6</f>
        <v>San Diego Gas &amp; Electric (SDG&amp;E)</v>
      </c>
      <c r="C2" s="219"/>
      <c r="D2" s="219"/>
      <c r="E2" s="219"/>
      <c r="F2" s="219"/>
      <c r="G2" s="219"/>
      <c r="H2" s="219"/>
      <c r="I2" s="219"/>
    </row>
    <row r="3" spans="2:9" s="7" customFormat="1" ht="12.75" x14ac:dyDescent="0.2">
      <c r="C3" s="245"/>
      <c r="D3" s="245"/>
      <c r="E3" s="245"/>
      <c r="F3" s="245"/>
      <c r="G3" s="245"/>
      <c r="H3" s="245"/>
      <c r="I3" s="245"/>
    </row>
    <row r="4" spans="2:9" s="7" customFormat="1" ht="12.75" x14ac:dyDescent="0.2">
      <c r="C4" s="23"/>
      <c r="D4" s="23"/>
      <c r="E4" s="23"/>
      <c r="F4" s="23"/>
      <c r="G4" s="23"/>
      <c r="H4" s="23"/>
      <c r="I4" s="23"/>
    </row>
    <row r="5" spans="2:9" s="6" customFormat="1" ht="30.75" customHeight="1" x14ac:dyDescent="0.2">
      <c r="B5" s="294" t="s">
        <v>377</v>
      </c>
      <c r="C5" s="294"/>
      <c r="D5" s="294"/>
      <c r="E5" s="294"/>
      <c r="F5" s="294"/>
      <c r="G5" s="294"/>
      <c r="H5" s="294"/>
      <c r="I5" s="294"/>
    </row>
    <row r="6" spans="2:9" x14ac:dyDescent="0.25">
      <c r="B6" s="187" t="s">
        <v>398</v>
      </c>
    </row>
    <row r="9" spans="2:9" x14ac:dyDescent="0.25">
      <c r="B9" s="213" t="s">
        <v>378</v>
      </c>
      <c r="C9" s="214"/>
      <c r="D9" s="214"/>
      <c r="E9" s="214"/>
      <c r="F9" s="214"/>
      <c r="G9" s="214"/>
      <c r="H9" s="214"/>
      <c r="I9" s="215"/>
    </row>
    <row r="10" spans="2:9" ht="39.75" customHeight="1" x14ac:dyDescent="0.25">
      <c r="B10" s="10" t="s">
        <v>66</v>
      </c>
      <c r="C10" s="10" t="s">
        <v>67</v>
      </c>
      <c r="D10" s="10" t="s">
        <v>379</v>
      </c>
      <c r="E10" s="10" t="s">
        <v>380</v>
      </c>
      <c r="F10" s="10" t="s">
        <v>381</v>
      </c>
      <c r="G10" s="10" t="s">
        <v>382</v>
      </c>
      <c r="H10" s="10" t="s">
        <v>383</v>
      </c>
      <c r="I10" s="10" t="s">
        <v>384</v>
      </c>
    </row>
    <row r="11" spans="2:9" x14ac:dyDescent="0.25">
      <c r="B11" s="92">
        <v>2025</v>
      </c>
      <c r="C11" s="92">
        <v>1</v>
      </c>
      <c r="D11" s="16" t="s">
        <v>399</v>
      </c>
      <c r="E11" s="16" t="s">
        <v>399</v>
      </c>
      <c r="F11" s="16" t="s">
        <v>399</v>
      </c>
      <c r="G11" s="16" t="s">
        <v>399</v>
      </c>
      <c r="H11" s="16" t="s">
        <v>399</v>
      </c>
      <c r="I11" s="16" t="s">
        <v>399</v>
      </c>
    </row>
    <row r="12" spans="2:9" x14ac:dyDescent="0.25">
      <c r="B12" s="92">
        <v>2025</v>
      </c>
      <c r="C12" s="92">
        <v>2</v>
      </c>
      <c r="D12" s="16" t="s">
        <v>399</v>
      </c>
      <c r="E12" s="16" t="s">
        <v>399</v>
      </c>
      <c r="F12" s="16" t="s">
        <v>399</v>
      </c>
      <c r="G12" s="16" t="s">
        <v>399</v>
      </c>
      <c r="H12" s="16" t="s">
        <v>399</v>
      </c>
      <c r="I12" s="16" t="s">
        <v>399</v>
      </c>
    </row>
    <row r="13" spans="2:9" x14ac:dyDescent="0.25">
      <c r="B13" s="92">
        <v>2025</v>
      </c>
      <c r="C13" s="92">
        <v>3</v>
      </c>
      <c r="D13" s="16" t="s">
        <v>399</v>
      </c>
      <c r="E13" s="16" t="s">
        <v>399</v>
      </c>
      <c r="F13" s="16" t="s">
        <v>399</v>
      </c>
      <c r="G13" s="16" t="s">
        <v>399</v>
      </c>
      <c r="H13" s="16" t="s">
        <v>399</v>
      </c>
      <c r="I13" s="16" t="s">
        <v>399</v>
      </c>
    </row>
    <row r="14" spans="2:9" x14ac:dyDescent="0.25">
      <c r="B14" s="92">
        <v>2025</v>
      </c>
      <c r="C14" s="92">
        <v>4</v>
      </c>
      <c r="D14" s="16" t="s">
        <v>399</v>
      </c>
      <c r="E14" s="16" t="s">
        <v>399</v>
      </c>
      <c r="F14" s="16" t="s">
        <v>399</v>
      </c>
      <c r="G14" s="16" t="s">
        <v>399</v>
      </c>
      <c r="H14" s="16" t="s">
        <v>399</v>
      </c>
      <c r="I14" s="16" t="s">
        <v>399</v>
      </c>
    </row>
    <row r="15" spans="2:9" x14ac:dyDescent="0.25">
      <c r="B15" s="92">
        <v>2025</v>
      </c>
      <c r="C15" s="92">
        <v>5</v>
      </c>
      <c r="D15" s="16" t="s">
        <v>399</v>
      </c>
      <c r="E15" s="16" t="s">
        <v>399</v>
      </c>
      <c r="F15" s="16" t="s">
        <v>399</v>
      </c>
      <c r="G15" s="16" t="s">
        <v>399</v>
      </c>
      <c r="H15" s="16" t="s">
        <v>399</v>
      </c>
      <c r="I15" s="16" t="s">
        <v>399</v>
      </c>
    </row>
    <row r="16" spans="2:9" x14ac:dyDescent="0.25">
      <c r="B16" s="92">
        <v>2025</v>
      </c>
      <c r="C16" s="92">
        <v>6</v>
      </c>
      <c r="D16" s="16" t="s">
        <v>399</v>
      </c>
      <c r="E16" s="16" t="s">
        <v>399</v>
      </c>
      <c r="F16" s="16" t="s">
        <v>399</v>
      </c>
      <c r="G16" s="16" t="s">
        <v>399</v>
      </c>
      <c r="H16" s="16" t="s">
        <v>399</v>
      </c>
      <c r="I16" s="16" t="s">
        <v>399</v>
      </c>
    </row>
    <row r="17" spans="2:9" x14ac:dyDescent="0.25">
      <c r="B17" s="92">
        <v>2025</v>
      </c>
      <c r="C17" s="92">
        <v>7</v>
      </c>
      <c r="D17" s="16" t="s">
        <v>399</v>
      </c>
      <c r="E17" s="16" t="s">
        <v>399</v>
      </c>
      <c r="F17" s="16" t="s">
        <v>399</v>
      </c>
      <c r="G17" s="16" t="s">
        <v>399</v>
      </c>
      <c r="H17" s="16" t="s">
        <v>399</v>
      </c>
      <c r="I17" s="16" t="s">
        <v>399</v>
      </c>
    </row>
    <row r="18" spans="2:9" x14ac:dyDescent="0.25">
      <c r="B18" s="92">
        <v>2025</v>
      </c>
      <c r="C18" s="92">
        <v>8</v>
      </c>
      <c r="D18" s="16" t="s">
        <v>399</v>
      </c>
      <c r="E18" s="16" t="s">
        <v>399</v>
      </c>
      <c r="F18" s="16" t="s">
        <v>399</v>
      </c>
      <c r="G18" s="16" t="s">
        <v>399</v>
      </c>
      <c r="H18" s="16" t="s">
        <v>399</v>
      </c>
      <c r="I18" s="16" t="s">
        <v>399</v>
      </c>
    </row>
    <row r="19" spans="2:9" x14ac:dyDescent="0.25">
      <c r="B19" s="92">
        <v>2025</v>
      </c>
      <c r="C19" s="92">
        <v>9</v>
      </c>
      <c r="D19" s="16" t="s">
        <v>399</v>
      </c>
      <c r="E19" s="16" t="s">
        <v>399</v>
      </c>
      <c r="F19" s="16" t="s">
        <v>399</v>
      </c>
      <c r="G19" s="16" t="s">
        <v>399</v>
      </c>
      <c r="H19" s="16" t="s">
        <v>399</v>
      </c>
      <c r="I19" s="16" t="s">
        <v>399</v>
      </c>
    </row>
    <row r="20" spans="2:9" x14ac:dyDescent="0.25">
      <c r="B20" s="92">
        <v>2025</v>
      </c>
      <c r="C20" s="92">
        <v>10</v>
      </c>
      <c r="D20" s="16" t="s">
        <v>399</v>
      </c>
      <c r="E20" s="16" t="s">
        <v>399</v>
      </c>
      <c r="F20" s="16" t="s">
        <v>399</v>
      </c>
      <c r="G20" s="16" t="s">
        <v>399</v>
      </c>
      <c r="H20" s="16" t="s">
        <v>399</v>
      </c>
      <c r="I20" s="16" t="s">
        <v>399</v>
      </c>
    </row>
    <row r="21" spans="2:9" x14ac:dyDescent="0.25">
      <c r="B21" s="92">
        <v>2025</v>
      </c>
      <c r="C21" s="92">
        <v>11</v>
      </c>
      <c r="D21" s="16" t="s">
        <v>399</v>
      </c>
      <c r="E21" s="16" t="s">
        <v>399</v>
      </c>
      <c r="F21" s="16" t="s">
        <v>399</v>
      </c>
      <c r="G21" s="16" t="s">
        <v>399</v>
      </c>
      <c r="H21" s="16" t="s">
        <v>399</v>
      </c>
      <c r="I21" s="16" t="s">
        <v>399</v>
      </c>
    </row>
    <row r="22" spans="2:9" x14ac:dyDescent="0.25">
      <c r="B22" s="92">
        <v>2025</v>
      </c>
      <c r="C22" s="92">
        <v>12</v>
      </c>
      <c r="D22" s="16" t="s">
        <v>399</v>
      </c>
      <c r="E22" s="16" t="s">
        <v>399</v>
      </c>
      <c r="F22" s="16" t="s">
        <v>399</v>
      </c>
      <c r="G22" s="16" t="s">
        <v>399</v>
      </c>
      <c r="H22" s="16" t="s">
        <v>399</v>
      </c>
      <c r="I22" s="16" t="s">
        <v>399</v>
      </c>
    </row>
    <row r="23" spans="2:9" x14ac:dyDescent="0.25">
      <c r="B23" s="92">
        <v>2026</v>
      </c>
      <c r="C23" s="92">
        <v>1</v>
      </c>
      <c r="D23" s="16" t="s">
        <v>399</v>
      </c>
      <c r="E23" s="16" t="s">
        <v>399</v>
      </c>
      <c r="F23" s="16" t="s">
        <v>399</v>
      </c>
      <c r="G23" s="16" t="s">
        <v>399</v>
      </c>
      <c r="H23" s="16" t="s">
        <v>399</v>
      </c>
      <c r="I23" s="16" t="s">
        <v>399</v>
      </c>
    </row>
    <row r="24" spans="2:9" x14ac:dyDescent="0.25">
      <c r="B24" s="92">
        <v>2026</v>
      </c>
      <c r="C24" s="92">
        <v>2</v>
      </c>
      <c r="D24" s="16" t="s">
        <v>399</v>
      </c>
      <c r="E24" s="16" t="s">
        <v>399</v>
      </c>
      <c r="F24" s="16" t="s">
        <v>399</v>
      </c>
      <c r="G24" s="16" t="s">
        <v>399</v>
      </c>
      <c r="H24" s="16" t="s">
        <v>399</v>
      </c>
      <c r="I24" s="16" t="s">
        <v>399</v>
      </c>
    </row>
    <row r="25" spans="2:9" x14ac:dyDescent="0.25">
      <c r="B25" s="92">
        <v>2026</v>
      </c>
      <c r="C25" s="92">
        <v>3</v>
      </c>
      <c r="D25" s="16" t="s">
        <v>399</v>
      </c>
      <c r="E25" s="16" t="s">
        <v>399</v>
      </c>
      <c r="F25" s="16" t="s">
        <v>399</v>
      </c>
      <c r="G25" s="16" t="s">
        <v>399</v>
      </c>
      <c r="H25" s="16" t="s">
        <v>399</v>
      </c>
      <c r="I25" s="16" t="s">
        <v>399</v>
      </c>
    </row>
    <row r="26" spans="2:9" x14ac:dyDescent="0.25">
      <c r="B26" s="92">
        <v>2026</v>
      </c>
      <c r="C26" s="92">
        <v>4</v>
      </c>
      <c r="D26" s="16" t="s">
        <v>399</v>
      </c>
      <c r="E26" s="16" t="s">
        <v>399</v>
      </c>
      <c r="F26" s="16" t="s">
        <v>399</v>
      </c>
      <c r="G26" s="16" t="s">
        <v>399</v>
      </c>
      <c r="H26" s="16" t="s">
        <v>399</v>
      </c>
      <c r="I26" s="16" t="s">
        <v>399</v>
      </c>
    </row>
    <row r="27" spans="2:9" x14ac:dyDescent="0.25">
      <c r="B27" s="92">
        <v>2026</v>
      </c>
      <c r="C27" s="92">
        <v>5</v>
      </c>
      <c r="D27" s="16" t="s">
        <v>399</v>
      </c>
      <c r="E27" s="16" t="s">
        <v>399</v>
      </c>
      <c r="F27" s="16" t="s">
        <v>399</v>
      </c>
      <c r="G27" s="16" t="s">
        <v>399</v>
      </c>
      <c r="H27" s="16" t="s">
        <v>399</v>
      </c>
      <c r="I27" s="16" t="s">
        <v>399</v>
      </c>
    </row>
    <row r="28" spans="2:9" x14ac:dyDescent="0.25">
      <c r="B28" s="92">
        <v>2026</v>
      </c>
      <c r="C28" s="92">
        <v>6</v>
      </c>
      <c r="D28" s="16" t="s">
        <v>399</v>
      </c>
      <c r="E28" s="16" t="s">
        <v>399</v>
      </c>
      <c r="F28" s="16" t="s">
        <v>399</v>
      </c>
      <c r="G28" s="16" t="s">
        <v>399</v>
      </c>
      <c r="H28" s="16" t="s">
        <v>399</v>
      </c>
      <c r="I28" s="16" t="s">
        <v>399</v>
      </c>
    </row>
    <row r="29" spans="2:9" x14ac:dyDescent="0.25">
      <c r="B29" s="92">
        <v>2026</v>
      </c>
      <c r="C29" s="92">
        <v>7</v>
      </c>
      <c r="D29" s="16" t="s">
        <v>399</v>
      </c>
      <c r="E29" s="16" t="s">
        <v>399</v>
      </c>
      <c r="F29" s="16" t="s">
        <v>399</v>
      </c>
      <c r="G29" s="16" t="s">
        <v>399</v>
      </c>
      <c r="H29" s="16" t="s">
        <v>399</v>
      </c>
      <c r="I29" s="16" t="s">
        <v>399</v>
      </c>
    </row>
    <row r="30" spans="2:9" x14ac:dyDescent="0.25">
      <c r="B30" s="92">
        <v>2026</v>
      </c>
      <c r="C30" s="92">
        <v>8</v>
      </c>
      <c r="D30" s="16" t="s">
        <v>399</v>
      </c>
      <c r="E30" s="16" t="s">
        <v>399</v>
      </c>
      <c r="F30" s="16" t="s">
        <v>399</v>
      </c>
      <c r="G30" s="16" t="s">
        <v>399</v>
      </c>
      <c r="H30" s="16" t="s">
        <v>399</v>
      </c>
      <c r="I30" s="16" t="s">
        <v>399</v>
      </c>
    </row>
    <row r="31" spans="2:9" x14ac:dyDescent="0.25">
      <c r="B31" s="92">
        <v>2026</v>
      </c>
      <c r="C31" s="92">
        <v>9</v>
      </c>
      <c r="D31" s="16" t="s">
        <v>399</v>
      </c>
      <c r="E31" s="16" t="s">
        <v>399</v>
      </c>
      <c r="F31" s="16" t="s">
        <v>399</v>
      </c>
      <c r="G31" s="16" t="s">
        <v>399</v>
      </c>
      <c r="H31" s="16" t="s">
        <v>399</v>
      </c>
      <c r="I31" s="16" t="s">
        <v>399</v>
      </c>
    </row>
    <row r="32" spans="2:9" x14ac:dyDescent="0.25">
      <c r="B32" s="92">
        <v>2026</v>
      </c>
      <c r="C32" s="92">
        <v>10</v>
      </c>
      <c r="D32" s="16" t="s">
        <v>399</v>
      </c>
      <c r="E32" s="16" t="s">
        <v>399</v>
      </c>
      <c r="F32" s="16" t="s">
        <v>399</v>
      </c>
      <c r="G32" s="16" t="s">
        <v>399</v>
      </c>
      <c r="H32" s="16" t="s">
        <v>399</v>
      </c>
      <c r="I32" s="16" t="s">
        <v>399</v>
      </c>
    </row>
    <row r="33" spans="2:9" x14ac:dyDescent="0.25">
      <c r="B33" s="92">
        <v>2026</v>
      </c>
      <c r="C33" s="92">
        <v>11</v>
      </c>
      <c r="D33" s="16" t="s">
        <v>399</v>
      </c>
      <c r="E33" s="16" t="s">
        <v>399</v>
      </c>
      <c r="F33" s="16" t="s">
        <v>399</v>
      </c>
      <c r="G33" s="16" t="s">
        <v>399</v>
      </c>
      <c r="H33" s="16" t="s">
        <v>399</v>
      </c>
      <c r="I33" s="16" t="s">
        <v>399</v>
      </c>
    </row>
    <row r="34" spans="2:9" x14ac:dyDescent="0.25">
      <c r="B34" s="92">
        <v>2026</v>
      </c>
      <c r="C34" s="92">
        <v>12</v>
      </c>
      <c r="D34" s="16" t="s">
        <v>399</v>
      </c>
      <c r="E34" s="16" t="s">
        <v>399</v>
      </c>
      <c r="F34" s="16" t="s">
        <v>399</v>
      </c>
      <c r="G34" s="16" t="s">
        <v>399</v>
      </c>
      <c r="H34" s="16" t="s">
        <v>399</v>
      </c>
      <c r="I34" s="16" t="s">
        <v>399</v>
      </c>
    </row>
    <row r="35" spans="2:9" x14ac:dyDescent="0.25">
      <c r="B35" s="92">
        <v>2027</v>
      </c>
      <c r="C35" s="92">
        <v>1</v>
      </c>
      <c r="D35" s="16" t="s">
        <v>399</v>
      </c>
      <c r="E35" s="16" t="s">
        <v>399</v>
      </c>
      <c r="F35" s="16" t="s">
        <v>399</v>
      </c>
      <c r="G35" s="16" t="s">
        <v>399</v>
      </c>
      <c r="H35" s="16" t="s">
        <v>399</v>
      </c>
      <c r="I35" s="16" t="s">
        <v>399</v>
      </c>
    </row>
    <row r="36" spans="2:9" x14ac:dyDescent="0.25">
      <c r="B36" s="92">
        <v>2027</v>
      </c>
      <c r="C36" s="92">
        <v>2</v>
      </c>
      <c r="D36" s="16" t="s">
        <v>399</v>
      </c>
      <c r="E36" s="16" t="s">
        <v>399</v>
      </c>
      <c r="F36" s="16" t="s">
        <v>399</v>
      </c>
      <c r="G36" s="16" t="s">
        <v>399</v>
      </c>
      <c r="H36" s="16" t="s">
        <v>399</v>
      </c>
      <c r="I36" s="16" t="s">
        <v>399</v>
      </c>
    </row>
    <row r="37" spans="2:9" x14ac:dyDescent="0.25">
      <c r="B37" s="92">
        <v>2027</v>
      </c>
      <c r="C37" s="92">
        <v>3</v>
      </c>
      <c r="D37" s="16" t="s">
        <v>399</v>
      </c>
      <c r="E37" s="16" t="s">
        <v>399</v>
      </c>
      <c r="F37" s="16" t="s">
        <v>399</v>
      </c>
      <c r="G37" s="16" t="s">
        <v>399</v>
      </c>
      <c r="H37" s="16" t="s">
        <v>399</v>
      </c>
      <c r="I37" s="16" t="s">
        <v>399</v>
      </c>
    </row>
    <row r="38" spans="2:9" x14ac:dyDescent="0.25">
      <c r="B38" s="92">
        <v>2027</v>
      </c>
      <c r="C38" s="92">
        <v>4</v>
      </c>
      <c r="D38" s="16" t="s">
        <v>399</v>
      </c>
      <c r="E38" s="16" t="s">
        <v>399</v>
      </c>
      <c r="F38" s="16" t="s">
        <v>399</v>
      </c>
      <c r="G38" s="16" t="s">
        <v>399</v>
      </c>
      <c r="H38" s="16" t="s">
        <v>399</v>
      </c>
      <c r="I38" s="16" t="s">
        <v>399</v>
      </c>
    </row>
    <row r="39" spans="2:9" x14ac:dyDescent="0.25">
      <c r="B39" s="92">
        <v>2027</v>
      </c>
      <c r="C39" s="92">
        <v>5</v>
      </c>
      <c r="D39" s="16" t="s">
        <v>399</v>
      </c>
      <c r="E39" s="16" t="s">
        <v>399</v>
      </c>
      <c r="F39" s="16" t="s">
        <v>399</v>
      </c>
      <c r="G39" s="16" t="s">
        <v>399</v>
      </c>
      <c r="H39" s="16" t="s">
        <v>399</v>
      </c>
      <c r="I39" s="16" t="s">
        <v>399</v>
      </c>
    </row>
    <row r="40" spans="2:9" x14ac:dyDescent="0.25">
      <c r="B40" s="92">
        <v>2027</v>
      </c>
      <c r="C40" s="92">
        <v>6</v>
      </c>
      <c r="D40" s="16" t="s">
        <v>399</v>
      </c>
      <c r="E40" s="16" t="s">
        <v>399</v>
      </c>
      <c r="F40" s="16" t="s">
        <v>399</v>
      </c>
      <c r="G40" s="16" t="s">
        <v>399</v>
      </c>
      <c r="H40" s="16" t="s">
        <v>399</v>
      </c>
      <c r="I40" s="16" t="s">
        <v>399</v>
      </c>
    </row>
    <row r="41" spans="2:9" x14ac:dyDescent="0.25">
      <c r="B41" s="92">
        <v>2027</v>
      </c>
      <c r="C41" s="92">
        <v>7</v>
      </c>
      <c r="D41" s="16" t="s">
        <v>399</v>
      </c>
      <c r="E41" s="16" t="s">
        <v>399</v>
      </c>
      <c r="F41" s="16" t="s">
        <v>399</v>
      </c>
      <c r="G41" s="16" t="s">
        <v>399</v>
      </c>
      <c r="H41" s="16" t="s">
        <v>399</v>
      </c>
      <c r="I41" s="16" t="s">
        <v>399</v>
      </c>
    </row>
    <row r="42" spans="2:9" x14ac:dyDescent="0.25">
      <c r="B42" s="92">
        <v>2027</v>
      </c>
      <c r="C42" s="92">
        <v>8</v>
      </c>
      <c r="D42" s="16" t="s">
        <v>399</v>
      </c>
      <c r="E42" s="16" t="s">
        <v>399</v>
      </c>
      <c r="F42" s="16" t="s">
        <v>399</v>
      </c>
      <c r="G42" s="16" t="s">
        <v>399</v>
      </c>
      <c r="H42" s="16" t="s">
        <v>399</v>
      </c>
      <c r="I42" s="16" t="s">
        <v>399</v>
      </c>
    </row>
    <row r="43" spans="2:9" x14ac:dyDescent="0.25">
      <c r="B43" s="92">
        <v>2027</v>
      </c>
      <c r="C43" s="92">
        <v>9</v>
      </c>
      <c r="D43" s="16" t="s">
        <v>399</v>
      </c>
      <c r="E43" s="16" t="s">
        <v>399</v>
      </c>
      <c r="F43" s="16" t="s">
        <v>399</v>
      </c>
      <c r="G43" s="16" t="s">
        <v>399</v>
      </c>
      <c r="H43" s="16" t="s">
        <v>399</v>
      </c>
      <c r="I43" s="16" t="s">
        <v>399</v>
      </c>
    </row>
    <row r="44" spans="2:9" x14ac:dyDescent="0.25">
      <c r="B44" s="92">
        <v>2027</v>
      </c>
      <c r="C44" s="92">
        <v>10</v>
      </c>
      <c r="D44" s="16" t="s">
        <v>399</v>
      </c>
      <c r="E44" s="16" t="s">
        <v>399</v>
      </c>
      <c r="F44" s="16" t="s">
        <v>399</v>
      </c>
      <c r="G44" s="16" t="s">
        <v>399</v>
      </c>
      <c r="H44" s="16" t="s">
        <v>399</v>
      </c>
      <c r="I44" s="16" t="s">
        <v>399</v>
      </c>
    </row>
    <row r="45" spans="2:9" x14ac:dyDescent="0.25">
      <c r="B45" s="92">
        <v>2027</v>
      </c>
      <c r="C45" s="92">
        <v>11</v>
      </c>
      <c r="D45" s="16" t="s">
        <v>399</v>
      </c>
      <c r="E45" s="16" t="s">
        <v>399</v>
      </c>
      <c r="F45" s="16" t="s">
        <v>399</v>
      </c>
      <c r="G45" s="16" t="s">
        <v>399</v>
      </c>
      <c r="H45" s="16" t="s">
        <v>399</v>
      </c>
      <c r="I45" s="16" t="s">
        <v>399</v>
      </c>
    </row>
    <row r="46" spans="2:9" x14ac:dyDescent="0.25">
      <c r="B46" s="92">
        <v>2027</v>
      </c>
      <c r="C46" s="92">
        <v>12</v>
      </c>
      <c r="D46" s="16" t="s">
        <v>399</v>
      </c>
      <c r="E46" s="16" t="s">
        <v>399</v>
      </c>
      <c r="F46" s="16" t="s">
        <v>399</v>
      </c>
      <c r="G46" s="16" t="s">
        <v>399</v>
      </c>
      <c r="H46" s="16" t="s">
        <v>399</v>
      </c>
      <c r="I46" s="16" t="s">
        <v>399</v>
      </c>
    </row>
    <row r="47" spans="2:9" x14ac:dyDescent="0.25">
      <c r="B47" s="92">
        <v>2028</v>
      </c>
      <c r="C47" s="92">
        <v>1</v>
      </c>
      <c r="D47" s="16" t="s">
        <v>399</v>
      </c>
      <c r="E47" s="16" t="s">
        <v>399</v>
      </c>
      <c r="F47" s="16" t="s">
        <v>399</v>
      </c>
      <c r="G47" s="16" t="s">
        <v>399</v>
      </c>
      <c r="H47" s="16" t="s">
        <v>399</v>
      </c>
      <c r="I47" s="16" t="s">
        <v>399</v>
      </c>
    </row>
    <row r="48" spans="2:9" x14ac:dyDescent="0.25">
      <c r="B48" s="92">
        <v>2028</v>
      </c>
      <c r="C48" s="92">
        <v>2</v>
      </c>
      <c r="D48" s="16" t="s">
        <v>399</v>
      </c>
      <c r="E48" s="16" t="s">
        <v>399</v>
      </c>
      <c r="F48" s="16" t="s">
        <v>399</v>
      </c>
      <c r="G48" s="16" t="s">
        <v>399</v>
      </c>
      <c r="H48" s="16" t="s">
        <v>399</v>
      </c>
      <c r="I48" s="16" t="s">
        <v>399</v>
      </c>
    </row>
    <row r="49" spans="2:9" x14ac:dyDescent="0.25">
      <c r="B49" s="92">
        <v>2028</v>
      </c>
      <c r="C49" s="92">
        <v>3</v>
      </c>
      <c r="D49" s="16" t="s">
        <v>399</v>
      </c>
      <c r="E49" s="16" t="s">
        <v>399</v>
      </c>
      <c r="F49" s="16" t="s">
        <v>399</v>
      </c>
      <c r="G49" s="16" t="s">
        <v>399</v>
      </c>
      <c r="H49" s="16" t="s">
        <v>399</v>
      </c>
      <c r="I49" s="16" t="s">
        <v>399</v>
      </c>
    </row>
    <row r="50" spans="2:9" x14ac:dyDescent="0.25">
      <c r="B50" s="92">
        <v>2028</v>
      </c>
      <c r="C50" s="92">
        <v>4</v>
      </c>
      <c r="D50" s="16" t="s">
        <v>399</v>
      </c>
      <c r="E50" s="16" t="s">
        <v>399</v>
      </c>
      <c r="F50" s="16" t="s">
        <v>399</v>
      </c>
      <c r="G50" s="16" t="s">
        <v>399</v>
      </c>
      <c r="H50" s="16" t="s">
        <v>399</v>
      </c>
      <c r="I50" s="16" t="s">
        <v>399</v>
      </c>
    </row>
    <row r="51" spans="2:9" x14ac:dyDescent="0.25">
      <c r="B51" s="92">
        <v>2028</v>
      </c>
      <c r="C51" s="92">
        <v>5</v>
      </c>
      <c r="D51" s="16" t="s">
        <v>399</v>
      </c>
      <c r="E51" s="16" t="s">
        <v>399</v>
      </c>
      <c r="F51" s="16" t="s">
        <v>399</v>
      </c>
      <c r="G51" s="16" t="s">
        <v>399</v>
      </c>
      <c r="H51" s="16" t="s">
        <v>399</v>
      </c>
      <c r="I51" s="16" t="s">
        <v>399</v>
      </c>
    </row>
    <row r="52" spans="2:9" x14ac:dyDescent="0.25">
      <c r="B52" s="92">
        <v>2028</v>
      </c>
      <c r="C52" s="92">
        <v>6</v>
      </c>
      <c r="D52" s="16" t="s">
        <v>399</v>
      </c>
      <c r="E52" s="16" t="s">
        <v>399</v>
      </c>
      <c r="F52" s="16" t="s">
        <v>399</v>
      </c>
      <c r="G52" s="16" t="s">
        <v>399</v>
      </c>
      <c r="H52" s="16" t="s">
        <v>399</v>
      </c>
      <c r="I52" s="16" t="s">
        <v>399</v>
      </c>
    </row>
    <row r="53" spans="2:9" x14ac:dyDescent="0.25">
      <c r="B53" s="92">
        <v>2028</v>
      </c>
      <c r="C53" s="92">
        <v>7</v>
      </c>
      <c r="D53" s="16" t="s">
        <v>399</v>
      </c>
      <c r="E53" s="16" t="s">
        <v>399</v>
      </c>
      <c r="F53" s="16" t="s">
        <v>399</v>
      </c>
      <c r="G53" s="16" t="s">
        <v>399</v>
      </c>
      <c r="H53" s="16" t="s">
        <v>399</v>
      </c>
      <c r="I53" s="16" t="s">
        <v>399</v>
      </c>
    </row>
    <row r="54" spans="2:9" x14ac:dyDescent="0.25">
      <c r="B54" s="92">
        <v>2028</v>
      </c>
      <c r="C54" s="92">
        <v>8</v>
      </c>
      <c r="D54" s="16" t="s">
        <v>399</v>
      </c>
      <c r="E54" s="16" t="s">
        <v>399</v>
      </c>
      <c r="F54" s="16" t="s">
        <v>399</v>
      </c>
      <c r="G54" s="16" t="s">
        <v>399</v>
      </c>
      <c r="H54" s="16" t="s">
        <v>399</v>
      </c>
      <c r="I54" s="16" t="s">
        <v>399</v>
      </c>
    </row>
    <row r="55" spans="2:9" x14ac:dyDescent="0.25">
      <c r="B55" s="92">
        <v>2028</v>
      </c>
      <c r="C55" s="92">
        <v>9</v>
      </c>
      <c r="D55" s="16" t="s">
        <v>399</v>
      </c>
      <c r="E55" s="16" t="s">
        <v>399</v>
      </c>
      <c r="F55" s="16" t="s">
        <v>399</v>
      </c>
      <c r="G55" s="16" t="s">
        <v>399</v>
      </c>
      <c r="H55" s="16" t="s">
        <v>399</v>
      </c>
      <c r="I55" s="16" t="s">
        <v>399</v>
      </c>
    </row>
    <row r="56" spans="2:9" x14ac:dyDescent="0.25">
      <c r="B56" s="92">
        <v>2028</v>
      </c>
      <c r="C56" s="92">
        <v>10</v>
      </c>
      <c r="D56" s="16" t="s">
        <v>399</v>
      </c>
      <c r="E56" s="16" t="s">
        <v>399</v>
      </c>
      <c r="F56" s="16" t="s">
        <v>399</v>
      </c>
      <c r="G56" s="16" t="s">
        <v>399</v>
      </c>
      <c r="H56" s="16" t="s">
        <v>399</v>
      </c>
      <c r="I56" s="16" t="s">
        <v>399</v>
      </c>
    </row>
    <row r="57" spans="2:9" x14ac:dyDescent="0.25">
      <c r="B57" s="92">
        <v>2028</v>
      </c>
      <c r="C57" s="92">
        <v>11</v>
      </c>
      <c r="D57" s="16" t="s">
        <v>399</v>
      </c>
      <c r="E57" s="16" t="s">
        <v>399</v>
      </c>
      <c r="F57" s="16" t="s">
        <v>399</v>
      </c>
      <c r="G57" s="16" t="s">
        <v>399</v>
      </c>
      <c r="H57" s="16" t="s">
        <v>399</v>
      </c>
      <c r="I57" s="16" t="s">
        <v>399</v>
      </c>
    </row>
    <row r="58" spans="2:9" x14ac:dyDescent="0.25">
      <c r="B58" s="92">
        <v>2028</v>
      </c>
      <c r="C58" s="92">
        <v>12</v>
      </c>
      <c r="D58" s="16" t="s">
        <v>399</v>
      </c>
      <c r="E58" s="16" t="s">
        <v>399</v>
      </c>
      <c r="F58" s="16" t="s">
        <v>399</v>
      </c>
      <c r="G58" s="16" t="s">
        <v>399</v>
      </c>
      <c r="H58" s="16" t="s">
        <v>399</v>
      </c>
      <c r="I58" s="16" t="s">
        <v>399</v>
      </c>
    </row>
    <row r="59" spans="2:9" x14ac:dyDescent="0.25">
      <c r="B59" s="92">
        <v>2029</v>
      </c>
      <c r="C59" s="92">
        <v>1</v>
      </c>
      <c r="D59" s="16" t="s">
        <v>399</v>
      </c>
      <c r="E59" s="16" t="s">
        <v>399</v>
      </c>
      <c r="F59" s="16" t="s">
        <v>399</v>
      </c>
      <c r="G59" s="16" t="s">
        <v>399</v>
      </c>
      <c r="H59" s="16" t="s">
        <v>399</v>
      </c>
      <c r="I59" s="16" t="s">
        <v>399</v>
      </c>
    </row>
    <row r="60" spans="2:9" x14ac:dyDescent="0.25">
      <c r="B60" s="92">
        <v>2029</v>
      </c>
      <c r="C60" s="92">
        <v>2</v>
      </c>
      <c r="D60" s="16" t="s">
        <v>399</v>
      </c>
      <c r="E60" s="16" t="s">
        <v>399</v>
      </c>
      <c r="F60" s="16" t="s">
        <v>399</v>
      </c>
      <c r="G60" s="16" t="s">
        <v>399</v>
      </c>
      <c r="H60" s="16" t="s">
        <v>399</v>
      </c>
      <c r="I60" s="16" t="s">
        <v>399</v>
      </c>
    </row>
    <row r="61" spans="2:9" x14ac:dyDescent="0.25">
      <c r="B61" s="92">
        <v>2029</v>
      </c>
      <c r="C61" s="92">
        <v>3</v>
      </c>
      <c r="D61" s="16" t="s">
        <v>399</v>
      </c>
      <c r="E61" s="16" t="s">
        <v>399</v>
      </c>
      <c r="F61" s="16" t="s">
        <v>399</v>
      </c>
      <c r="G61" s="16" t="s">
        <v>399</v>
      </c>
      <c r="H61" s="16" t="s">
        <v>399</v>
      </c>
      <c r="I61" s="16" t="s">
        <v>399</v>
      </c>
    </row>
    <row r="62" spans="2:9" x14ac:dyDescent="0.25">
      <c r="B62" s="92">
        <v>2029</v>
      </c>
      <c r="C62" s="92">
        <v>4</v>
      </c>
      <c r="D62" s="16" t="s">
        <v>399</v>
      </c>
      <c r="E62" s="16" t="s">
        <v>399</v>
      </c>
      <c r="F62" s="16" t="s">
        <v>399</v>
      </c>
      <c r="G62" s="16" t="s">
        <v>399</v>
      </c>
      <c r="H62" s="16" t="s">
        <v>399</v>
      </c>
      <c r="I62" s="16" t="s">
        <v>399</v>
      </c>
    </row>
    <row r="63" spans="2:9" x14ac:dyDescent="0.25">
      <c r="B63" s="92">
        <v>2029</v>
      </c>
      <c r="C63" s="92">
        <v>5</v>
      </c>
      <c r="D63" s="16" t="s">
        <v>399</v>
      </c>
      <c r="E63" s="16" t="s">
        <v>399</v>
      </c>
      <c r="F63" s="16" t="s">
        <v>399</v>
      </c>
      <c r="G63" s="16" t="s">
        <v>399</v>
      </c>
      <c r="H63" s="16" t="s">
        <v>399</v>
      </c>
      <c r="I63" s="16" t="s">
        <v>399</v>
      </c>
    </row>
    <row r="64" spans="2:9" x14ac:dyDescent="0.25">
      <c r="B64" s="92">
        <v>2029</v>
      </c>
      <c r="C64" s="92">
        <v>6</v>
      </c>
      <c r="D64" s="16" t="s">
        <v>399</v>
      </c>
      <c r="E64" s="16" t="s">
        <v>399</v>
      </c>
      <c r="F64" s="16" t="s">
        <v>399</v>
      </c>
      <c r="G64" s="16" t="s">
        <v>399</v>
      </c>
      <c r="H64" s="16" t="s">
        <v>399</v>
      </c>
      <c r="I64" s="16" t="s">
        <v>399</v>
      </c>
    </row>
    <row r="65" spans="2:9" x14ac:dyDescent="0.25">
      <c r="B65" s="92">
        <v>2029</v>
      </c>
      <c r="C65" s="92">
        <v>7</v>
      </c>
      <c r="D65" s="16" t="s">
        <v>399</v>
      </c>
      <c r="E65" s="16" t="s">
        <v>399</v>
      </c>
      <c r="F65" s="16" t="s">
        <v>399</v>
      </c>
      <c r="G65" s="16" t="s">
        <v>399</v>
      </c>
      <c r="H65" s="16" t="s">
        <v>399</v>
      </c>
      <c r="I65" s="16" t="s">
        <v>399</v>
      </c>
    </row>
    <row r="66" spans="2:9" x14ac:dyDescent="0.25">
      <c r="B66" s="92">
        <v>2029</v>
      </c>
      <c r="C66" s="92">
        <v>8</v>
      </c>
      <c r="D66" s="16" t="s">
        <v>399</v>
      </c>
      <c r="E66" s="16" t="s">
        <v>399</v>
      </c>
      <c r="F66" s="16" t="s">
        <v>399</v>
      </c>
      <c r="G66" s="16" t="s">
        <v>399</v>
      </c>
      <c r="H66" s="16" t="s">
        <v>399</v>
      </c>
      <c r="I66" s="16" t="s">
        <v>399</v>
      </c>
    </row>
    <row r="67" spans="2:9" x14ac:dyDescent="0.25">
      <c r="B67" s="92">
        <v>2029</v>
      </c>
      <c r="C67" s="92">
        <v>9</v>
      </c>
      <c r="D67" s="16" t="s">
        <v>399</v>
      </c>
      <c r="E67" s="16" t="s">
        <v>399</v>
      </c>
      <c r="F67" s="16" t="s">
        <v>399</v>
      </c>
      <c r="G67" s="16" t="s">
        <v>399</v>
      </c>
      <c r="H67" s="16" t="s">
        <v>399</v>
      </c>
      <c r="I67" s="16" t="s">
        <v>399</v>
      </c>
    </row>
    <row r="68" spans="2:9" x14ac:dyDescent="0.25">
      <c r="B68" s="92">
        <v>2029</v>
      </c>
      <c r="C68" s="92">
        <v>10</v>
      </c>
      <c r="D68" s="16" t="s">
        <v>399</v>
      </c>
      <c r="E68" s="16" t="s">
        <v>399</v>
      </c>
      <c r="F68" s="16" t="s">
        <v>399</v>
      </c>
      <c r="G68" s="16" t="s">
        <v>399</v>
      </c>
      <c r="H68" s="16" t="s">
        <v>399</v>
      </c>
      <c r="I68" s="16" t="s">
        <v>399</v>
      </c>
    </row>
    <row r="69" spans="2:9" x14ac:dyDescent="0.25">
      <c r="B69" s="92">
        <v>2029</v>
      </c>
      <c r="C69" s="92">
        <v>11</v>
      </c>
      <c r="D69" s="16" t="s">
        <v>399</v>
      </c>
      <c r="E69" s="16" t="s">
        <v>399</v>
      </c>
      <c r="F69" s="16" t="s">
        <v>399</v>
      </c>
      <c r="G69" s="16" t="s">
        <v>399</v>
      </c>
      <c r="H69" s="16" t="s">
        <v>399</v>
      </c>
      <c r="I69" s="16" t="s">
        <v>399</v>
      </c>
    </row>
    <row r="70" spans="2:9" x14ac:dyDescent="0.25">
      <c r="B70" s="92">
        <v>2029</v>
      </c>
      <c r="C70" s="92">
        <v>12</v>
      </c>
      <c r="D70" s="16" t="s">
        <v>399</v>
      </c>
      <c r="E70" s="16" t="s">
        <v>399</v>
      </c>
      <c r="F70" s="16" t="s">
        <v>399</v>
      </c>
      <c r="G70" s="16" t="s">
        <v>399</v>
      </c>
      <c r="H70" s="16" t="s">
        <v>399</v>
      </c>
      <c r="I70" s="16" t="s">
        <v>399</v>
      </c>
    </row>
    <row r="71" spans="2:9" x14ac:dyDescent="0.25">
      <c r="B71" s="92">
        <v>2030</v>
      </c>
      <c r="C71" s="92">
        <v>1</v>
      </c>
      <c r="D71" s="16" t="s">
        <v>399</v>
      </c>
      <c r="E71" s="16" t="s">
        <v>399</v>
      </c>
      <c r="F71" s="16" t="s">
        <v>399</v>
      </c>
      <c r="G71" s="16" t="s">
        <v>399</v>
      </c>
      <c r="H71" s="16" t="s">
        <v>399</v>
      </c>
      <c r="I71" s="16" t="s">
        <v>399</v>
      </c>
    </row>
    <row r="72" spans="2:9" x14ac:dyDescent="0.25">
      <c r="B72" s="92">
        <v>2030</v>
      </c>
      <c r="C72" s="92">
        <v>2</v>
      </c>
      <c r="D72" s="16" t="s">
        <v>399</v>
      </c>
      <c r="E72" s="16" t="s">
        <v>399</v>
      </c>
      <c r="F72" s="16" t="s">
        <v>399</v>
      </c>
      <c r="G72" s="16" t="s">
        <v>399</v>
      </c>
      <c r="H72" s="16" t="s">
        <v>399</v>
      </c>
      <c r="I72" s="16" t="s">
        <v>399</v>
      </c>
    </row>
    <row r="73" spans="2:9" x14ac:dyDescent="0.25">
      <c r="B73" s="92">
        <v>2030</v>
      </c>
      <c r="C73" s="92">
        <v>3</v>
      </c>
      <c r="D73" s="16" t="s">
        <v>399</v>
      </c>
      <c r="E73" s="16" t="s">
        <v>399</v>
      </c>
      <c r="F73" s="16" t="s">
        <v>399</v>
      </c>
      <c r="G73" s="16" t="s">
        <v>399</v>
      </c>
      <c r="H73" s="16" t="s">
        <v>399</v>
      </c>
      <c r="I73" s="16" t="s">
        <v>399</v>
      </c>
    </row>
    <row r="74" spans="2:9" x14ac:dyDescent="0.25">
      <c r="B74" s="92">
        <v>2030</v>
      </c>
      <c r="C74" s="92">
        <v>4</v>
      </c>
      <c r="D74" s="16" t="s">
        <v>399</v>
      </c>
      <c r="E74" s="16" t="s">
        <v>399</v>
      </c>
      <c r="F74" s="16" t="s">
        <v>399</v>
      </c>
      <c r="G74" s="16" t="s">
        <v>399</v>
      </c>
      <c r="H74" s="16" t="s">
        <v>399</v>
      </c>
      <c r="I74" s="16" t="s">
        <v>399</v>
      </c>
    </row>
    <row r="75" spans="2:9" x14ac:dyDescent="0.25">
      <c r="B75" s="92">
        <v>2030</v>
      </c>
      <c r="C75" s="92">
        <v>5</v>
      </c>
      <c r="D75" s="16" t="s">
        <v>399</v>
      </c>
      <c r="E75" s="16" t="s">
        <v>399</v>
      </c>
      <c r="F75" s="16" t="s">
        <v>399</v>
      </c>
      <c r="G75" s="16" t="s">
        <v>399</v>
      </c>
      <c r="H75" s="16" t="s">
        <v>399</v>
      </c>
      <c r="I75" s="16" t="s">
        <v>399</v>
      </c>
    </row>
    <row r="76" spans="2:9" x14ac:dyDescent="0.25">
      <c r="B76" s="92">
        <v>2030</v>
      </c>
      <c r="C76" s="92">
        <v>6</v>
      </c>
      <c r="D76" s="16" t="s">
        <v>399</v>
      </c>
      <c r="E76" s="16" t="s">
        <v>399</v>
      </c>
      <c r="F76" s="16" t="s">
        <v>399</v>
      </c>
      <c r="G76" s="16" t="s">
        <v>399</v>
      </c>
      <c r="H76" s="16" t="s">
        <v>399</v>
      </c>
      <c r="I76" s="16" t="s">
        <v>399</v>
      </c>
    </row>
    <row r="77" spans="2:9" x14ac:dyDescent="0.25">
      <c r="B77" s="92">
        <v>2030</v>
      </c>
      <c r="C77" s="92">
        <v>7</v>
      </c>
      <c r="D77" s="16" t="s">
        <v>399</v>
      </c>
      <c r="E77" s="16" t="s">
        <v>399</v>
      </c>
      <c r="F77" s="16" t="s">
        <v>399</v>
      </c>
      <c r="G77" s="16" t="s">
        <v>399</v>
      </c>
      <c r="H77" s="16" t="s">
        <v>399</v>
      </c>
      <c r="I77" s="16" t="s">
        <v>399</v>
      </c>
    </row>
    <row r="78" spans="2:9" x14ac:dyDescent="0.25">
      <c r="B78" s="92">
        <v>2030</v>
      </c>
      <c r="C78" s="92">
        <v>8</v>
      </c>
      <c r="D78" s="16" t="s">
        <v>399</v>
      </c>
      <c r="E78" s="16" t="s">
        <v>399</v>
      </c>
      <c r="F78" s="16" t="s">
        <v>399</v>
      </c>
      <c r="G78" s="16" t="s">
        <v>399</v>
      </c>
      <c r="H78" s="16" t="s">
        <v>399</v>
      </c>
      <c r="I78" s="16" t="s">
        <v>399</v>
      </c>
    </row>
    <row r="79" spans="2:9" x14ac:dyDescent="0.25">
      <c r="B79" s="92">
        <v>2030</v>
      </c>
      <c r="C79" s="92">
        <v>9</v>
      </c>
      <c r="D79" s="16" t="s">
        <v>399</v>
      </c>
      <c r="E79" s="16" t="s">
        <v>399</v>
      </c>
      <c r="F79" s="16" t="s">
        <v>399</v>
      </c>
      <c r="G79" s="16" t="s">
        <v>399</v>
      </c>
      <c r="H79" s="16" t="s">
        <v>399</v>
      </c>
      <c r="I79" s="16" t="s">
        <v>399</v>
      </c>
    </row>
    <row r="80" spans="2:9" x14ac:dyDescent="0.25">
      <c r="B80" s="92">
        <v>2030</v>
      </c>
      <c r="C80" s="92">
        <v>10</v>
      </c>
      <c r="D80" s="16" t="s">
        <v>399</v>
      </c>
      <c r="E80" s="16" t="s">
        <v>399</v>
      </c>
      <c r="F80" s="16" t="s">
        <v>399</v>
      </c>
      <c r="G80" s="16" t="s">
        <v>399</v>
      </c>
      <c r="H80" s="16" t="s">
        <v>399</v>
      </c>
      <c r="I80" s="16" t="s">
        <v>399</v>
      </c>
    </row>
    <row r="81" spans="2:9" x14ac:dyDescent="0.25">
      <c r="B81" s="92">
        <v>2030</v>
      </c>
      <c r="C81" s="92">
        <v>11</v>
      </c>
      <c r="D81" s="16" t="s">
        <v>399</v>
      </c>
      <c r="E81" s="16" t="s">
        <v>399</v>
      </c>
      <c r="F81" s="16" t="s">
        <v>399</v>
      </c>
      <c r="G81" s="16" t="s">
        <v>399</v>
      </c>
      <c r="H81" s="16" t="s">
        <v>399</v>
      </c>
      <c r="I81" s="16" t="s">
        <v>399</v>
      </c>
    </row>
    <row r="82" spans="2:9" x14ac:dyDescent="0.25">
      <c r="B82" s="92">
        <v>2030</v>
      </c>
      <c r="C82" s="92">
        <v>12</v>
      </c>
      <c r="D82" s="16" t="s">
        <v>399</v>
      </c>
      <c r="E82" s="16" t="s">
        <v>399</v>
      </c>
      <c r="F82" s="16" t="s">
        <v>399</v>
      </c>
      <c r="G82" s="16" t="s">
        <v>399</v>
      </c>
      <c r="H82" s="16" t="s">
        <v>399</v>
      </c>
      <c r="I82" s="16" t="s">
        <v>399</v>
      </c>
    </row>
    <row r="83" spans="2:9" x14ac:dyDescent="0.25">
      <c r="B83" s="92">
        <v>2031</v>
      </c>
      <c r="C83" s="92">
        <v>1</v>
      </c>
      <c r="D83" s="16" t="s">
        <v>399</v>
      </c>
      <c r="E83" s="16" t="s">
        <v>399</v>
      </c>
      <c r="F83" s="16" t="s">
        <v>399</v>
      </c>
      <c r="G83" s="16" t="s">
        <v>399</v>
      </c>
      <c r="H83" s="16" t="s">
        <v>399</v>
      </c>
      <c r="I83" s="16" t="s">
        <v>399</v>
      </c>
    </row>
    <row r="84" spans="2:9" x14ac:dyDescent="0.25">
      <c r="B84" s="92">
        <v>2031</v>
      </c>
      <c r="C84" s="92">
        <v>2</v>
      </c>
      <c r="D84" s="16" t="s">
        <v>399</v>
      </c>
      <c r="E84" s="16" t="s">
        <v>399</v>
      </c>
      <c r="F84" s="16" t="s">
        <v>399</v>
      </c>
      <c r="G84" s="16" t="s">
        <v>399</v>
      </c>
      <c r="H84" s="16" t="s">
        <v>399</v>
      </c>
      <c r="I84" s="16" t="s">
        <v>399</v>
      </c>
    </row>
    <row r="85" spans="2:9" x14ac:dyDescent="0.25">
      <c r="B85" s="92">
        <v>2031</v>
      </c>
      <c r="C85" s="92">
        <v>3</v>
      </c>
      <c r="D85" s="16" t="s">
        <v>399</v>
      </c>
      <c r="E85" s="16" t="s">
        <v>399</v>
      </c>
      <c r="F85" s="16" t="s">
        <v>399</v>
      </c>
      <c r="G85" s="16" t="s">
        <v>399</v>
      </c>
      <c r="H85" s="16" t="s">
        <v>399</v>
      </c>
      <c r="I85" s="16" t="s">
        <v>399</v>
      </c>
    </row>
    <row r="86" spans="2:9" x14ac:dyDescent="0.25">
      <c r="B86" s="92">
        <v>2031</v>
      </c>
      <c r="C86" s="92">
        <v>4</v>
      </c>
      <c r="D86" s="16" t="s">
        <v>399</v>
      </c>
      <c r="E86" s="16" t="s">
        <v>399</v>
      </c>
      <c r="F86" s="16" t="s">
        <v>399</v>
      </c>
      <c r="G86" s="16" t="s">
        <v>399</v>
      </c>
      <c r="H86" s="16" t="s">
        <v>399</v>
      </c>
      <c r="I86" s="16" t="s">
        <v>399</v>
      </c>
    </row>
    <row r="87" spans="2:9" x14ac:dyDescent="0.25">
      <c r="B87" s="92">
        <v>2031</v>
      </c>
      <c r="C87" s="92">
        <v>5</v>
      </c>
      <c r="D87" s="16" t="s">
        <v>399</v>
      </c>
      <c r="E87" s="16" t="s">
        <v>399</v>
      </c>
      <c r="F87" s="16" t="s">
        <v>399</v>
      </c>
      <c r="G87" s="16" t="s">
        <v>399</v>
      </c>
      <c r="H87" s="16" t="s">
        <v>399</v>
      </c>
      <c r="I87" s="16" t="s">
        <v>399</v>
      </c>
    </row>
    <row r="88" spans="2:9" x14ac:dyDescent="0.25">
      <c r="B88" s="92">
        <v>2031</v>
      </c>
      <c r="C88" s="92">
        <v>6</v>
      </c>
      <c r="D88" s="16" t="s">
        <v>399</v>
      </c>
      <c r="E88" s="16" t="s">
        <v>399</v>
      </c>
      <c r="F88" s="16" t="s">
        <v>399</v>
      </c>
      <c r="G88" s="16" t="s">
        <v>399</v>
      </c>
      <c r="H88" s="16" t="s">
        <v>399</v>
      </c>
      <c r="I88" s="16" t="s">
        <v>399</v>
      </c>
    </row>
    <row r="89" spans="2:9" x14ac:dyDescent="0.25">
      <c r="B89" s="92">
        <v>2031</v>
      </c>
      <c r="C89" s="92">
        <v>7</v>
      </c>
      <c r="D89" s="16" t="s">
        <v>399</v>
      </c>
      <c r="E89" s="16" t="s">
        <v>399</v>
      </c>
      <c r="F89" s="16" t="s">
        <v>399</v>
      </c>
      <c r="G89" s="16" t="s">
        <v>399</v>
      </c>
      <c r="H89" s="16" t="s">
        <v>399</v>
      </c>
      <c r="I89" s="16" t="s">
        <v>399</v>
      </c>
    </row>
    <row r="90" spans="2:9" x14ac:dyDescent="0.25">
      <c r="B90" s="92">
        <v>2031</v>
      </c>
      <c r="C90" s="92">
        <v>8</v>
      </c>
      <c r="D90" s="16" t="s">
        <v>399</v>
      </c>
      <c r="E90" s="16" t="s">
        <v>399</v>
      </c>
      <c r="F90" s="16" t="s">
        <v>399</v>
      </c>
      <c r="G90" s="16" t="s">
        <v>399</v>
      </c>
      <c r="H90" s="16" t="s">
        <v>399</v>
      </c>
      <c r="I90" s="16" t="s">
        <v>399</v>
      </c>
    </row>
    <row r="91" spans="2:9" x14ac:dyDescent="0.25">
      <c r="B91" s="92">
        <v>2031</v>
      </c>
      <c r="C91" s="92">
        <v>9</v>
      </c>
      <c r="D91" s="16" t="s">
        <v>399</v>
      </c>
      <c r="E91" s="16" t="s">
        <v>399</v>
      </c>
      <c r="F91" s="16" t="s">
        <v>399</v>
      </c>
      <c r="G91" s="16" t="s">
        <v>399</v>
      </c>
      <c r="H91" s="16" t="s">
        <v>399</v>
      </c>
      <c r="I91" s="16" t="s">
        <v>399</v>
      </c>
    </row>
    <row r="92" spans="2:9" x14ac:dyDescent="0.25">
      <c r="B92" s="92">
        <v>2031</v>
      </c>
      <c r="C92" s="92">
        <v>10</v>
      </c>
      <c r="D92" s="16" t="s">
        <v>399</v>
      </c>
      <c r="E92" s="16" t="s">
        <v>399</v>
      </c>
      <c r="F92" s="16" t="s">
        <v>399</v>
      </c>
      <c r="G92" s="16" t="s">
        <v>399</v>
      </c>
      <c r="H92" s="16" t="s">
        <v>399</v>
      </c>
      <c r="I92" s="16" t="s">
        <v>399</v>
      </c>
    </row>
    <row r="93" spans="2:9" x14ac:dyDescent="0.25">
      <c r="B93" s="92">
        <v>2031</v>
      </c>
      <c r="C93" s="92">
        <v>11</v>
      </c>
      <c r="D93" s="16" t="s">
        <v>399</v>
      </c>
      <c r="E93" s="16" t="s">
        <v>399</v>
      </c>
      <c r="F93" s="16" t="s">
        <v>399</v>
      </c>
      <c r="G93" s="16" t="s">
        <v>399</v>
      </c>
      <c r="H93" s="16" t="s">
        <v>399</v>
      </c>
      <c r="I93" s="16" t="s">
        <v>399</v>
      </c>
    </row>
    <row r="94" spans="2:9" x14ac:dyDescent="0.25">
      <c r="B94" s="92">
        <v>2031</v>
      </c>
      <c r="C94" s="92">
        <v>12</v>
      </c>
      <c r="D94" s="16" t="s">
        <v>399</v>
      </c>
      <c r="E94" s="16" t="s">
        <v>399</v>
      </c>
      <c r="F94" s="16" t="s">
        <v>399</v>
      </c>
      <c r="G94" s="16" t="s">
        <v>399</v>
      </c>
      <c r="H94" s="16" t="s">
        <v>399</v>
      </c>
      <c r="I94" s="16" t="s">
        <v>399</v>
      </c>
    </row>
    <row r="95" spans="2:9" x14ac:dyDescent="0.25">
      <c r="B95" s="92">
        <v>2032</v>
      </c>
      <c r="C95" s="92">
        <v>1</v>
      </c>
      <c r="D95" s="16" t="s">
        <v>399</v>
      </c>
      <c r="E95" s="16" t="s">
        <v>399</v>
      </c>
      <c r="F95" s="16" t="s">
        <v>399</v>
      </c>
      <c r="G95" s="16" t="s">
        <v>399</v>
      </c>
      <c r="H95" s="16" t="s">
        <v>399</v>
      </c>
      <c r="I95" s="16" t="s">
        <v>399</v>
      </c>
    </row>
    <row r="96" spans="2:9" x14ac:dyDescent="0.25">
      <c r="B96" s="92">
        <v>2032</v>
      </c>
      <c r="C96" s="92">
        <v>2</v>
      </c>
      <c r="D96" s="16" t="s">
        <v>399</v>
      </c>
      <c r="E96" s="16" t="s">
        <v>399</v>
      </c>
      <c r="F96" s="16" t="s">
        <v>399</v>
      </c>
      <c r="G96" s="16" t="s">
        <v>399</v>
      </c>
      <c r="H96" s="16" t="s">
        <v>399</v>
      </c>
      <c r="I96" s="16" t="s">
        <v>399</v>
      </c>
    </row>
    <row r="97" spans="2:9" x14ac:dyDescent="0.25">
      <c r="B97" s="92">
        <v>2032</v>
      </c>
      <c r="C97" s="92">
        <v>3</v>
      </c>
      <c r="D97" s="16" t="s">
        <v>399</v>
      </c>
      <c r="E97" s="16" t="s">
        <v>399</v>
      </c>
      <c r="F97" s="16" t="s">
        <v>399</v>
      </c>
      <c r="G97" s="16" t="s">
        <v>399</v>
      </c>
      <c r="H97" s="16" t="s">
        <v>399</v>
      </c>
      <c r="I97" s="16" t="s">
        <v>399</v>
      </c>
    </row>
    <row r="98" spans="2:9" x14ac:dyDescent="0.25">
      <c r="B98" s="92">
        <v>2032</v>
      </c>
      <c r="C98" s="92">
        <v>4</v>
      </c>
      <c r="D98" s="16" t="s">
        <v>399</v>
      </c>
      <c r="E98" s="16" t="s">
        <v>399</v>
      </c>
      <c r="F98" s="16" t="s">
        <v>399</v>
      </c>
      <c r="G98" s="16" t="s">
        <v>399</v>
      </c>
      <c r="H98" s="16" t="s">
        <v>399</v>
      </c>
      <c r="I98" s="16" t="s">
        <v>399</v>
      </c>
    </row>
    <row r="99" spans="2:9" x14ac:dyDescent="0.25">
      <c r="B99" s="92">
        <v>2032</v>
      </c>
      <c r="C99" s="92">
        <v>5</v>
      </c>
      <c r="D99" s="16" t="s">
        <v>399</v>
      </c>
      <c r="E99" s="16" t="s">
        <v>399</v>
      </c>
      <c r="F99" s="16" t="s">
        <v>399</v>
      </c>
      <c r="G99" s="16" t="s">
        <v>399</v>
      </c>
      <c r="H99" s="16" t="s">
        <v>399</v>
      </c>
      <c r="I99" s="16" t="s">
        <v>399</v>
      </c>
    </row>
    <row r="100" spans="2:9" x14ac:dyDescent="0.25">
      <c r="B100" s="92">
        <v>2032</v>
      </c>
      <c r="C100" s="92">
        <v>6</v>
      </c>
      <c r="D100" s="16" t="s">
        <v>399</v>
      </c>
      <c r="E100" s="16" t="s">
        <v>399</v>
      </c>
      <c r="F100" s="16" t="s">
        <v>399</v>
      </c>
      <c r="G100" s="16" t="s">
        <v>399</v>
      </c>
      <c r="H100" s="16" t="s">
        <v>399</v>
      </c>
      <c r="I100" s="16" t="s">
        <v>399</v>
      </c>
    </row>
    <row r="101" spans="2:9" x14ac:dyDescent="0.25">
      <c r="B101" s="92">
        <v>2032</v>
      </c>
      <c r="C101" s="92">
        <v>7</v>
      </c>
      <c r="D101" s="16" t="s">
        <v>399</v>
      </c>
      <c r="E101" s="16" t="s">
        <v>399</v>
      </c>
      <c r="F101" s="16" t="s">
        <v>399</v>
      </c>
      <c r="G101" s="16" t="s">
        <v>399</v>
      </c>
      <c r="H101" s="16" t="s">
        <v>399</v>
      </c>
      <c r="I101" s="16" t="s">
        <v>399</v>
      </c>
    </row>
    <row r="102" spans="2:9" x14ac:dyDescent="0.25">
      <c r="B102" s="92">
        <v>2032</v>
      </c>
      <c r="C102" s="92">
        <v>8</v>
      </c>
      <c r="D102" s="16" t="s">
        <v>399</v>
      </c>
      <c r="E102" s="16" t="s">
        <v>399</v>
      </c>
      <c r="F102" s="16" t="s">
        <v>399</v>
      </c>
      <c r="G102" s="16" t="s">
        <v>399</v>
      </c>
      <c r="H102" s="16" t="s">
        <v>399</v>
      </c>
      <c r="I102" s="16" t="s">
        <v>399</v>
      </c>
    </row>
    <row r="103" spans="2:9" x14ac:dyDescent="0.25">
      <c r="B103" s="92">
        <v>2032</v>
      </c>
      <c r="C103" s="92">
        <v>9</v>
      </c>
      <c r="D103" s="16" t="s">
        <v>399</v>
      </c>
      <c r="E103" s="16" t="s">
        <v>399</v>
      </c>
      <c r="F103" s="16" t="s">
        <v>399</v>
      </c>
      <c r="G103" s="16" t="s">
        <v>399</v>
      </c>
      <c r="H103" s="16" t="s">
        <v>399</v>
      </c>
      <c r="I103" s="16" t="s">
        <v>399</v>
      </c>
    </row>
    <row r="104" spans="2:9" x14ac:dyDescent="0.25">
      <c r="B104" s="92">
        <v>2032</v>
      </c>
      <c r="C104" s="92">
        <v>10</v>
      </c>
      <c r="D104" s="16" t="s">
        <v>399</v>
      </c>
      <c r="E104" s="16" t="s">
        <v>399</v>
      </c>
      <c r="F104" s="16" t="s">
        <v>399</v>
      </c>
      <c r="G104" s="16" t="s">
        <v>399</v>
      </c>
      <c r="H104" s="16" t="s">
        <v>399</v>
      </c>
      <c r="I104" s="16" t="s">
        <v>399</v>
      </c>
    </row>
    <row r="105" spans="2:9" x14ac:dyDescent="0.25">
      <c r="B105" s="92">
        <v>2032</v>
      </c>
      <c r="C105" s="92">
        <v>11</v>
      </c>
      <c r="D105" s="16" t="s">
        <v>399</v>
      </c>
      <c r="E105" s="16" t="s">
        <v>399</v>
      </c>
      <c r="F105" s="16" t="s">
        <v>399</v>
      </c>
      <c r="G105" s="16" t="s">
        <v>399</v>
      </c>
      <c r="H105" s="16" t="s">
        <v>399</v>
      </c>
      <c r="I105" s="16" t="s">
        <v>399</v>
      </c>
    </row>
    <row r="106" spans="2:9" x14ac:dyDescent="0.25">
      <c r="B106" s="92">
        <v>2032</v>
      </c>
      <c r="C106" s="92">
        <v>12</v>
      </c>
      <c r="D106" s="16" t="s">
        <v>399</v>
      </c>
      <c r="E106" s="16" t="s">
        <v>399</v>
      </c>
      <c r="F106" s="16" t="s">
        <v>399</v>
      </c>
      <c r="G106" s="16" t="s">
        <v>399</v>
      </c>
      <c r="H106" s="16" t="s">
        <v>399</v>
      </c>
      <c r="I106" s="16" t="s">
        <v>399</v>
      </c>
    </row>
    <row r="107" spans="2:9" x14ac:dyDescent="0.25">
      <c r="B107" s="18">
        <v>2033</v>
      </c>
      <c r="C107" s="18">
        <v>1</v>
      </c>
      <c r="D107" s="16" t="s">
        <v>399</v>
      </c>
      <c r="E107" s="16" t="s">
        <v>399</v>
      </c>
      <c r="F107" s="16" t="s">
        <v>399</v>
      </c>
      <c r="G107" s="16" t="s">
        <v>399</v>
      </c>
      <c r="H107" s="16" t="s">
        <v>399</v>
      </c>
      <c r="I107" s="16" t="s">
        <v>399</v>
      </c>
    </row>
    <row r="108" spans="2:9" x14ac:dyDescent="0.25">
      <c r="B108" s="18">
        <v>2033</v>
      </c>
      <c r="C108" s="18">
        <v>2</v>
      </c>
      <c r="D108" s="16" t="s">
        <v>399</v>
      </c>
      <c r="E108" s="16" t="s">
        <v>399</v>
      </c>
      <c r="F108" s="16" t="s">
        <v>399</v>
      </c>
      <c r="G108" s="16" t="s">
        <v>399</v>
      </c>
      <c r="H108" s="16" t="s">
        <v>399</v>
      </c>
      <c r="I108" s="16" t="s">
        <v>399</v>
      </c>
    </row>
    <row r="109" spans="2:9" x14ac:dyDescent="0.25">
      <c r="B109" s="18">
        <v>2033</v>
      </c>
      <c r="C109" s="18">
        <v>3</v>
      </c>
      <c r="D109" s="16" t="s">
        <v>399</v>
      </c>
      <c r="E109" s="16" t="s">
        <v>399</v>
      </c>
      <c r="F109" s="16" t="s">
        <v>399</v>
      </c>
      <c r="G109" s="16" t="s">
        <v>399</v>
      </c>
      <c r="H109" s="16" t="s">
        <v>399</v>
      </c>
      <c r="I109" s="16" t="s">
        <v>399</v>
      </c>
    </row>
    <row r="110" spans="2:9" x14ac:dyDescent="0.25">
      <c r="B110" s="18">
        <v>2033</v>
      </c>
      <c r="C110" s="18">
        <v>4</v>
      </c>
      <c r="D110" s="16" t="s">
        <v>399</v>
      </c>
      <c r="E110" s="16" t="s">
        <v>399</v>
      </c>
      <c r="F110" s="16" t="s">
        <v>399</v>
      </c>
      <c r="G110" s="16" t="s">
        <v>399</v>
      </c>
      <c r="H110" s="16" t="s">
        <v>399</v>
      </c>
      <c r="I110" s="16" t="s">
        <v>399</v>
      </c>
    </row>
    <row r="111" spans="2:9" x14ac:dyDescent="0.25">
      <c r="B111" s="18">
        <v>2033</v>
      </c>
      <c r="C111" s="18">
        <v>5</v>
      </c>
      <c r="D111" s="16" t="s">
        <v>399</v>
      </c>
      <c r="E111" s="16" t="s">
        <v>399</v>
      </c>
      <c r="F111" s="16" t="s">
        <v>399</v>
      </c>
      <c r="G111" s="16" t="s">
        <v>399</v>
      </c>
      <c r="H111" s="16" t="s">
        <v>399</v>
      </c>
      <c r="I111" s="16" t="s">
        <v>399</v>
      </c>
    </row>
    <row r="112" spans="2:9" x14ac:dyDescent="0.25">
      <c r="B112" s="18">
        <v>2033</v>
      </c>
      <c r="C112" s="18">
        <v>6</v>
      </c>
      <c r="D112" s="16" t="s">
        <v>399</v>
      </c>
      <c r="E112" s="16" t="s">
        <v>399</v>
      </c>
      <c r="F112" s="16" t="s">
        <v>399</v>
      </c>
      <c r="G112" s="16" t="s">
        <v>399</v>
      </c>
      <c r="H112" s="16" t="s">
        <v>399</v>
      </c>
      <c r="I112" s="16" t="s">
        <v>399</v>
      </c>
    </row>
    <row r="113" spans="2:9" x14ac:dyDescent="0.25">
      <c r="B113" s="18">
        <v>2033</v>
      </c>
      <c r="C113" s="18">
        <v>7</v>
      </c>
      <c r="D113" s="16" t="s">
        <v>399</v>
      </c>
      <c r="E113" s="16" t="s">
        <v>399</v>
      </c>
      <c r="F113" s="16" t="s">
        <v>399</v>
      </c>
      <c r="G113" s="16" t="s">
        <v>399</v>
      </c>
      <c r="H113" s="16" t="s">
        <v>399</v>
      </c>
      <c r="I113" s="16" t="s">
        <v>399</v>
      </c>
    </row>
    <row r="114" spans="2:9" x14ac:dyDescent="0.25">
      <c r="B114" s="18">
        <v>2033</v>
      </c>
      <c r="C114" s="18">
        <v>8</v>
      </c>
      <c r="D114" s="16" t="s">
        <v>399</v>
      </c>
      <c r="E114" s="16" t="s">
        <v>399</v>
      </c>
      <c r="F114" s="16" t="s">
        <v>399</v>
      </c>
      <c r="G114" s="16" t="s">
        <v>399</v>
      </c>
      <c r="H114" s="16" t="s">
        <v>399</v>
      </c>
      <c r="I114" s="16" t="s">
        <v>399</v>
      </c>
    </row>
    <row r="115" spans="2:9" x14ac:dyDescent="0.25">
      <c r="B115" s="18">
        <v>2033</v>
      </c>
      <c r="C115" s="18">
        <v>9</v>
      </c>
      <c r="D115" s="16" t="s">
        <v>399</v>
      </c>
      <c r="E115" s="16" t="s">
        <v>399</v>
      </c>
      <c r="F115" s="16" t="s">
        <v>399</v>
      </c>
      <c r="G115" s="16" t="s">
        <v>399</v>
      </c>
      <c r="H115" s="16" t="s">
        <v>399</v>
      </c>
      <c r="I115" s="16" t="s">
        <v>399</v>
      </c>
    </row>
    <row r="116" spans="2:9" x14ac:dyDescent="0.25">
      <c r="B116" s="18">
        <v>2033</v>
      </c>
      <c r="C116" s="18">
        <v>10</v>
      </c>
      <c r="D116" s="16" t="s">
        <v>399</v>
      </c>
      <c r="E116" s="16" t="s">
        <v>399</v>
      </c>
      <c r="F116" s="16" t="s">
        <v>399</v>
      </c>
      <c r="G116" s="16" t="s">
        <v>399</v>
      </c>
      <c r="H116" s="16" t="s">
        <v>399</v>
      </c>
      <c r="I116" s="16" t="s">
        <v>399</v>
      </c>
    </row>
    <row r="117" spans="2:9" x14ac:dyDescent="0.25">
      <c r="B117" s="18">
        <v>2033</v>
      </c>
      <c r="C117" s="18">
        <v>11</v>
      </c>
      <c r="D117" s="16" t="s">
        <v>399</v>
      </c>
      <c r="E117" s="16" t="s">
        <v>399</v>
      </c>
      <c r="F117" s="16" t="s">
        <v>399</v>
      </c>
      <c r="G117" s="16" t="s">
        <v>399</v>
      </c>
      <c r="H117" s="16" t="s">
        <v>399</v>
      </c>
      <c r="I117" s="16" t="s">
        <v>399</v>
      </c>
    </row>
    <row r="118" spans="2:9" x14ac:dyDescent="0.25">
      <c r="B118" s="18">
        <v>2033</v>
      </c>
      <c r="C118" s="18">
        <v>12</v>
      </c>
      <c r="D118" s="16" t="s">
        <v>399</v>
      </c>
      <c r="E118" s="16" t="s">
        <v>399</v>
      </c>
      <c r="F118" s="16" t="s">
        <v>399</v>
      </c>
      <c r="G118" s="16" t="s">
        <v>399</v>
      </c>
      <c r="H118" s="16" t="s">
        <v>399</v>
      </c>
      <c r="I118" s="16" t="s">
        <v>399</v>
      </c>
    </row>
    <row r="119" spans="2:9" x14ac:dyDescent="0.25">
      <c r="B119" s="18">
        <v>2034</v>
      </c>
      <c r="C119" s="18">
        <v>1</v>
      </c>
      <c r="D119" s="16" t="s">
        <v>399</v>
      </c>
      <c r="E119" s="16" t="s">
        <v>399</v>
      </c>
      <c r="F119" s="16" t="s">
        <v>399</v>
      </c>
      <c r="G119" s="16" t="s">
        <v>399</v>
      </c>
      <c r="H119" s="16" t="s">
        <v>399</v>
      </c>
      <c r="I119" s="16" t="s">
        <v>399</v>
      </c>
    </row>
    <row r="120" spans="2:9" x14ac:dyDescent="0.25">
      <c r="B120" s="18">
        <v>2034</v>
      </c>
      <c r="C120" s="18">
        <v>2</v>
      </c>
      <c r="D120" s="16" t="s">
        <v>399</v>
      </c>
      <c r="E120" s="16" t="s">
        <v>399</v>
      </c>
      <c r="F120" s="16" t="s">
        <v>399</v>
      </c>
      <c r="G120" s="16" t="s">
        <v>399</v>
      </c>
      <c r="H120" s="16" t="s">
        <v>399</v>
      </c>
      <c r="I120" s="16" t="s">
        <v>399</v>
      </c>
    </row>
    <row r="121" spans="2:9" x14ac:dyDescent="0.25">
      <c r="B121" s="18">
        <v>2034</v>
      </c>
      <c r="C121" s="18">
        <v>3</v>
      </c>
      <c r="D121" s="16" t="s">
        <v>399</v>
      </c>
      <c r="E121" s="16" t="s">
        <v>399</v>
      </c>
      <c r="F121" s="16" t="s">
        <v>399</v>
      </c>
      <c r="G121" s="16" t="s">
        <v>399</v>
      </c>
      <c r="H121" s="16" t="s">
        <v>399</v>
      </c>
      <c r="I121" s="16" t="s">
        <v>399</v>
      </c>
    </row>
    <row r="122" spans="2:9" x14ac:dyDescent="0.25">
      <c r="B122" s="18">
        <v>2034</v>
      </c>
      <c r="C122" s="18">
        <v>4</v>
      </c>
      <c r="D122" s="16" t="s">
        <v>399</v>
      </c>
      <c r="E122" s="16" t="s">
        <v>399</v>
      </c>
      <c r="F122" s="16" t="s">
        <v>399</v>
      </c>
      <c r="G122" s="16" t="s">
        <v>399</v>
      </c>
      <c r="H122" s="16" t="s">
        <v>399</v>
      </c>
      <c r="I122" s="16" t="s">
        <v>399</v>
      </c>
    </row>
    <row r="123" spans="2:9" x14ac:dyDescent="0.25">
      <c r="B123" s="18">
        <v>2034</v>
      </c>
      <c r="C123" s="18">
        <v>5</v>
      </c>
      <c r="D123" s="16" t="s">
        <v>399</v>
      </c>
      <c r="E123" s="16" t="s">
        <v>399</v>
      </c>
      <c r="F123" s="16" t="s">
        <v>399</v>
      </c>
      <c r="G123" s="16" t="s">
        <v>399</v>
      </c>
      <c r="H123" s="16" t="s">
        <v>399</v>
      </c>
      <c r="I123" s="16" t="s">
        <v>399</v>
      </c>
    </row>
    <row r="124" spans="2:9" x14ac:dyDescent="0.25">
      <c r="B124" s="18">
        <v>2034</v>
      </c>
      <c r="C124" s="18">
        <v>6</v>
      </c>
      <c r="D124" s="16" t="s">
        <v>399</v>
      </c>
      <c r="E124" s="16" t="s">
        <v>399</v>
      </c>
      <c r="F124" s="16" t="s">
        <v>399</v>
      </c>
      <c r="G124" s="16" t="s">
        <v>399</v>
      </c>
      <c r="H124" s="16" t="s">
        <v>399</v>
      </c>
      <c r="I124" s="16" t="s">
        <v>399</v>
      </c>
    </row>
    <row r="125" spans="2:9" x14ac:dyDescent="0.25">
      <c r="B125" s="18">
        <v>2034</v>
      </c>
      <c r="C125" s="18">
        <v>7</v>
      </c>
      <c r="D125" s="16" t="s">
        <v>399</v>
      </c>
      <c r="E125" s="16" t="s">
        <v>399</v>
      </c>
      <c r="F125" s="16" t="s">
        <v>399</v>
      </c>
      <c r="G125" s="16" t="s">
        <v>399</v>
      </c>
      <c r="H125" s="16" t="s">
        <v>399</v>
      </c>
      <c r="I125" s="16" t="s">
        <v>399</v>
      </c>
    </row>
    <row r="126" spans="2:9" x14ac:dyDescent="0.25">
      <c r="B126" s="18">
        <v>2034</v>
      </c>
      <c r="C126" s="18">
        <v>8</v>
      </c>
      <c r="D126" s="16" t="s">
        <v>399</v>
      </c>
      <c r="E126" s="16" t="s">
        <v>399</v>
      </c>
      <c r="F126" s="16" t="s">
        <v>399</v>
      </c>
      <c r="G126" s="16" t="s">
        <v>399</v>
      </c>
      <c r="H126" s="16" t="s">
        <v>399</v>
      </c>
      <c r="I126" s="16" t="s">
        <v>399</v>
      </c>
    </row>
    <row r="127" spans="2:9" x14ac:dyDescent="0.25">
      <c r="B127" s="18">
        <v>2034</v>
      </c>
      <c r="C127" s="18">
        <v>9</v>
      </c>
      <c r="D127" s="16" t="s">
        <v>399</v>
      </c>
      <c r="E127" s="16" t="s">
        <v>399</v>
      </c>
      <c r="F127" s="16" t="s">
        <v>399</v>
      </c>
      <c r="G127" s="16" t="s">
        <v>399</v>
      </c>
      <c r="H127" s="16" t="s">
        <v>399</v>
      </c>
      <c r="I127" s="16" t="s">
        <v>399</v>
      </c>
    </row>
    <row r="128" spans="2:9" x14ac:dyDescent="0.25">
      <c r="B128" s="18">
        <v>2034</v>
      </c>
      <c r="C128" s="18">
        <v>10</v>
      </c>
      <c r="D128" s="16" t="s">
        <v>399</v>
      </c>
      <c r="E128" s="16" t="s">
        <v>399</v>
      </c>
      <c r="F128" s="16" t="s">
        <v>399</v>
      </c>
      <c r="G128" s="16" t="s">
        <v>399</v>
      </c>
      <c r="H128" s="16" t="s">
        <v>399</v>
      </c>
      <c r="I128" s="16" t="s">
        <v>399</v>
      </c>
    </row>
    <row r="129" spans="2:9" x14ac:dyDescent="0.25">
      <c r="B129" s="18">
        <v>2034</v>
      </c>
      <c r="C129" s="18">
        <v>11</v>
      </c>
      <c r="D129" s="16" t="s">
        <v>399</v>
      </c>
      <c r="E129" s="16" t="s">
        <v>399</v>
      </c>
      <c r="F129" s="16" t="s">
        <v>399</v>
      </c>
      <c r="G129" s="16" t="s">
        <v>399</v>
      </c>
      <c r="H129" s="16" t="s">
        <v>399</v>
      </c>
      <c r="I129" s="16" t="s">
        <v>399</v>
      </c>
    </row>
    <row r="130" spans="2:9" x14ac:dyDescent="0.25">
      <c r="B130" s="18">
        <v>2034</v>
      </c>
      <c r="C130" s="18">
        <v>12</v>
      </c>
      <c r="D130" s="16" t="s">
        <v>399</v>
      </c>
      <c r="E130" s="16" t="s">
        <v>399</v>
      </c>
      <c r="F130" s="16" t="s">
        <v>399</v>
      </c>
      <c r="G130" s="16" t="s">
        <v>399</v>
      </c>
      <c r="H130" s="16" t="s">
        <v>399</v>
      </c>
      <c r="I130" s="16" t="s">
        <v>399</v>
      </c>
    </row>
    <row r="132" spans="2:9" ht="16.5" customHeight="1" x14ac:dyDescent="0.25">
      <c r="B132" s="22" t="s">
        <v>385</v>
      </c>
    </row>
  </sheetData>
  <mergeCells count="5">
    <mergeCell ref="B9:I9"/>
    <mergeCell ref="B5:I5"/>
    <mergeCell ref="B2:I2"/>
    <mergeCell ref="B1:I1"/>
    <mergeCell ref="C3:I3"/>
  </mergeCells>
  <pageMargins left="0.7" right="0.7" top="0.75" bottom="0.7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ED35-24B6-41CD-864E-571296155F35}">
  <sheetPr>
    <tabColor rgb="FFFFFF99"/>
    <pageSetUpPr fitToPage="1"/>
  </sheetPr>
  <dimension ref="A1:D56"/>
  <sheetViews>
    <sheetView topLeftCell="A4" zoomScaleNormal="100" workbookViewId="0">
      <selection activeCell="C4" sqref="C4"/>
    </sheetView>
  </sheetViews>
  <sheetFormatPr defaultRowHeight="15.75" x14ac:dyDescent="0.25"/>
  <cols>
    <col min="1" max="1" width="11.375" customWidth="1"/>
    <col min="2" max="2" width="92.875" customWidth="1"/>
    <col min="3" max="3" width="23.25" customWidth="1"/>
    <col min="4" max="4" width="18.5" customWidth="1"/>
  </cols>
  <sheetData>
    <row r="1" spans="1:4" ht="99.95" customHeight="1" x14ac:dyDescent="0.25"/>
    <row r="2" spans="1:4" s="51" customFormat="1" ht="36" x14ac:dyDescent="0.3">
      <c r="B2" s="102" t="s">
        <v>18</v>
      </c>
    </row>
    <row r="3" spans="1:4" ht="18" x14ac:dyDescent="0.25">
      <c r="B3" s="103"/>
    </row>
    <row r="4" spans="1:4" ht="18" x14ac:dyDescent="0.25">
      <c r="B4" s="103" t="s">
        <v>1</v>
      </c>
    </row>
    <row r="5" spans="1:4" ht="18" x14ac:dyDescent="0.25">
      <c r="B5" s="103" t="s">
        <v>19</v>
      </c>
    </row>
    <row r="6" spans="1:4" ht="18" x14ac:dyDescent="0.25">
      <c r="B6" s="103" t="s">
        <v>20</v>
      </c>
    </row>
    <row r="7" spans="1:4" ht="18" x14ac:dyDescent="0.25">
      <c r="B7" s="103"/>
    </row>
    <row r="8" spans="1:4" ht="79.5" customHeight="1" x14ac:dyDescent="0.25">
      <c r="B8" s="104" t="s">
        <v>21</v>
      </c>
    </row>
    <row r="9" spans="1:4" ht="18.75" customHeight="1" thickBot="1" x14ac:dyDescent="0.3">
      <c r="B9" s="104"/>
    </row>
    <row r="10" spans="1:4" ht="18.75" thickBot="1" x14ac:dyDescent="0.3">
      <c r="A10" s="117"/>
      <c r="B10" s="118" t="s">
        <v>22</v>
      </c>
      <c r="C10" s="119"/>
      <c r="D10" s="120"/>
    </row>
    <row r="11" spans="1:4" ht="111" thickBot="1" x14ac:dyDescent="0.3">
      <c r="A11" s="107" t="s">
        <v>23</v>
      </c>
      <c r="B11" s="107" t="s">
        <v>24</v>
      </c>
      <c r="C11" s="107" t="s">
        <v>25</v>
      </c>
      <c r="D11" s="107" t="s">
        <v>26</v>
      </c>
    </row>
    <row r="12" spans="1:4" ht="16.5" customHeight="1" thickBot="1" x14ac:dyDescent="0.3">
      <c r="A12" s="108" t="s">
        <v>27</v>
      </c>
      <c r="B12" s="109" t="str">
        <f>'Form 1.1'!B5</f>
        <v>AVERAGE YEAR NATURAL GAS DEMAND BY CUSTOMER CLASS AND MONTH (MMcfd)</v>
      </c>
      <c r="C12" s="110" t="s">
        <v>28</v>
      </c>
      <c r="D12" s="106"/>
    </row>
    <row r="13" spans="1:4" ht="17.25" customHeight="1" thickBot="1" x14ac:dyDescent="0.3">
      <c r="A13" s="111" t="s">
        <v>29</v>
      </c>
      <c r="B13" s="109" t="str">
        <f>'Form 1.2'!B5</f>
        <v>COLD YEAR AND DRY HYDRO DEMAND BY CUSTOMER CLASS AND MONTH (MMcfd)</v>
      </c>
      <c r="C13" s="110" t="s">
        <v>28</v>
      </c>
      <c r="D13" s="106"/>
    </row>
    <row r="14" spans="1:4" ht="33" customHeight="1" thickBot="1" x14ac:dyDescent="0.3">
      <c r="A14" s="111" t="s">
        <v>30</v>
      </c>
      <c r="B14" s="109" t="str">
        <f>'Form 1.3'!B5</f>
        <v>HOT YEAR NATURAL GAS DEMAND BY CUSTOMER CLASS AND MONTH (MMcfd)</v>
      </c>
      <c r="C14" s="110" t="s">
        <v>28</v>
      </c>
      <c r="D14" s="106"/>
    </row>
    <row r="15" spans="1:4" s="1" customFormat="1" ht="37.5" customHeight="1" thickBot="1" x14ac:dyDescent="0.25">
      <c r="A15" s="111" t="s">
        <v>31</v>
      </c>
      <c r="B15" s="109" t="str">
        <f>'Form 1.4'!B5</f>
        <v>DAILY RECORDED AND WEATHER NORMALIZED NATURAL GAS DEMAND BY CUSTOMER CLASS AND DAY (MMcfd)</v>
      </c>
      <c r="C15" s="110" t="s">
        <v>28</v>
      </c>
      <c r="D15" s="112"/>
    </row>
    <row r="16" spans="1:4" s="1" customFormat="1" thickBot="1" x14ac:dyDescent="0.25">
      <c r="A16" s="111" t="s">
        <v>32</v>
      </c>
      <c r="B16" s="109" t="str">
        <f>'Form 1.5'!B5</f>
        <v>PEAK DAY DEMANDS</v>
      </c>
      <c r="C16" s="110" t="s">
        <v>28</v>
      </c>
      <c r="D16" s="112"/>
    </row>
    <row r="17" spans="1:4" s="1" customFormat="1" ht="53.25" customHeight="1" thickBot="1" x14ac:dyDescent="0.25">
      <c r="A17" s="111" t="s">
        <v>33</v>
      </c>
      <c r="B17" s="109" t="str">
        <f>'Form 1.6'!B5</f>
        <v>NATURAL GAS COMMODITY PRICE, ELECTRICITY PRICE, AVERAGE NATURAL GAS TRANSPORTATION RATE BY CUSTOMER CLASS, AND PRICE OF RENEWABLE, SYNTHETIC, OR HYDROGEN</v>
      </c>
      <c r="C17" s="110" t="s">
        <v>28</v>
      </c>
      <c r="D17" s="112"/>
    </row>
    <row r="18" spans="1:4" s="1" customFormat="1" ht="40.5" customHeight="1" thickBot="1" x14ac:dyDescent="0.25">
      <c r="A18" s="111" t="s">
        <v>34</v>
      </c>
      <c r="B18" s="109" t="str">
        <f>'Form 1.7'!B5</f>
        <v>HEATING AND COOLING DEGREE DAYS BY MONTH AND YEAR AND TEMPERATURE ZONE IDENTIFICATION</v>
      </c>
      <c r="C18" s="110" t="s">
        <v>28</v>
      </c>
      <c r="D18" s="112"/>
    </row>
    <row r="19" spans="1:4" s="1" customFormat="1" thickBot="1" x14ac:dyDescent="0.25">
      <c r="A19" s="111" t="s">
        <v>35</v>
      </c>
      <c r="B19" s="109" t="str">
        <f>'Form 1.8'!B5</f>
        <v>PLANNING AREA MACRO-LEVEL ECONOMIC AND DEMOGRAPHIC ASSUMPTIONS</v>
      </c>
      <c r="C19" s="110" t="s">
        <v>28</v>
      </c>
      <c r="D19" s="112"/>
    </row>
    <row r="20" spans="1:4" s="1" customFormat="1" ht="36.75" customHeight="1" thickBot="1" x14ac:dyDescent="0.25">
      <c r="A20" s="111" t="s">
        <v>36</v>
      </c>
      <c r="B20" s="109" t="str">
        <f>'Form 1.9'!B5</f>
        <v>BASE YEAR AND FORECAST OF END-USE EQUIPMENT DATA AND SATURATION BY CUSTOMER CLASS</v>
      </c>
      <c r="C20" s="110" t="s">
        <v>28</v>
      </c>
      <c r="D20" s="112"/>
    </row>
    <row r="21" spans="1:4" s="1" customFormat="1" thickBot="1" x14ac:dyDescent="0.25">
      <c r="A21" s="111" t="s">
        <v>37</v>
      </c>
      <c r="B21" s="109" t="str">
        <f>'Form 1.10'!B5</f>
        <v>CUMULATIVE INCREMENTAL ENERGY EFFICIENCY AND DEMAND RESPONSE BY SECTOR</v>
      </c>
      <c r="C21" s="110" t="s">
        <v>28</v>
      </c>
      <c r="D21" s="112"/>
    </row>
    <row r="22" spans="1:4" ht="31.5" thickBot="1" x14ac:dyDescent="0.3">
      <c r="A22" s="111" t="s">
        <v>38</v>
      </c>
      <c r="B22" s="109" t="str">
        <f>'Form 1.11'!B5</f>
        <v>CLIMATE CHANGE, ELECTRIFICATION, RNG, HYDROGEN, SYNTHETIC GAS, AND CERTIFIED LOW CARBON GAS</v>
      </c>
      <c r="C22" s="110" t="s">
        <v>28</v>
      </c>
      <c r="D22" s="106"/>
    </row>
    <row r="23" spans="1:4" ht="16.5" thickBot="1" x14ac:dyDescent="0.3">
      <c r="A23" s="111" t="s">
        <v>39</v>
      </c>
      <c r="B23" s="109" t="str">
        <f>'Form 1.12'!B5</f>
        <v xml:space="preserve">NEW BUSINESS </v>
      </c>
      <c r="C23" s="110" t="s">
        <v>28</v>
      </c>
      <c r="D23" s="106"/>
    </row>
    <row r="24" spans="1:4" s="52" customFormat="1" ht="42.75" customHeight="1" thickBot="1" x14ac:dyDescent="0.25">
      <c r="A24" s="111" t="s">
        <v>40</v>
      </c>
      <c r="B24" s="109" t="str">
        <f>'Form 2.1'!B5</f>
        <v>NATURAL GAS REVENUE REQUIREMENT BY FUNCTIONAL ASSET CATEGORY AND CUSTOMER CLASS</v>
      </c>
      <c r="C24" s="110" t="s">
        <v>28</v>
      </c>
      <c r="D24" s="113"/>
    </row>
    <row r="25" spans="1:4" s="53" customFormat="1" thickBot="1" x14ac:dyDescent="0.25">
      <c r="A25" s="111" t="s">
        <v>41</v>
      </c>
      <c r="B25" s="109" t="str">
        <f>'Form 2.2'!B5</f>
        <v>CUSTOMER COUNT INFORMATION</v>
      </c>
      <c r="C25" s="110" t="s">
        <v>28</v>
      </c>
      <c r="D25" s="114"/>
    </row>
    <row r="26" spans="1:4" ht="33.75" customHeight="1" thickBot="1" x14ac:dyDescent="0.3">
      <c r="A26" s="111" t="s">
        <v>42</v>
      </c>
      <c r="B26" s="109" t="str">
        <f>'Form 2.3'!B5</f>
        <v>TOTAL DOLLARS OF RATEBASE BY FUNCTIONAL CATEGORY SPLIT INTO DEPRECIATED AND UNDEPRECIATED ASSET VALUE</v>
      </c>
      <c r="C26" s="110" t="s">
        <v>28</v>
      </c>
      <c r="D26" s="106"/>
    </row>
    <row r="27" spans="1:4" ht="16.5" thickBot="1" x14ac:dyDescent="0.3">
      <c r="A27" s="111" t="s">
        <v>43</v>
      </c>
      <c r="B27" s="109" t="str">
        <f>'Form 2.4'!B5</f>
        <v>EXPECTED REPLACEMENT AND RETIREMENT OF GAS INFRASTRUCTURE</v>
      </c>
      <c r="C27" s="110" t="s">
        <v>28</v>
      </c>
      <c r="D27" s="106"/>
    </row>
    <row r="28" spans="1:4" ht="16.5" thickBot="1" x14ac:dyDescent="0.3">
      <c r="A28" s="115" t="s">
        <v>44</v>
      </c>
      <c r="B28" s="109" t="str">
        <f>'Form 3.1'!B5</f>
        <v>PRICE FORECASTS</v>
      </c>
      <c r="C28" s="110" t="s">
        <v>28</v>
      </c>
      <c r="D28" s="110" t="s">
        <v>28</v>
      </c>
    </row>
    <row r="29" spans="1:4" ht="16.5" thickBot="1" x14ac:dyDescent="0.3">
      <c r="A29" s="125"/>
      <c r="B29" s="54"/>
    </row>
    <row r="30" spans="1:4" ht="116.25" customHeight="1" thickBot="1" x14ac:dyDescent="0.3">
      <c r="A30" s="101"/>
      <c r="B30" s="116" t="s">
        <v>45</v>
      </c>
      <c r="C30" s="107" t="s">
        <v>25</v>
      </c>
      <c r="D30" s="107" t="s">
        <v>26</v>
      </c>
    </row>
    <row r="31" spans="1:4" ht="30.75" thickBot="1" x14ac:dyDescent="0.3">
      <c r="A31" s="127"/>
      <c r="B31" s="99" t="s">
        <v>46</v>
      </c>
      <c r="C31" s="110" t="s">
        <v>28</v>
      </c>
      <c r="D31" s="106"/>
    </row>
    <row r="32" spans="1:4" ht="16.5" thickBot="1" x14ac:dyDescent="0.3">
      <c r="A32" s="128"/>
      <c r="B32" s="99" t="s">
        <v>47</v>
      </c>
      <c r="C32" s="110" t="s">
        <v>28</v>
      </c>
      <c r="D32" s="106"/>
    </row>
    <row r="33" spans="1:4" ht="45.75" thickBot="1" x14ac:dyDescent="0.3">
      <c r="A33" s="128"/>
      <c r="B33" s="99" t="s">
        <v>48</v>
      </c>
      <c r="C33" s="110" t="s">
        <v>28</v>
      </c>
      <c r="D33" s="106"/>
    </row>
    <row r="34" spans="1:4" ht="30.75" thickBot="1" x14ac:dyDescent="0.3">
      <c r="A34" s="128"/>
      <c r="B34" s="99" t="s">
        <v>49</v>
      </c>
      <c r="C34" s="110" t="s">
        <v>28</v>
      </c>
      <c r="D34" s="106"/>
    </row>
    <row r="35" spans="1:4" ht="16.5" customHeight="1" thickBot="1" x14ac:dyDescent="0.3">
      <c r="A35" s="128"/>
      <c r="B35" s="99" t="s">
        <v>50</v>
      </c>
      <c r="C35" s="110" t="s">
        <v>28</v>
      </c>
      <c r="D35" s="106"/>
    </row>
    <row r="36" spans="1:4" ht="30.75" thickBot="1" x14ac:dyDescent="0.3">
      <c r="A36" s="128"/>
      <c r="B36" s="99" t="s">
        <v>51</v>
      </c>
      <c r="C36" s="110" t="s">
        <v>28</v>
      </c>
      <c r="D36" s="106"/>
    </row>
    <row r="37" spans="1:4" ht="30.75" thickBot="1" x14ac:dyDescent="0.3">
      <c r="A37" s="128"/>
      <c r="B37" s="99" t="s">
        <v>52</v>
      </c>
      <c r="C37" s="110" t="s">
        <v>28</v>
      </c>
      <c r="D37" s="106"/>
    </row>
    <row r="38" spans="1:4" ht="30.75" thickBot="1" x14ac:dyDescent="0.3">
      <c r="A38" s="128"/>
      <c r="B38" s="99" t="s">
        <v>53</v>
      </c>
      <c r="C38" s="110" t="s">
        <v>28</v>
      </c>
      <c r="D38" s="106"/>
    </row>
    <row r="39" spans="1:4" ht="16.5" thickBot="1" x14ac:dyDescent="0.3">
      <c r="A39" s="128"/>
      <c r="B39" s="99" t="s">
        <v>54</v>
      </c>
      <c r="C39" s="110" t="s">
        <v>28</v>
      </c>
      <c r="D39" s="106"/>
    </row>
    <row r="40" spans="1:4" ht="16.5" thickBot="1" x14ac:dyDescent="0.3">
      <c r="A40" s="128"/>
      <c r="B40" s="99" t="s">
        <v>55</v>
      </c>
      <c r="C40" s="110" t="s">
        <v>28</v>
      </c>
      <c r="D40" s="110" t="s">
        <v>28</v>
      </c>
    </row>
    <row r="41" spans="1:4" x14ac:dyDescent="0.25">
      <c r="B41" s="104"/>
      <c r="C41" s="1"/>
    </row>
    <row r="42" spans="1:4" x14ac:dyDescent="0.25">
      <c r="B42" s="105" t="s">
        <v>56</v>
      </c>
      <c r="C42" s="1"/>
    </row>
    <row r="43" spans="1:4" ht="155.25" customHeight="1" x14ac:dyDescent="0.25">
      <c r="B43" s="104" t="s">
        <v>57</v>
      </c>
    </row>
    <row r="45" spans="1:4" x14ac:dyDescent="0.25">
      <c r="A45" s="124"/>
      <c r="B45" s="105" t="s">
        <v>58</v>
      </c>
      <c r="C45" s="52"/>
    </row>
    <row r="46" spans="1:4" ht="90.75" customHeight="1" x14ac:dyDescent="0.25">
      <c r="A46" s="126"/>
      <c r="B46" s="104" t="s">
        <v>59</v>
      </c>
      <c r="C46" s="53"/>
    </row>
    <row r="47" spans="1:4" x14ac:dyDescent="0.25">
      <c r="A47" s="104"/>
      <c r="B47" s="54"/>
    </row>
    <row r="48" spans="1:4" x14ac:dyDescent="0.25">
      <c r="B48" s="105" t="s">
        <v>60</v>
      </c>
    </row>
    <row r="49" spans="1:2" x14ac:dyDescent="0.25">
      <c r="A49" s="104"/>
      <c r="B49" s="121" t="s">
        <v>61</v>
      </c>
    </row>
    <row r="50" spans="1:2" ht="37.5" customHeight="1" x14ac:dyDescent="0.25">
      <c r="A50" s="105"/>
      <c r="B50" s="122" t="s">
        <v>62</v>
      </c>
    </row>
    <row r="51" spans="1:2" x14ac:dyDescent="0.25">
      <c r="A51" s="104"/>
    </row>
    <row r="52" spans="1:2" x14ac:dyDescent="0.25">
      <c r="A52" s="121"/>
    </row>
    <row r="53" spans="1:2" x14ac:dyDescent="0.25">
      <c r="A53" s="105"/>
    </row>
    <row r="54" spans="1:2" x14ac:dyDescent="0.25">
      <c r="A54" s="121"/>
    </row>
    <row r="55" spans="1:2" x14ac:dyDescent="0.25">
      <c r="A55" s="123"/>
    </row>
    <row r="56" spans="1:2" x14ac:dyDescent="0.25">
      <c r="A56" s="122"/>
    </row>
  </sheetData>
  <hyperlinks>
    <hyperlink ref="A12" r:id="rId1" location="'Form 1.1'!A1" xr:uid="{27CECA44-DB6E-40A9-96C3-A55846967D5E}"/>
    <hyperlink ref="A13" r:id="rId2" location="'Form 1.2'!A1" xr:uid="{70F69DF4-23DB-49FB-8383-4600510E129F}"/>
    <hyperlink ref="A14" r:id="rId3" location="'Form 1.3'!A1" xr:uid="{6D590B16-798F-4D1C-B615-FCCA5E841C90}"/>
    <hyperlink ref="A15" r:id="rId4" location="'Form 1.4'!A1" xr:uid="{C96CABEB-9017-4BD0-AE4D-DDF367B798C6}"/>
    <hyperlink ref="A17" r:id="rId5" location="'Form 1.6'!A1" xr:uid="{42BF2E57-B45A-4375-8258-25C39DA6FD4A}"/>
    <hyperlink ref="A18" r:id="rId6" location="'Form 1.7'!A1" xr:uid="{7293E516-D350-4C13-8CB9-2184BAEEDD7C}"/>
    <hyperlink ref="A19" r:id="rId7" location="'Form 1.8'!A1" xr:uid="{37BCE80C-E358-4313-98FD-52DF760FA164}"/>
    <hyperlink ref="A20" r:id="rId8" location="'Form 1.9'!A1" xr:uid="{E28FFAEE-2A4B-49EF-B5B2-C8B9296E1F4F}"/>
    <hyperlink ref="A21" r:id="rId9" location="'Form 1.10'!A1" xr:uid="{6CC8F76D-584D-4BD3-9746-34D0CDB160BE}"/>
    <hyperlink ref="A22" r:id="rId10" location="'Form 1.11'!A1" xr:uid="{2BC1DC36-F3A1-4D8D-82B6-0693670F821D}"/>
    <hyperlink ref="A23" r:id="rId11" location="'Form 1.12'!A1" xr:uid="{4794E79C-A253-4E15-AFDC-5ADFA8922725}"/>
    <hyperlink ref="A24" r:id="rId12" location="'Form 2.1'!A1" xr:uid="{7C63BCB1-40A8-4905-93E1-711D87253E33}"/>
    <hyperlink ref="A25" r:id="rId13" location="'Form 2.2'!A1" xr:uid="{5040907F-0361-479C-9894-C9AF65FA516C}"/>
    <hyperlink ref="A27" r:id="rId14" location="'Form 2.4'!A1" xr:uid="{0CC982C4-BAEB-4FF2-81E3-10680F988484}"/>
    <hyperlink ref="A16" r:id="rId15" location="'Form 1.5'!A1" xr:uid="{058A2F8C-4C6F-495F-BE6D-B74E0900CC34}"/>
    <hyperlink ref="A26" r:id="rId16" location="'Form 2.3'!A1" xr:uid="{66B253EB-347F-4FC3-8A26-EDB433151900}"/>
    <hyperlink ref="A28" r:id="rId17" location="'Form 3.1'!A1" xr:uid="{BC842009-F9BC-4C9B-A7E2-4D6EE089D37C}"/>
  </hyperlinks>
  <printOptions horizontalCentered="1"/>
  <pageMargins left="0.7" right="0.7" top="0.75" bottom="0.75" header="0.3" footer="0.3"/>
  <pageSetup scale="40" orientation="portrait" r:id="rId18"/>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2F9F0-0FF1-47F4-ADEC-ED7F2AF1A110}">
  <sheetPr>
    <tabColor theme="6" tint="0.79998168889431442"/>
    <pageSetUpPr fitToPage="1"/>
  </sheetPr>
  <dimension ref="B1:W216"/>
  <sheetViews>
    <sheetView zoomScaleNormal="100" workbookViewId="0">
      <selection activeCell="D10" sqref="D10"/>
    </sheetView>
  </sheetViews>
  <sheetFormatPr defaultColWidth="9" defaultRowHeight="15.75" x14ac:dyDescent="0.25"/>
  <cols>
    <col min="1" max="1" width="2.625" customWidth="1"/>
    <col min="2" max="20" width="9.125" customWidth="1"/>
    <col min="21" max="21" width="4.875" customWidth="1"/>
    <col min="22" max="40" width="12.875" customWidth="1"/>
  </cols>
  <sheetData>
    <row r="1" spans="2:21" s="6" customFormat="1" ht="15.75" customHeight="1" x14ac:dyDescent="0.25">
      <c r="B1" s="217" t="s">
        <v>63</v>
      </c>
      <c r="C1" s="217"/>
      <c r="D1" s="217"/>
      <c r="E1" s="217"/>
      <c r="F1" s="217"/>
      <c r="G1" s="217"/>
      <c r="H1" s="217"/>
      <c r="I1" s="217"/>
      <c r="J1" s="217"/>
      <c r="K1" s="217"/>
      <c r="L1" s="217"/>
      <c r="M1" s="217"/>
      <c r="N1" s="217"/>
      <c r="O1" s="217"/>
      <c r="P1" s="217"/>
      <c r="Q1" s="217"/>
      <c r="R1" s="217"/>
      <c r="S1" s="217"/>
      <c r="T1" s="217"/>
    </row>
    <row r="2" spans="2:21" s="7" customFormat="1" ht="15.75" customHeight="1" x14ac:dyDescent="0.2">
      <c r="B2" s="219" t="str">
        <f>'Admin Info'!B6</f>
        <v>San Diego Gas &amp; Electric (SDG&amp;E)</v>
      </c>
      <c r="C2" s="219"/>
      <c r="D2" s="219"/>
      <c r="E2" s="219"/>
      <c r="F2" s="219"/>
      <c r="G2" s="219"/>
      <c r="H2" s="219"/>
      <c r="I2" s="219"/>
      <c r="J2" s="219"/>
      <c r="K2" s="219"/>
      <c r="L2" s="219"/>
      <c r="M2" s="219"/>
      <c r="N2" s="219"/>
      <c r="O2" s="219"/>
      <c r="P2" s="219"/>
      <c r="Q2" s="219"/>
      <c r="R2" s="219"/>
      <c r="S2" s="219"/>
      <c r="T2" s="219"/>
    </row>
    <row r="3" spans="2:21" s="7" customFormat="1" ht="15.75" customHeight="1" x14ac:dyDescent="0.2">
      <c r="D3" s="23"/>
      <c r="E3" s="23"/>
      <c r="F3" s="23"/>
      <c r="G3" s="23"/>
      <c r="H3" s="23"/>
      <c r="I3" s="23"/>
      <c r="J3" s="23"/>
      <c r="K3" s="23"/>
      <c r="L3" s="23"/>
      <c r="M3" s="23"/>
    </row>
    <row r="4" spans="2:21" s="7" customFormat="1" ht="15.75" customHeight="1" x14ac:dyDescent="0.2">
      <c r="D4" s="23"/>
      <c r="E4" s="23"/>
      <c r="F4" s="23"/>
      <c r="G4" s="23"/>
      <c r="H4" s="23"/>
      <c r="I4" s="23"/>
      <c r="J4" s="23"/>
      <c r="K4" s="23"/>
      <c r="L4" s="23"/>
      <c r="M4" s="23"/>
    </row>
    <row r="5" spans="2:21" s="6" customFormat="1" ht="15.75" customHeight="1" x14ac:dyDescent="0.2">
      <c r="B5" s="216" t="s">
        <v>64</v>
      </c>
      <c r="C5" s="216"/>
      <c r="D5" s="216"/>
      <c r="E5" s="216"/>
      <c r="F5" s="216"/>
      <c r="G5" s="216"/>
      <c r="H5" s="216"/>
      <c r="I5" s="216"/>
      <c r="J5" s="216"/>
      <c r="K5" s="216"/>
      <c r="L5" s="216"/>
      <c r="M5" s="216"/>
      <c r="N5" s="216"/>
      <c r="O5" s="216"/>
      <c r="P5" s="216"/>
      <c r="Q5" s="216"/>
      <c r="R5" s="216"/>
      <c r="S5" s="216"/>
      <c r="T5" s="216"/>
    </row>
    <row r="6" spans="2:21" s="8" customFormat="1" ht="15.75" customHeight="1" x14ac:dyDescent="0.2">
      <c r="B6" s="218" t="s">
        <v>65</v>
      </c>
      <c r="C6" s="218"/>
      <c r="D6" s="218"/>
      <c r="E6" s="218"/>
      <c r="F6" s="218"/>
      <c r="G6" s="218"/>
      <c r="H6" s="218"/>
      <c r="I6" s="218"/>
      <c r="J6" s="218"/>
      <c r="K6" s="218"/>
      <c r="L6" s="218"/>
      <c r="M6" s="218"/>
      <c r="N6" s="218"/>
      <c r="O6" s="218"/>
      <c r="P6" s="218"/>
      <c r="Q6" s="218"/>
      <c r="R6" s="218"/>
      <c r="S6" s="218"/>
      <c r="T6" s="218"/>
    </row>
    <row r="7" spans="2:21" s="8" customFormat="1" ht="15.75" customHeight="1" x14ac:dyDescent="0.2">
      <c r="E7" s="7"/>
      <c r="F7" s="7"/>
      <c r="G7" s="7"/>
      <c r="H7" s="7"/>
      <c r="I7" s="7"/>
      <c r="J7" s="7"/>
      <c r="K7" s="7"/>
      <c r="L7" s="7"/>
      <c r="M7" s="7"/>
    </row>
    <row r="8" spans="2:21" ht="15.75" customHeight="1" x14ac:dyDescent="0.25">
      <c r="B8" s="213"/>
      <c r="C8" s="214"/>
      <c r="D8" s="214"/>
      <c r="E8" s="214"/>
      <c r="F8" s="214"/>
      <c r="G8" s="214"/>
      <c r="H8" s="214"/>
      <c r="I8" s="214"/>
      <c r="J8" s="214"/>
      <c r="K8" s="214"/>
      <c r="L8" s="214"/>
      <c r="M8" s="214"/>
      <c r="N8" s="214"/>
      <c r="O8" s="214"/>
      <c r="P8" s="214"/>
      <c r="Q8" s="214"/>
      <c r="R8" s="214"/>
      <c r="S8" s="214"/>
      <c r="T8" s="215"/>
    </row>
    <row r="9" spans="2:21" ht="45.75" x14ac:dyDescent="0.25">
      <c r="B9" s="13" t="s">
        <v>66</v>
      </c>
      <c r="C9" s="13" t="s">
        <v>67</v>
      </c>
      <c r="D9" s="13" t="s">
        <v>68</v>
      </c>
      <c r="E9" s="13" t="s">
        <v>69</v>
      </c>
      <c r="F9" s="13" t="s">
        <v>70</v>
      </c>
      <c r="G9" s="13" t="s">
        <v>71</v>
      </c>
      <c r="H9" s="13" t="s">
        <v>72</v>
      </c>
      <c r="I9" s="13" t="s">
        <v>73</v>
      </c>
      <c r="J9" s="13" t="s">
        <v>74</v>
      </c>
      <c r="K9" s="13" t="s">
        <v>75</v>
      </c>
      <c r="L9" s="13" t="s">
        <v>76</v>
      </c>
      <c r="M9" s="13" t="s">
        <v>77</v>
      </c>
      <c r="N9" s="13" t="s">
        <v>78</v>
      </c>
      <c r="O9" s="13" t="s">
        <v>79</v>
      </c>
      <c r="P9" s="13" t="s">
        <v>80</v>
      </c>
      <c r="Q9" s="55" t="s">
        <v>81</v>
      </c>
      <c r="R9" s="13" t="s">
        <v>82</v>
      </c>
      <c r="S9" s="13" t="s">
        <v>83</v>
      </c>
      <c r="T9" s="10" t="s">
        <v>84</v>
      </c>
    </row>
    <row r="10" spans="2:21" x14ac:dyDescent="0.25">
      <c r="B10" s="18">
        <v>2025</v>
      </c>
      <c r="C10" s="18">
        <v>1</v>
      </c>
      <c r="D10" s="141">
        <v>110.36990439704506</v>
      </c>
      <c r="E10" s="141">
        <v>54.883343079333706</v>
      </c>
      <c r="F10" s="141">
        <v>4.7145380860223787</v>
      </c>
      <c r="G10" s="141">
        <v>6.1497197946070097</v>
      </c>
      <c r="H10" s="141" t="e">
        <v>#N/A</v>
      </c>
      <c r="I10" s="141">
        <v>7.0642447088789826</v>
      </c>
      <c r="J10" s="141">
        <v>7.2325173845683528</v>
      </c>
      <c r="K10" s="141">
        <v>98.962510119252798</v>
      </c>
      <c r="L10" s="141" t="e">
        <v>#N/A</v>
      </c>
      <c r="M10" s="141" t="e">
        <v>#N/A</v>
      </c>
      <c r="N10" s="141" t="e">
        <v>#N/A</v>
      </c>
      <c r="O10" s="141" t="e">
        <v>#N/A</v>
      </c>
      <c r="P10" s="141">
        <v>2.42574386348547</v>
      </c>
      <c r="Q10" s="141" t="e">
        <v>#N/A</v>
      </c>
      <c r="R10" s="141" t="e">
        <v>#N/A</v>
      </c>
      <c r="S10" s="141" t="e">
        <v>#N/A</v>
      </c>
      <c r="T10" s="141">
        <f>SUM(D10:G10)+SUM(I10:K10)+P10</f>
        <v>291.80252143319376</v>
      </c>
      <c r="U10" s="5"/>
    </row>
    <row r="11" spans="2:21" x14ac:dyDescent="0.25">
      <c r="B11" s="18">
        <v>2025</v>
      </c>
      <c r="C11" s="18">
        <v>2</v>
      </c>
      <c r="D11" s="141">
        <v>107.08256439524409</v>
      </c>
      <c r="E11" s="141">
        <v>57.213039336400684</v>
      </c>
      <c r="F11" s="141">
        <v>4.5243833410168373</v>
      </c>
      <c r="G11" s="141">
        <v>6.6662881290752667</v>
      </c>
      <c r="H11" s="141" t="e">
        <v>#N/A</v>
      </c>
      <c r="I11" s="141">
        <v>7.0433593337212184</v>
      </c>
      <c r="J11" s="141">
        <v>7.1459838753908871</v>
      </c>
      <c r="K11" s="141">
        <v>95.930168386833898</v>
      </c>
      <c r="L11" s="141" t="e">
        <v>#N/A</v>
      </c>
      <c r="M11" s="141" t="e">
        <v>#N/A</v>
      </c>
      <c r="N11" s="141" t="e">
        <v>#N/A</v>
      </c>
      <c r="O11" s="141" t="e">
        <v>#N/A</v>
      </c>
      <c r="P11" s="141">
        <v>2.3941329726554432</v>
      </c>
      <c r="Q11" s="141" t="e">
        <v>#N/A</v>
      </c>
      <c r="R11" s="141" t="e">
        <v>#N/A</v>
      </c>
      <c r="S11" s="141" t="e">
        <v>#N/A</v>
      </c>
      <c r="T11" s="141">
        <f t="shared" ref="T11:T74" si="0">SUM(D11:G11)+SUM(I11:K11)+P11</f>
        <v>287.99991977033829</v>
      </c>
      <c r="U11" s="5"/>
    </row>
    <row r="12" spans="2:21" x14ac:dyDescent="0.25">
      <c r="B12" s="18">
        <v>2025</v>
      </c>
      <c r="C12" s="18">
        <v>3</v>
      </c>
      <c r="D12" s="141">
        <v>87.888466353311799</v>
      </c>
      <c r="E12" s="141">
        <v>48.004765171233664</v>
      </c>
      <c r="F12" s="141">
        <v>4.4222045051385397</v>
      </c>
      <c r="G12" s="141">
        <v>6.2445434240234263</v>
      </c>
      <c r="H12" s="141" t="e">
        <v>#N/A</v>
      </c>
      <c r="I12" s="141">
        <v>6.8195327696675498</v>
      </c>
      <c r="J12" s="141">
        <v>7.398266326720556</v>
      </c>
      <c r="K12" s="141">
        <v>63.543055176537116</v>
      </c>
      <c r="L12" s="141" t="e">
        <v>#N/A</v>
      </c>
      <c r="M12" s="141" t="e">
        <v>#N/A</v>
      </c>
      <c r="N12" s="141" t="e">
        <v>#N/A</v>
      </c>
      <c r="O12" s="141" t="e">
        <v>#N/A</v>
      </c>
      <c r="P12" s="141">
        <v>1.8804027414855153</v>
      </c>
      <c r="Q12" s="141" t="e">
        <v>#N/A</v>
      </c>
      <c r="R12" s="141" t="e">
        <v>#N/A</v>
      </c>
      <c r="S12" s="141" t="e">
        <v>#N/A</v>
      </c>
      <c r="T12" s="141">
        <f t="shared" si="0"/>
        <v>226.20123646811817</v>
      </c>
      <c r="U12" s="5"/>
    </row>
    <row r="13" spans="2:21" x14ac:dyDescent="0.25">
      <c r="B13" s="18">
        <v>2025</v>
      </c>
      <c r="C13" s="18">
        <v>4</v>
      </c>
      <c r="D13" s="141">
        <v>73.044651545655327</v>
      </c>
      <c r="E13" s="141">
        <v>44.831939678707151</v>
      </c>
      <c r="F13" s="141">
        <v>4.4412212566985865</v>
      </c>
      <c r="G13" s="141">
        <v>6.5817992103064302</v>
      </c>
      <c r="H13" s="141" t="e">
        <v>#N/A</v>
      </c>
      <c r="I13" s="141">
        <v>6.5161570978718428</v>
      </c>
      <c r="J13" s="141">
        <v>7.8639154355355965</v>
      </c>
      <c r="K13" s="141">
        <v>58.529306846663083</v>
      </c>
      <c r="L13" s="141" t="e">
        <v>#N/A</v>
      </c>
      <c r="M13" s="141" t="e">
        <v>#N/A</v>
      </c>
      <c r="N13" s="141" t="e">
        <v>#N/A</v>
      </c>
      <c r="O13" s="141" t="e">
        <v>#N/A</v>
      </c>
      <c r="P13" s="141">
        <v>1.6916938732922675</v>
      </c>
      <c r="Q13" s="141" t="e">
        <v>#N/A</v>
      </c>
      <c r="R13" s="141" t="e">
        <v>#N/A</v>
      </c>
      <c r="S13" s="141" t="e">
        <v>#N/A</v>
      </c>
      <c r="T13" s="141">
        <f t="shared" si="0"/>
        <v>203.5006849447303</v>
      </c>
      <c r="U13" s="5"/>
    </row>
    <row r="14" spans="2:21" x14ac:dyDescent="0.25">
      <c r="B14" s="18">
        <v>2025</v>
      </c>
      <c r="C14" s="18">
        <v>5</v>
      </c>
      <c r="D14" s="141">
        <v>52.712997960041626</v>
      </c>
      <c r="E14" s="141">
        <v>37.011392390565732</v>
      </c>
      <c r="F14" s="141">
        <v>3.6758792405350724</v>
      </c>
      <c r="G14" s="141">
        <v>6.0495917395769538</v>
      </c>
      <c r="H14" s="141" t="e">
        <v>#N/A</v>
      </c>
      <c r="I14" s="141">
        <v>5.6047010178287584</v>
      </c>
      <c r="J14" s="141">
        <v>7.1226298703061248</v>
      </c>
      <c r="K14" s="141">
        <v>58.861412918065874</v>
      </c>
      <c r="L14" s="141" t="e">
        <v>#N/A</v>
      </c>
      <c r="M14" s="141" t="e">
        <v>#N/A</v>
      </c>
      <c r="N14" s="141" t="e">
        <v>#N/A</v>
      </c>
      <c r="O14" s="141" t="e">
        <v>#N/A</v>
      </c>
      <c r="P14" s="141">
        <v>1.4337565381522492</v>
      </c>
      <c r="Q14" s="141" t="e">
        <v>#N/A</v>
      </c>
      <c r="R14" s="141" t="e">
        <v>#N/A</v>
      </c>
      <c r="S14" s="141" t="e">
        <v>#N/A</v>
      </c>
      <c r="T14" s="141">
        <f t="shared" si="0"/>
        <v>172.47236167507236</v>
      </c>
      <c r="U14" s="5"/>
    </row>
    <row r="15" spans="2:21" x14ac:dyDescent="0.25">
      <c r="B15" s="18">
        <v>2025</v>
      </c>
      <c r="C15" s="18">
        <v>6</v>
      </c>
      <c r="D15" s="141">
        <v>41.37911521945292</v>
      </c>
      <c r="E15" s="141">
        <v>34.435471388535362</v>
      </c>
      <c r="F15" s="141">
        <v>3.9130634205285473</v>
      </c>
      <c r="G15" s="141">
        <v>6.309233159565645</v>
      </c>
      <c r="H15" s="141" t="e">
        <v>#N/A</v>
      </c>
      <c r="I15" s="141">
        <v>5.3459694524135903</v>
      </c>
      <c r="J15" s="141">
        <v>7.4464212327025106</v>
      </c>
      <c r="K15" s="141">
        <v>70.221485851577015</v>
      </c>
      <c r="L15" s="141" t="e">
        <v>#N/A</v>
      </c>
      <c r="M15" s="141" t="e">
        <v>#N/A</v>
      </c>
      <c r="N15" s="141" t="e">
        <v>#N/A</v>
      </c>
      <c r="O15" s="141" t="e">
        <v>#N/A</v>
      </c>
      <c r="P15" s="141">
        <v>1.4170931284254416</v>
      </c>
      <c r="Q15" s="141" t="e">
        <v>#N/A</v>
      </c>
      <c r="R15" s="141" t="e">
        <v>#N/A</v>
      </c>
      <c r="S15" s="141" t="e">
        <v>#N/A</v>
      </c>
      <c r="T15" s="141">
        <f t="shared" si="0"/>
        <v>170.46785285320104</v>
      </c>
      <c r="U15" s="5"/>
    </row>
    <row r="16" spans="2:21" x14ac:dyDescent="0.25">
      <c r="B16" s="18">
        <v>2025</v>
      </c>
      <c r="C16" s="18">
        <v>7</v>
      </c>
      <c r="D16" s="141">
        <v>38.266607315030271</v>
      </c>
      <c r="E16" s="141">
        <v>32.271330013502798</v>
      </c>
      <c r="F16" s="141">
        <v>3.5140841100090183</v>
      </c>
      <c r="G16" s="141">
        <v>6.7828471783338848</v>
      </c>
      <c r="H16" s="141" t="e">
        <v>#N/A</v>
      </c>
      <c r="I16" s="141">
        <v>5.0366879930566268</v>
      </c>
      <c r="J16" s="141">
        <v>6.9103579987556909</v>
      </c>
      <c r="K16" s="141">
        <v>104.1120056653064</v>
      </c>
      <c r="L16" s="141" t="e">
        <v>#N/A</v>
      </c>
      <c r="M16" s="141" t="e">
        <v>#N/A</v>
      </c>
      <c r="N16" s="141" t="e">
        <v>#N/A</v>
      </c>
      <c r="O16" s="141" t="e">
        <v>#N/A</v>
      </c>
      <c r="P16" s="141">
        <v>1.6504925615435295</v>
      </c>
      <c r="Q16" s="141" t="e">
        <v>#N/A</v>
      </c>
      <c r="R16" s="141" t="e">
        <v>#N/A</v>
      </c>
      <c r="S16" s="141" t="e">
        <v>#N/A</v>
      </c>
      <c r="T16" s="141">
        <f t="shared" si="0"/>
        <v>198.54441283553822</v>
      </c>
      <c r="U16" s="5"/>
    </row>
    <row r="17" spans="2:21" x14ac:dyDescent="0.25">
      <c r="B17" s="18">
        <v>2025</v>
      </c>
      <c r="C17" s="18">
        <v>8</v>
      </c>
      <c r="D17" s="141">
        <v>38.08418602453704</v>
      </c>
      <c r="E17" s="141">
        <v>32.208316818137959</v>
      </c>
      <c r="F17" s="141">
        <v>3.28414770885434</v>
      </c>
      <c r="G17" s="141">
        <v>6.6217896124509412</v>
      </c>
      <c r="H17" s="141" t="e">
        <v>#N/A</v>
      </c>
      <c r="I17" s="141">
        <v>4.9584599125989008</v>
      </c>
      <c r="J17" s="141">
        <v>7.1476713326595069</v>
      </c>
      <c r="K17" s="141">
        <v>177.55809753814481</v>
      </c>
      <c r="L17" s="141" t="e">
        <v>#N/A</v>
      </c>
      <c r="M17" s="141" t="e">
        <v>#N/A</v>
      </c>
      <c r="N17" s="141" t="e">
        <v>#N/A</v>
      </c>
      <c r="O17" s="141" t="e">
        <v>#N/A</v>
      </c>
      <c r="P17" s="141">
        <v>2.2621639465358787</v>
      </c>
      <c r="Q17" s="141" t="e">
        <v>#N/A</v>
      </c>
      <c r="R17" s="141" t="e">
        <v>#N/A</v>
      </c>
      <c r="S17" s="141" t="e">
        <v>#N/A</v>
      </c>
      <c r="T17" s="141">
        <f t="shared" si="0"/>
        <v>272.1248328939194</v>
      </c>
      <c r="U17" s="5"/>
    </row>
    <row r="18" spans="2:21" x14ac:dyDescent="0.25">
      <c r="B18" s="18">
        <v>2025</v>
      </c>
      <c r="C18" s="18">
        <v>9</v>
      </c>
      <c r="D18" s="141">
        <v>38.389974395245297</v>
      </c>
      <c r="E18" s="141">
        <v>33.374828018812593</v>
      </c>
      <c r="F18" s="141">
        <v>3.374730311265175</v>
      </c>
      <c r="G18" s="141">
        <v>6.9997136860479747</v>
      </c>
      <c r="H18" s="141" t="e">
        <v>#N/A</v>
      </c>
      <c r="I18" s="141">
        <v>4.9653961666969932</v>
      </c>
      <c r="J18" s="141">
        <v>6.6058013282624621</v>
      </c>
      <c r="K18" s="141">
        <v>115.76323580341062</v>
      </c>
      <c r="L18" s="141" t="e">
        <v>#N/A</v>
      </c>
      <c r="M18" s="141" t="e">
        <v>#N/A</v>
      </c>
      <c r="N18" s="141" t="e">
        <v>#N/A</v>
      </c>
      <c r="O18" s="141" t="e">
        <v>#N/A</v>
      </c>
      <c r="P18" s="141">
        <v>1.7559442654143922</v>
      </c>
      <c r="Q18" s="141" t="e">
        <v>#N/A</v>
      </c>
      <c r="R18" s="141" t="e">
        <v>#N/A</v>
      </c>
      <c r="S18" s="141" t="e">
        <v>#N/A</v>
      </c>
      <c r="T18" s="141">
        <f t="shared" si="0"/>
        <v>211.22962397515553</v>
      </c>
      <c r="U18" s="5"/>
    </row>
    <row r="19" spans="2:21" x14ac:dyDescent="0.25">
      <c r="B19" s="18">
        <v>2025</v>
      </c>
      <c r="C19" s="18">
        <v>10</v>
      </c>
      <c r="D19" s="141">
        <v>44.297658397814622</v>
      </c>
      <c r="E19" s="141">
        <v>34.326974927146196</v>
      </c>
      <c r="F19" s="141">
        <v>3.4629686595177507</v>
      </c>
      <c r="G19" s="141">
        <v>6.9956104103265169</v>
      </c>
      <c r="H19" s="141" t="e">
        <v>#N/A</v>
      </c>
      <c r="I19" s="141">
        <v>5.7925166706784363</v>
      </c>
      <c r="J19" s="141">
        <v>6.7083971557227731</v>
      </c>
      <c r="K19" s="141">
        <v>102.32319388410021</v>
      </c>
      <c r="L19" s="141" t="e">
        <v>#N/A</v>
      </c>
      <c r="M19" s="141" t="e">
        <v>#N/A</v>
      </c>
      <c r="N19" s="141" t="e">
        <v>#N/A</v>
      </c>
      <c r="O19" s="141" t="e">
        <v>#N/A</v>
      </c>
      <c r="P19" s="141">
        <v>1.7092834284052507</v>
      </c>
      <c r="Q19" s="141" t="e">
        <v>#N/A</v>
      </c>
      <c r="R19" s="141" t="e">
        <v>#N/A</v>
      </c>
      <c r="S19" s="141" t="e">
        <v>#N/A</v>
      </c>
      <c r="T19" s="141">
        <f t="shared" si="0"/>
        <v>205.61660353371175</v>
      </c>
      <c r="U19" s="5"/>
    </row>
    <row r="20" spans="2:21" x14ac:dyDescent="0.25">
      <c r="B20" s="18">
        <v>2025</v>
      </c>
      <c r="C20" s="18">
        <v>11</v>
      </c>
      <c r="D20" s="141">
        <v>73.785009804136223</v>
      </c>
      <c r="E20" s="141">
        <v>44.45038952794031</v>
      </c>
      <c r="F20" s="141">
        <v>3.9728381007205735</v>
      </c>
      <c r="G20" s="141">
        <v>7.0092553661437771</v>
      </c>
      <c r="H20" s="141" t="e">
        <v>#N/A</v>
      </c>
      <c r="I20" s="141">
        <v>6.4542369259362422</v>
      </c>
      <c r="J20" s="141">
        <v>6.8291900829741961</v>
      </c>
      <c r="K20" s="141">
        <v>97.865214021528189</v>
      </c>
      <c r="L20" s="141" t="e">
        <v>#N/A</v>
      </c>
      <c r="M20" s="141" t="e">
        <v>#N/A</v>
      </c>
      <c r="N20" s="141" t="e">
        <v>#N/A</v>
      </c>
      <c r="O20" s="141" t="e">
        <v>#N/A</v>
      </c>
      <c r="P20" s="141">
        <v>2.0149048552656894</v>
      </c>
      <c r="Q20" s="141" t="e">
        <v>#N/A</v>
      </c>
      <c r="R20" s="141" t="e">
        <v>#N/A</v>
      </c>
      <c r="S20" s="141" t="e">
        <v>#N/A</v>
      </c>
      <c r="T20" s="141">
        <f t="shared" si="0"/>
        <v>242.3810386846452</v>
      </c>
      <c r="U20" s="5"/>
    </row>
    <row r="21" spans="2:21" x14ac:dyDescent="0.25">
      <c r="B21" s="18">
        <v>2025</v>
      </c>
      <c r="C21" s="18">
        <v>12</v>
      </c>
      <c r="D21" s="141">
        <v>110.54401741168824</v>
      </c>
      <c r="E21" s="141">
        <v>55.791092804501176</v>
      </c>
      <c r="F21" s="141">
        <v>4.2752591315000075</v>
      </c>
      <c r="G21" s="141">
        <v>6.6097699018000133</v>
      </c>
      <c r="H21" s="141" t="e">
        <v>#N/A</v>
      </c>
      <c r="I21" s="141">
        <v>6.9952668675653609</v>
      </c>
      <c r="J21" s="141">
        <v>6.2591316139459501</v>
      </c>
      <c r="K21" s="141">
        <v>138.56968544644184</v>
      </c>
      <c r="L21" s="141" t="e">
        <v>#N/A</v>
      </c>
      <c r="M21" s="141" t="e">
        <v>#N/A</v>
      </c>
      <c r="N21" s="141" t="e">
        <v>#N/A</v>
      </c>
      <c r="O21" s="141" t="e">
        <v>#N/A</v>
      </c>
      <c r="P21" s="141">
        <v>2.7582621241808223</v>
      </c>
      <c r="Q21" s="141" t="e">
        <v>#N/A</v>
      </c>
      <c r="R21" s="141" t="e">
        <v>#N/A</v>
      </c>
      <c r="S21" s="141" t="e">
        <v>#N/A</v>
      </c>
      <c r="T21" s="141">
        <f t="shared" si="0"/>
        <v>331.80248530162345</v>
      </c>
      <c r="U21" s="5"/>
    </row>
    <row r="22" spans="2:21" x14ac:dyDescent="0.25">
      <c r="B22" s="18">
        <v>2026</v>
      </c>
      <c r="C22" s="18">
        <v>1</v>
      </c>
      <c r="D22" s="141">
        <v>107.27132009351854</v>
      </c>
      <c r="E22" s="141">
        <v>53.096003295335656</v>
      </c>
      <c r="F22" s="141">
        <v>4.5482075104902799</v>
      </c>
      <c r="G22" s="141">
        <v>6.1497197946070097</v>
      </c>
      <c r="H22" s="141" t="e">
        <v>#N/A</v>
      </c>
      <c r="I22" s="141">
        <v>6.9697072666858677</v>
      </c>
      <c r="J22" s="141">
        <v>7.1522402841967159</v>
      </c>
      <c r="K22" s="141">
        <v>98.251466191459102</v>
      </c>
      <c r="L22" s="141" t="e">
        <v>#N/A</v>
      </c>
      <c r="M22" s="141" t="e">
        <v>#N/A</v>
      </c>
      <c r="N22" s="141" t="e">
        <v>#N/A</v>
      </c>
      <c r="O22" s="141" t="e">
        <v>#N/A</v>
      </c>
      <c r="P22" s="141">
        <v>2.3759667472460912</v>
      </c>
      <c r="Q22" s="141" t="e">
        <v>#N/A</v>
      </c>
      <c r="R22" s="141" t="e">
        <v>#N/A</v>
      </c>
      <c r="S22" s="141" t="e">
        <v>#N/A</v>
      </c>
      <c r="T22" s="141">
        <f t="shared" si="0"/>
        <v>285.81463118353923</v>
      </c>
      <c r="U22" s="5"/>
    </row>
    <row r="23" spans="2:21" x14ac:dyDescent="0.25">
      <c r="B23" s="18">
        <v>2026</v>
      </c>
      <c r="C23" s="18">
        <v>2</v>
      </c>
      <c r="D23" s="141">
        <v>104.08101953279287</v>
      </c>
      <c r="E23" s="141">
        <v>55.358408968374306</v>
      </c>
      <c r="F23" s="141">
        <v>4.3646131845991922</v>
      </c>
      <c r="G23" s="141">
        <v>6.6662881290752667</v>
      </c>
      <c r="H23" s="141" t="e">
        <v>#N/A</v>
      </c>
      <c r="I23" s="141">
        <v>6.9102687333843287</v>
      </c>
      <c r="J23" s="141">
        <v>7.0700930539219815</v>
      </c>
      <c r="K23" s="141">
        <v>95.173414853291106</v>
      </c>
      <c r="L23" s="141" t="e">
        <v>#N/A</v>
      </c>
      <c r="M23" s="141" t="e">
        <v>#N/A</v>
      </c>
      <c r="N23" s="141" t="e">
        <v>#N/A</v>
      </c>
      <c r="O23" s="141" t="e">
        <v>#N/A</v>
      </c>
      <c r="P23" s="141">
        <v>2.3439906478103398</v>
      </c>
      <c r="Q23" s="141" t="e">
        <v>#N/A</v>
      </c>
      <c r="R23" s="141" t="e">
        <v>#N/A</v>
      </c>
      <c r="S23" s="141" t="e">
        <v>#N/A</v>
      </c>
      <c r="T23" s="141">
        <f t="shared" si="0"/>
        <v>281.96809710324942</v>
      </c>
      <c r="U23" s="5"/>
    </row>
    <row r="24" spans="2:21" x14ac:dyDescent="0.25">
      <c r="B24" s="18">
        <v>2026</v>
      </c>
      <c r="C24" s="18">
        <v>3</v>
      </c>
      <c r="D24" s="141">
        <v>85.437930676789989</v>
      </c>
      <c r="E24" s="141">
        <v>46.464255298968837</v>
      </c>
      <c r="F24" s="141">
        <v>4.2682613165574264</v>
      </c>
      <c r="G24" s="141">
        <v>6.2445434240234263</v>
      </c>
      <c r="H24" s="141" t="e">
        <v>#N/A</v>
      </c>
      <c r="I24" s="141">
        <v>6.7132959550398086</v>
      </c>
      <c r="J24" s="141">
        <v>7.3386652437709818</v>
      </c>
      <c r="K24" s="141">
        <v>59.553852078100171</v>
      </c>
      <c r="L24" s="141" t="e">
        <v>#N/A</v>
      </c>
      <c r="M24" s="141" t="e">
        <v>#N/A</v>
      </c>
      <c r="N24" s="141" t="e">
        <v>#N/A</v>
      </c>
      <c r="O24" s="141" t="e">
        <v>#N/A</v>
      </c>
      <c r="P24" s="141">
        <v>1.8108265081692521</v>
      </c>
      <c r="Q24" s="141" t="e">
        <v>#N/A</v>
      </c>
      <c r="R24" s="141" t="e">
        <v>#N/A</v>
      </c>
      <c r="S24" s="141" t="e">
        <v>#N/A</v>
      </c>
      <c r="T24" s="141">
        <f t="shared" si="0"/>
        <v>217.83163050141985</v>
      </c>
      <c r="U24" s="5"/>
    </row>
    <row r="25" spans="2:21" x14ac:dyDescent="0.25">
      <c r="B25" s="18">
        <v>2026</v>
      </c>
      <c r="C25" s="18">
        <v>4</v>
      </c>
      <c r="D25" s="141">
        <v>71.021280442831639</v>
      </c>
      <c r="E25" s="141">
        <v>43.421017332768919</v>
      </c>
      <c r="F25" s="141">
        <v>4.2889130834029299</v>
      </c>
      <c r="G25" s="141">
        <v>6.5817992103064302</v>
      </c>
      <c r="H25" s="141" t="e">
        <v>#N/A</v>
      </c>
      <c r="I25" s="141">
        <v>6.4356120081134653</v>
      </c>
      <c r="J25" s="141">
        <v>7.8152957330869688</v>
      </c>
      <c r="K25" s="141">
        <v>56.940752776171962</v>
      </c>
      <c r="L25" s="141" t="e">
        <v>#N/A</v>
      </c>
      <c r="M25" s="141" t="e">
        <v>#N/A</v>
      </c>
      <c r="N25" s="141" t="e">
        <v>#N/A</v>
      </c>
      <c r="O25" s="141" t="e">
        <v>#N/A</v>
      </c>
      <c r="P25" s="141">
        <v>1.6472296181646879</v>
      </c>
      <c r="Q25" s="141" t="e">
        <v>#N/A</v>
      </c>
      <c r="R25" s="141" t="e">
        <v>#N/A</v>
      </c>
      <c r="S25" s="141" t="e">
        <v>#N/A</v>
      </c>
      <c r="T25" s="141">
        <f t="shared" si="0"/>
        <v>198.15190020484701</v>
      </c>
      <c r="U25" s="5"/>
    </row>
    <row r="26" spans="2:21" x14ac:dyDescent="0.25">
      <c r="B26" s="18">
        <v>2026</v>
      </c>
      <c r="C26" s="18">
        <v>5</v>
      </c>
      <c r="D26" s="141">
        <v>51.299007321449572</v>
      </c>
      <c r="E26" s="141">
        <v>35.866215952141637</v>
      </c>
      <c r="F26" s="141">
        <v>3.5511385051249023</v>
      </c>
      <c r="G26" s="141">
        <v>6.0495917395769538</v>
      </c>
      <c r="H26" s="141" t="e">
        <v>#N/A</v>
      </c>
      <c r="I26" s="141">
        <v>5.5298414682735988</v>
      </c>
      <c r="J26" s="141">
        <v>7.091422263294695</v>
      </c>
      <c r="K26" s="141">
        <v>57.000443961265702</v>
      </c>
      <c r="L26" s="141" t="e">
        <v>#N/A</v>
      </c>
      <c r="M26" s="141" t="e">
        <v>#N/A</v>
      </c>
      <c r="N26" s="141" t="e">
        <v>#N/A</v>
      </c>
      <c r="O26" s="141" t="e">
        <v>#N/A</v>
      </c>
      <c r="P26" s="141">
        <v>1.3947693091763864</v>
      </c>
      <c r="Q26" s="141" t="e">
        <v>#N/A</v>
      </c>
      <c r="R26" s="141" t="e">
        <v>#N/A</v>
      </c>
      <c r="S26" s="141" t="e">
        <v>#N/A</v>
      </c>
      <c r="T26" s="141">
        <f t="shared" si="0"/>
        <v>167.78243052030345</v>
      </c>
      <c r="U26" s="5"/>
    </row>
    <row r="27" spans="2:21" x14ac:dyDescent="0.25">
      <c r="B27" s="18">
        <v>2026</v>
      </c>
      <c r="C27" s="18">
        <v>6</v>
      </c>
      <c r="D27" s="141">
        <v>40.307414068114866</v>
      </c>
      <c r="E27" s="141">
        <v>33.388369302351187</v>
      </c>
      <c r="F27" s="141">
        <v>3.7817487653984316</v>
      </c>
      <c r="G27" s="141">
        <v>6.309233159565645</v>
      </c>
      <c r="H27" s="141" t="e">
        <v>#N/A</v>
      </c>
      <c r="I27" s="141">
        <v>5.2855985572777406</v>
      </c>
      <c r="J27" s="141">
        <v>7.4289008555527367</v>
      </c>
      <c r="K27" s="141">
        <v>69.732310591287828</v>
      </c>
      <c r="L27" s="141" t="e">
        <v>#N/A</v>
      </c>
      <c r="M27" s="141" t="e">
        <v>#N/A</v>
      </c>
      <c r="N27" s="141" t="e">
        <v>#N/A</v>
      </c>
      <c r="O27" s="141" t="e">
        <v>#N/A</v>
      </c>
      <c r="P27" s="141">
        <v>1.3934776611125697</v>
      </c>
      <c r="Q27" s="141" t="e">
        <v>#N/A</v>
      </c>
      <c r="R27" s="141" t="e">
        <v>#N/A</v>
      </c>
      <c r="S27" s="141" t="e">
        <v>#N/A</v>
      </c>
      <c r="T27" s="141">
        <f t="shared" si="0"/>
        <v>167.62705296066099</v>
      </c>
      <c r="U27" s="5"/>
    </row>
    <row r="28" spans="2:21" x14ac:dyDescent="0.25">
      <c r="B28" s="18">
        <v>2026</v>
      </c>
      <c r="C28" s="18">
        <v>7</v>
      </c>
      <c r="D28" s="141">
        <v>37.291586422000719</v>
      </c>
      <c r="E28" s="141">
        <v>31.293643246387422</v>
      </c>
      <c r="F28" s="141">
        <v>3.3963844515452686</v>
      </c>
      <c r="G28" s="141">
        <v>6.7828471783338848</v>
      </c>
      <c r="H28" s="141" t="e">
        <v>#N/A</v>
      </c>
      <c r="I28" s="141">
        <v>4.9874785093218206</v>
      </c>
      <c r="J28" s="141">
        <v>6.9145375227661328</v>
      </c>
      <c r="K28" s="141">
        <v>104.41615199551728</v>
      </c>
      <c r="L28" s="141" t="e">
        <v>#N/A</v>
      </c>
      <c r="M28" s="141" t="e">
        <v>#N/A</v>
      </c>
      <c r="N28" s="141" t="e">
        <v>#N/A</v>
      </c>
      <c r="O28" s="141" t="e">
        <v>#N/A</v>
      </c>
      <c r="P28" s="141">
        <v>1.6353091458620976</v>
      </c>
      <c r="Q28" s="141" t="e">
        <v>#N/A</v>
      </c>
      <c r="R28" s="141" t="e">
        <v>#N/A</v>
      </c>
      <c r="S28" s="141" t="e">
        <v>#N/A</v>
      </c>
      <c r="T28" s="141">
        <f t="shared" si="0"/>
        <v>196.71793847173461</v>
      </c>
      <c r="U28" s="5"/>
    </row>
    <row r="29" spans="2:21" x14ac:dyDescent="0.25">
      <c r="B29" s="18">
        <v>2026</v>
      </c>
      <c r="C29" s="18">
        <v>8</v>
      </c>
      <c r="D29" s="141">
        <v>37.114770697757407</v>
      </c>
      <c r="E29" s="141">
        <v>31.232765183261783</v>
      </c>
      <c r="F29" s="141">
        <v>3.1741500468152748</v>
      </c>
      <c r="G29" s="141">
        <v>6.6217896124509412</v>
      </c>
      <c r="H29" s="141" t="e">
        <v>#N/A</v>
      </c>
      <c r="I29" s="141">
        <v>4.9120892899903632</v>
      </c>
      <c r="J29" s="141">
        <v>7.1603296724966823</v>
      </c>
      <c r="K29" s="141">
        <v>177.36162963649986</v>
      </c>
      <c r="L29" s="141" t="e">
        <v>#N/A</v>
      </c>
      <c r="M29" s="141" t="e">
        <v>#N/A</v>
      </c>
      <c r="N29" s="141" t="e">
        <v>#N/A</v>
      </c>
      <c r="O29" s="141" t="e">
        <v>#N/A</v>
      </c>
      <c r="P29" s="141">
        <v>2.2430083804189116</v>
      </c>
      <c r="Q29" s="141" t="e">
        <v>#N/A</v>
      </c>
      <c r="R29" s="141" t="e">
        <v>#N/A</v>
      </c>
      <c r="S29" s="141" t="e">
        <v>#N/A</v>
      </c>
      <c r="T29" s="141">
        <f t="shared" si="0"/>
        <v>269.8205325196912</v>
      </c>
      <c r="U29" s="5"/>
    </row>
    <row r="30" spans="2:21" x14ac:dyDescent="0.25">
      <c r="B30" s="18">
        <v>2026</v>
      </c>
      <c r="C30" s="18">
        <v>9</v>
      </c>
      <c r="D30" s="141">
        <v>37.411735584455336</v>
      </c>
      <c r="E30" s="141">
        <v>32.363546960801486</v>
      </c>
      <c r="F30" s="141">
        <v>3.2616582571213901</v>
      </c>
      <c r="G30" s="141">
        <v>6.9997136860479747</v>
      </c>
      <c r="H30" s="141" t="e">
        <v>#N/A</v>
      </c>
      <c r="I30" s="141">
        <v>4.9306067128495563</v>
      </c>
      <c r="J30" s="141">
        <v>6.6297040421678552</v>
      </c>
      <c r="K30" s="141">
        <v>114.10963707289496</v>
      </c>
      <c r="L30" s="141" t="e">
        <v>#N/A</v>
      </c>
      <c r="M30" s="141" t="e">
        <v>#N/A</v>
      </c>
      <c r="N30" s="141" t="e">
        <v>#N/A</v>
      </c>
      <c r="O30" s="141" t="e">
        <v>#N/A</v>
      </c>
      <c r="P30" s="141">
        <v>1.7243661790625255</v>
      </c>
      <c r="Q30" s="141" t="e">
        <v>#N/A</v>
      </c>
      <c r="R30" s="141" t="e">
        <v>#N/A</v>
      </c>
      <c r="S30" s="141" t="e">
        <v>#N/A</v>
      </c>
      <c r="T30" s="141">
        <f t="shared" si="0"/>
        <v>207.43096849540106</v>
      </c>
      <c r="U30" s="5"/>
    </row>
    <row r="31" spans="2:21" x14ac:dyDescent="0.25">
      <c r="B31" s="18">
        <v>2026</v>
      </c>
      <c r="C31" s="18">
        <v>10</v>
      </c>
      <c r="D31" s="141">
        <v>43.132282186237042</v>
      </c>
      <c r="E31" s="141">
        <v>33.276557429695877</v>
      </c>
      <c r="F31" s="141">
        <v>3.3462387828453433</v>
      </c>
      <c r="G31" s="141">
        <v>6.9956104103265169</v>
      </c>
      <c r="H31" s="141" t="e">
        <v>#N/A</v>
      </c>
      <c r="I31" s="141">
        <v>5.7485825625344695</v>
      </c>
      <c r="J31" s="141">
        <v>6.7348354533173831</v>
      </c>
      <c r="K31" s="141">
        <v>101.55680893805165</v>
      </c>
      <c r="L31" s="141" t="e">
        <v>#N/A</v>
      </c>
      <c r="M31" s="141" t="e">
        <v>#N/A</v>
      </c>
      <c r="N31" s="141" t="e">
        <v>#N/A</v>
      </c>
      <c r="O31" s="141" t="e">
        <v>#N/A</v>
      </c>
      <c r="P31" s="141">
        <v>1.6831597056485126</v>
      </c>
      <c r="Q31" s="141" t="e">
        <v>#N/A</v>
      </c>
      <c r="R31" s="141" t="e">
        <v>#N/A</v>
      </c>
      <c r="S31" s="141" t="e">
        <v>#N/A</v>
      </c>
      <c r="T31" s="141">
        <f t="shared" si="0"/>
        <v>202.47407546865679</v>
      </c>
      <c r="U31" s="5"/>
    </row>
    <row r="32" spans="2:21" x14ac:dyDescent="0.25">
      <c r="B32" s="18">
        <v>2026</v>
      </c>
      <c r="C32" s="18">
        <v>11</v>
      </c>
      <c r="D32" s="141">
        <v>71.780094336541907</v>
      </c>
      <c r="E32" s="141">
        <v>43.04735811746874</v>
      </c>
      <c r="F32" s="141">
        <v>3.8359324846028104</v>
      </c>
      <c r="G32" s="141">
        <v>7.0092553661437771</v>
      </c>
      <c r="H32" s="141" t="e">
        <v>#N/A</v>
      </c>
      <c r="I32" s="141">
        <v>6.3953624374520555</v>
      </c>
      <c r="J32" s="141">
        <v>6.8591322436151989</v>
      </c>
      <c r="K32" s="141">
        <v>98.146511653918282</v>
      </c>
      <c r="L32" s="141" t="e">
        <v>#N/A</v>
      </c>
      <c r="M32" s="141" t="e">
        <v>#N/A</v>
      </c>
      <c r="N32" s="141" t="e">
        <v>#N/A</v>
      </c>
      <c r="O32" s="141" t="e">
        <v>#N/A</v>
      </c>
      <c r="P32" s="141">
        <v>1.987305091860549</v>
      </c>
      <c r="Q32" s="141" t="e">
        <v>#N/A</v>
      </c>
      <c r="R32" s="141" t="e">
        <v>#N/A</v>
      </c>
      <c r="S32" s="141" t="e">
        <v>#N/A</v>
      </c>
      <c r="T32" s="141">
        <f t="shared" si="0"/>
        <v>239.06095173160332</v>
      </c>
      <c r="U32" s="5"/>
    </row>
    <row r="33" spans="2:21" x14ac:dyDescent="0.25">
      <c r="B33" s="18">
        <v>2026</v>
      </c>
      <c r="C33" s="18">
        <v>12</v>
      </c>
      <c r="D33" s="141">
        <v>107.36463318703872</v>
      </c>
      <c r="E33" s="141">
        <v>53.972228761815565</v>
      </c>
      <c r="F33" s="141">
        <v>4.1233501119586933</v>
      </c>
      <c r="G33" s="141">
        <v>6.6097699018000133</v>
      </c>
      <c r="H33" s="141" t="e">
        <v>#N/A</v>
      </c>
      <c r="I33" s="141">
        <v>6.9293477492774365</v>
      </c>
      <c r="J33" s="141">
        <v>6.2904840827163335</v>
      </c>
      <c r="K33" s="141">
        <v>142.08356779031598</v>
      </c>
      <c r="L33" s="141" t="e">
        <v>#N/A</v>
      </c>
      <c r="M33" s="141" t="e">
        <v>#N/A</v>
      </c>
      <c r="N33" s="141" t="e">
        <v>#N/A</v>
      </c>
      <c r="O33" s="141" t="e">
        <v>#N/A</v>
      </c>
      <c r="P33" s="141">
        <v>2.7442560461052068</v>
      </c>
      <c r="Q33" s="141" t="e">
        <v>#N/A</v>
      </c>
      <c r="R33" s="141" t="e">
        <v>#N/A</v>
      </c>
      <c r="S33" s="141" t="e">
        <v>#N/A</v>
      </c>
      <c r="T33" s="141">
        <f t="shared" si="0"/>
        <v>330.11763763102795</v>
      </c>
      <c r="U33" s="5"/>
    </row>
    <row r="34" spans="2:21" x14ac:dyDescent="0.25">
      <c r="B34" s="18">
        <v>2027</v>
      </c>
      <c r="C34" s="18">
        <v>1</v>
      </c>
      <c r="D34" s="141">
        <v>105.54773365939258</v>
      </c>
      <c r="E34" s="141">
        <v>53.093660088075652</v>
      </c>
      <c r="F34" s="141">
        <v>4.5342835426287085</v>
      </c>
      <c r="G34" s="141">
        <v>6.1497197946070097</v>
      </c>
      <c r="H34" s="141" t="e">
        <v>#N/A</v>
      </c>
      <c r="I34" s="141">
        <v>6.9194082627095774</v>
      </c>
      <c r="J34" s="141">
        <v>7.1682118926012475</v>
      </c>
      <c r="K34" s="141">
        <v>83.971886815892674</v>
      </c>
      <c r="L34" s="141" t="e">
        <v>#N/A</v>
      </c>
      <c r="M34" s="141" t="e">
        <v>#N/A</v>
      </c>
      <c r="N34" s="141" t="e">
        <v>#N/A</v>
      </c>
      <c r="O34" s="141" t="e">
        <v>#N/A</v>
      </c>
      <c r="P34" s="141">
        <v>2.2413937139307074</v>
      </c>
      <c r="Q34" s="141" t="e">
        <v>#N/A</v>
      </c>
      <c r="R34" s="141" t="e">
        <v>#N/A</v>
      </c>
      <c r="S34" s="141" t="e">
        <v>#N/A</v>
      </c>
      <c r="T34" s="141">
        <f t="shared" si="0"/>
        <v>269.62629776983817</v>
      </c>
      <c r="U34" s="5"/>
    </row>
    <row r="35" spans="2:21" x14ac:dyDescent="0.25">
      <c r="B35" s="18">
        <v>2027</v>
      </c>
      <c r="C35" s="18">
        <v>2</v>
      </c>
      <c r="D35" s="141">
        <v>102.41049332935766</v>
      </c>
      <c r="E35" s="141">
        <v>55.363996784918477</v>
      </c>
      <c r="F35" s="141">
        <v>4.3511124976825792</v>
      </c>
      <c r="G35" s="141">
        <v>6.6662881290752667</v>
      </c>
      <c r="H35" s="141" t="e">
        <v>#N/A</v>
      </c>
      <c r="I35" s="141">
        <v>6.8636373467693392</v>
      </c>
      <c r="J35" s="141">
        <v>7.0905406400468696</v>
      </c>
      <c r="K35" s="141">
        <v>80.652140237562463</v>
      </c>
      <c r="L35" s="141" t="e">
        <v>#N/A</v>
      </c>
      <c r="M35" s="141" t="e">
        <v>#N/A</v>
      </c>
      <c r="N35" s="141" t="e">
        <v>#N/A</v>
      </c>
      <c r="O35" s="141" t="e">
        <v>#N/A</v>
      </c>
      <c r="P35" s="141">
        <v>2.2079746495794716</v>
      </c>
      <c r="Q35" s="141" t="e">
        <v>#N/A</v>
      </c>
      <c r="R35" s="141" t="e">
        <v>#N/A</v>
      </c>
      <c r="S35" s="141" t="e">
        <v>#N/A</v>
      </c>
      <c r="T35" s="141">
        <f t="shared" si="0"/>
        <v>265.60618361499212</v>
      </c>
      <c r="U35" s="5"/>
    </row>
    <row r="36" spans="2:21" x14ac:dyDescent="0.25">
      <c r="B36" s="18">
        <v>2027</v>
      </c>
      <c r="C36" s="18">
        <v>3</v>
      </c>
      <c r="D36" s="141">
        <v>84.090794937918332</v>
      </c>
      <c r="E36" s="141">
        <v>46.483568505573558</v>
      </c>
      <c r="F36" s="141">
        <v>4.2571255480809791</v>
      </c>
      <c r="G36" s="141">
        <v>6.2445434240234263</v>
      </c>
      <c r="H36" s="141" t="e">
        <v>#N/A</v>
      </c>
      <c r="I36" s="141">
        <v>6.670002139980995</v>
      </c>
      <c r="J36" s="141">
        <v>7.3544938349609463</v>
      </c>
      <c r="K36" s="141">
        <v>59.300856468431483</v>
      </c>
      <c r="L36" s="141" t="e">
        <v>#N/A</v>
      </c>
      <c r="M36" s="141" t="e">
        <v>#N/A</v>
      </c>
      <c r="N36" s="141" t="e">
        <v>#N/A</v>
      </c>
      <c r="O36" s="141" t="e">
        <v>#N/A</v>
      </c>
      <c r="P36" s="141">
        <v>1.7972514864954878</v>
      </c>
      <c r="Q36" s="141" t="e">
        <v>#N/A</v>
      </c>
      <c r="R36" s="141" t="e">
        <v>#N/A</v>
      </c>
      <c r="S36" s="141" t="e">
        <v>#N/A</v>
      </c>
      <c r="T36" s="141">
        <f t="shared" si="0"/>
        <v>216.19863634546522</v>
      </c>
      <c r="U36" s="5"/>
    </row>
    <row r="37" spans="2:21" x14ac:dyDescent="0.25">
      <c r="B37" s="18">
        <v>2027</v>
      </c>
      <c r="C37" s="18">
        <v>4</v>
      </c>
      <c r="D37" s="141">
        <v>69.932960780008173</v>
      </c>
      <c r="E37" s="141">
        <v>43.465048677954414</v>
      </c>
      <c r="F37" s="141">
        <v>4.2798617668465679</v>
      </c>
      <c r="G37" s="141">
        <v>6.5817992103064302</v>
      </c>
      <c r="H37" s="141" t="e">
        <v>#N/A</v>
      </c>
      <c r="I37" s="141">
        <v>6.4011238958418994</v>
      </c>
      <c r="J37" s="141">
        <v>7.8289521505383801</v>
      </c>
      <c r="K37" s="141">
        <v>56.217199684135885</v>
      </c>
      <c r="L37" s="141" t="e">
        <v>#N/A</v>
      </c>
      <c r="M37" s="141" t="e">
        <v>#N/A</v>
      </c>
      <c r="N37" s="141" t="e">
        <v>#N/A</v>
      </c>
      <c r="O37" s="141" t="e">
        <v>#N/A</v>
      </c>
      <c r="P37" s="141">
        <v>1.6321599259135502</v>
      </c>
      <c r="Q37" s="141" t="e">
        <v>#N/A</v>
      </c>
      <c r="R37" s="141" t="e">
        <v>#N/A</v>
      </c>
      <c r="S37" s="141" t="e">
        <v>#N/A</v>
      </c>
      <c r="T37" s="141">
        <f t="shared" si="0"/>
        <v>196.33910609154529</v>
      </c>
      <c r="U37" s="5"/>
    </row>
    <row r="38" spans="2:21" x14ac:dyDescent="0.25">
      <c r="B38" s="18">
        <v>2027</v>
      </c>
      <c r="C38" s="18">
        <v>5</v>
      </c>
      <c r="D38" s="141">
        <v>50.554734438937693</v>
      </c>
      <c r="E38" s="141">
        <v>35.920935100260138</v>
      </c>
      <c r="F38" s="141">
        <v>3.544872515533481</v>
      </c>
      <c r="G38" s="141">
        <v>6.0495917395769538</v>
      </c>
      <c r="H38" s="141" t="e">
        <v>#N/A</v>
      </c>
      <c r="I38" s="141">
        <v>5.5090705346392292</v>
      </c>
      <c r="J38" s="141">
        <v>7.1019021985456883</v>
      </c>
      <c r="K38" s="141">
        <v>57.645016034787716</v>
      </c>
      <c r="L38" s="141" t="e">
        <v>#N/A</v>
      </c>
      <c r="M38" s="141" t="e">
        <v>#N/A</v>
      </c>
      <c r="N38" s="141" t="e">
        <v>#N/A</v>
      </c>
      <c r="O38" s="141" t="e">
        <v>#N/A</v>
      </c>
      <c r="P38" s="141">
        <v>1.3942534523026613</v>
      </c>
      <c r="Q38" s="141" t="e">
        <v>#N/A</v>
      </c>
      <c r="R38" s="141" t="e">
        <v>#N/A</v>
      </c>
      <c r="S38" s="141" t="e">
        <v>#N/A</v>
      </c>
      <c r="T38" s="141">
        <f t="shared" si="0"/>
        <v>167.72037601458356</v>
      </c>
      <c r="U38" s="5"/>
    </row>
    <row r="39" spans="2:21" x14ac:dyDescent="0.25">
      <c r="B39" s="18">
        <v>2027</v>
      </c>
      <c r="C39" s="18">
        <v>6</v>
      </c>
      <c r="D39" s="141">
        <v>39.761395799437658</v>
      </c>
      <c r="E39" s="141">
        <v>33.456478383462141</v>
      </c>
      <c r="F39" s="141">
        <v>3.7764478366928027</v>
      </c>
      <c r="G39" s="141">
        <v>6.309233159565645</v>
      </c>
      <c r="H39" s="141" t="e">
        <v>#N/A</v>
      </c>
      <c r="I39" s="141">
        <v>5.2653191986536187</v>
      </c>
      <c r="J39" s="141">
        <v>7.4357422449732073</v>
      </c>
      <c r="K39" s="141">
        <v>68.014356282601923</v>
      </c>
      <c r="L39" s="141" t="e">
        <v>#N/A</v>
      </c>
      <c r="M39" s="141" t="e">
        <v>#N/A</v>
      </c>
      <c r="N39" s="141" t="e">
        <v>#N/A</v>
      </c>
      <c r="O39" s="141" t="e">
        <v>#N/A</v>
      </c>
      <c r="P39" s="141">
        <v>1.3749134272690187</v>
      </c>
      <c r="Q39" s="141" t="e">
        <v>#N/A</v>
      </c>
      <c r="R39" s="141" t="e">
        <v>#N/A</v>
      </c>
      <c r="S39" s="141" t="e">
        <v>#N/A</v>
      </c>
      <c r="T39" s="141">
        <f t="shared" si="0"/>
        <v>165.393886332656</v>
      </c>
      <c r="U39" s="5"/>
    </row>
    <row r="40" spans="2:21" x14ac:dyDescent="0.25">
      <c r="B40" s="18">
        <v>2027</v>
      </c>
      <c r="C40" s="18">
        <v>7</v>
      </c>
      <c r="D40" s="141">
        <v>36.799169487450783</v>
      </c>
      <c r="E40" s="141">
        <v>31.360850159422807</v>
      </c>
      <c r="F40" s="141">
        <v>3.3918336659513684</v>
      </c>
      <c r="G40" s="141">
        <v>6.7828471783338848</v>
      </c>
      <c r="H40" s="141" t="e">
        <v>#N/A</v>
      </c>
      <c r="I40" s="141">
        <v>4.9684595537911456</v>
      </c>
      <c r="J40" s="141">
        <v>6.9157695781449942</v>
      </c>
      <c r="K40" s="141">
        <v>88.320887843347137</v>
      </c>
      <c r="L40" s="141" t="e">
        <v>#N/A</v>
      </c>
      <c r="M40" s="141" t="e">
        <v>#N/A</v>
      </c>
      <c r="N40" s="141" t="e">
        <v>#N/A</v>
      </c>
      <c r="O40" s="141" t="e">
        <v>#N/A</v>
      </c>
      <c r="P40" s="141">
        <v>1.4966365658098115</v>
      </c>
      <c r="Q40" s="141" t="e">
        <v>#N/A</v>
      </c>
      <c r="R40" s="141" t="e">
        <v>#N/A</v>
      </c>
      <c r="S40" s="141" t="e">
        <v>#N/A</v>
      </c>
      <c r="T40" s="141">
        <f t="shared" si="0"/>
        <v>180.03645403225192</v>
      </c>
      <c r="U40" s="5"/>
    </row>
    <row r="41" spans="2:21" x14ac:dyDescent="0.25">
      <c r="B41" s="18">
        <v>2027</v>
      </c>
      <c r="C41" s="18">
        <v>8</v>
      </c>
      <c r="D41" s="141">
        <v>36.625465402063305</v>
      </c>
      <c r="E41" s="141">
        <v>31.300052514957454</v>
      </c>
      <c r="F41" s="141">
        <v>3.1698972519302409</v>
      </c>
      <c r="G41" s="141">
        <v>6.6217896124509412</v>
      </c>
      <c r="H41" s="141" t="e">
        <v>#N/A</v>
      </c>
      <c r="I41" s="141">
        <v>4.8906981010305008</v>
      </c>
      <c r="J41" s="141">
        <v>7.1565872851567995</v>
      </c>
      <c r="K41" s="141">
        <v>157.56528826796887</v>
      </c>
      <c r="L41" s="141" t="e">
        <v>#N/A</v>
      </c>
      <c r="M41" s="141" t="e">
        <v>#N/A</v>
      </c>
      <c r="N41" s="141" t="e">
        <v>#N/A</v>
      </c>
      <c r="O41" s="141" t="e">
        <v>#N/A</v>
      </c>
      <c r="P41" s="141">
        <v>2.0732786415549578</v>
      </c>
      <c r="Q41" s="141" t="e">
        <v>#N/A</v>
      </c>
      <c r="R41" s="141" t="e">
        <v>#N/A</v>
      </c>
      <c r="S41" s="141" t="e">
        <v>#N/A</v>
      </c>
      <c r="T41" s="141">
        <f t="shared" si="0"/>
        <v>249.40305707711306</v>
      </c>
      <c r="U41" s="5"/>
    </row>
    <row r="42" spans="2:21" x14ac:dyDescent="0.25">
      <c r="B42" s="18">
        <v>2027</v>
      </c>
      <c r="C42" s="18">
        <v>9</v>
      </c>
      <c r="D42" s="141">
        <v>36.917469632085471</v>
      </c>
      <c r="E42" s="141">
        <v>32.432899480393331</v>
      </c>
      <c r="F42" s="141">
        <v>3.2572502882177852</v>
      </c>
      <c r="G42" s="141">
        <v>6.9997136860479747</v>
      </c>
      <c r="H42" s="141" t="e">
        <v>#N/A</v>
      </c>
      <c r="I42" s="141">
        <v>4.9086297462643689</v>
      </c>
      <c r="J42" s="141">
        <v>6.6235714597982005</v>
      </c>
      <c r="K42" s="141">
        <v>117.5999720640125</v>
      </c>
      <c r="L42" s="141" t="e">
        <v>#N/A</v>
      </c>
      <c r="M42" s="141" t="e">
        <v>#N/A</v>
      </c>
      <c r="N42" s="141" t="e">
        <v>#N/A</v>
      </c>
      <c r="O42" s="141" t="e">
        <v>#N/A</v>
      </c>
      <c r="P42" s="141">
        <v>1.7497899481241774</v>
      </c>
      <c r="Q42" s="141" t="e">
        <v>#N/A</v>
      </c>
      <c r="R42" s="141" t="e">
        <v>#N/A</v>
      </c>
      <c r="S42" s="141" t="e">
        <v>#N/A</v>
      </c>
      <c r="T42" s="141">
        <f t="shared" si="0"/>
        <v>210.48929630494379</v>
      </c>
      <c r="U42" s="5"/>
    </row>
    <row r="43" spans="2:21" x14ac:dyDescent="0.25">
      <c r="B43" s="18">
        <v>2027</v>
      </c>
      <c r="C43" s="18">
        <v>10</v>
      </c>
      <c r="D43" s="141">
        <v>42.530618724946741</v>
      </c>
      <c r="E43" s="141">
        <v>33.33826006238958</v>
      </c>
      <c r="F43" s="141">
        <v>3.3410644059171326</v>
      </c>
      <c r="G43" s="141">
        <v>6.9956104103265169</v>
      </c>
      <c r="H43" s="141" t="e">
        <v>#N/A</v>
      </c>
      <c r="I43" s="141">
        <v>5.7179939386667291</v>
      </c>
      <c r="J43" s="141">
        <v>6.7284638071448644</v>
      </c>
      <c r="K43" s="141">
        <v>90.052336247428286</v>
      </c>
      <c r="L43" s="141" t="e">
        <v>#N/A</v>
      </c>
      <c r="M43" s="141" t="e">
        <v>#N/A</v>
      </c>
      <c r="N43" s="141" t="e">
        <v>#N/A</v>
      </c>
      <c r="O43" s="141" t="e">
        <v>#N/A</v>
      </c>
      <c r="P43" s="141">
        <v>1.5818422509240477</v>
      </c>
      <c r="Q43" s="141" t="e">
        <v>#N/A</v>
      </c>
      <c r="R43" s="141" t="e">
        <v>#N/A</v>
      </c>
      <c r="S43" s="141" t="e">
        <v>#N/A</v>
      </c>
      <c r="T43" s="141">
        <f t="shared" si="0"/>
        <v>190.28618984774388</v>
      </c>
      <c r="U43" s="5"/>
    </row>
    <row r="44" spans="2:21" x14ac:dyDescent="0.25">
      <c r="B44" s="18">
        <v>2027</v>
      </c>
      <c r="C44" s="18">
        <v>11</v>
      </c>
      <c r="D44" s="141">
        <v>70.695681618830562</v>
      </c>
      <c r="E44" s="141">
        <v>43.087160837983241</v>
      </c>
      <c r="F44" s="141">
        <v>3.8272220657447371</v>
      </c>
      <c r="G44" s="141">
        <v>7.0092553661437771</v>
      </c>
      <c r="H44" s="141" t="e">
        <v>#N/A</v>
      </c>
      <c r="I44" s="141">
        <v>6.3547113531845145</v>
      </c>
      <c r="J44" s="141">
        <v>6.8447095175606991</v>
      </c>
      <c r="K44" s="141">
        <v>84.130539446282441</v>
      </c>
      <c r="L44" s="141" t="e">
        <v>#N/A</v>
      </c>
      <c r="M44" s="141" t="e">
        <v>#N/A</v>
      </c>
      <c r="N44" s="141" t="e">
        <v>#N/A</v>
      </c>
      <c r="O44" s="141" t="e">
        <v>#N/A</v>
      </c>
      <c r="P44" s="141">
        <v>1.8605228414860371</v>
      </c>
      <c r="Q44" s="141" t="e">
        <v>#N/A</v>
      </c>
      <c r="R44" s="141" t="e">
        <v>#N/A</v>
      </c>
      <c r="S44" s="141" t="e">
        <v>#N/A</v>
      </c>
      <c r="T44" s="141">
        <f t="shared" si="0"/>
        <v>223.80980304721601</v>
      </c>
      <c r="U44" s="5"/>
    </row>
    <row r="45" spans="2:21" x14ac:dyDescent="0.25">
      <c r="B45" s="18">
        <v>2027</v>
      </c>
      <c r="C45" s="18">
        <v>12</v>
      </c>
      <c r="D45" s="141">
        <v>105.59617979359821</v>
      </c>
      <c r="E45" s="141">
        <v>53.968009859942789</v>
      </c>
      <c r="F45" s="141">
        <v>4.1097240297581843</v>
      </c>
      <c r="G45" s="141">
        <v>6.6097699018000133</v>
      </c>
      <c r="H45" s="141" t="e">
        <v>#N/A</v>
      </c>
      <c r="I45" s="141">
        <v>6.8682615207445581</v>
      </c>
      <c r="J45" s="141">
        <v>6.2689998167769643</v>
      </c>
      <c r="K45" s="141">
        <v>122.71675715469574</v>
      </c>
      <c r="L45" s="141" t="e">
        <v>#N/A</v>
      </c>
      <c r="M45" s="141" t="e">
        <v>#N/A</v>
      </c>
      <c r="N45" s="141" t="e">
        <v>#N/A</v>
      </c>
      <c r="O45" s="141" t="e">
        <v>#N/A</v>
      </c>
      <c r="P45" s="141">
        <v>2.5662448052408249</v>
      </c>
      <c r="Q45" s="141" t="e">
        <v>#N/A</v>
      </c>
      <c r="R45" s="141" t="e">
        <v>#N/A</v>
      </c>
      <c r="S45" s="141" t="e">
        <v>#N/A</v>
      </c>
      <c r="T45" s="141">
        <f t="shared" si="0"/>
        <v>308.70394688255732</v>
      </c>
      <c r="U45" s="5"/>
    </row>
    <row r="46" spans="2:21" x14ac:dyDescent="0.25">
      <c r="B46" s="18">
        <v>2028</v>
      </c>
      <c r="C46" s="18">
        <v>1</v>
      </c>
      <c r="D46" s="141">
        <v>103.71317770065734</v>
      </c>
      <c r="E46" s="141">
        <v>52.706255442573635</v>
      </c>
      <c r="F46" s="141">
        <v>4.4942019226657441</v>
      </c>
      <c r="G46" s="141">
        <v>6.1497197946070097</v>
      </c>
      <c r="H46" s="141" t="e">
        <v>#N/A</v>
      </c>
      <c r="I46" s="141">
        <v>6.8480133697372869</v>
      </c>
      <c r="J46" s="141">
        <v>7.1719099604286836</v>
      </c>
      <c r="K46" s="141">
        <v>83.584468636868067</v>
      </c>
      <c r="L46" s="141" t="e">
        <v>#N/A</v>
      </c>
      <c r="M46" s="141" t="e">
        <v>#N/A</v>
      </c>
      <c r="N46" s="141" t="e">
        <v>#N/A</v>
      </c>
      <c r="O46" s="141" t="e">
        <v>#N/A</v>
      </c>
      <c r="P46" s="141">
        <v>2.2186167394678717</v>
      </c>
      <c r="Q46" s="141" t="e">
        <v>#N/A</v>
      </c>
      <c r="R46" s="141" t="e">
        <v>#N/A</v>
      </c>
      <c r="S46" s="141" t="e">
        <v>#N/A</v>
      </c>
      <c r="T46" s="141">
        <f t="shared" si="0"/>
        <v>266.88636356700562</v>
      </c>
      <c r="U46" s="5"/>
    </row>
    <row r="47" spans="2:21" x14ac:dyDescent="0.25">
      <c r="B47" s="18">
        <v>2028</v>
      </c>
      <c r="C47" s="18">
        <v>2</v>
      </c>
      <c r="D47" s="141">
        <v>97.162462228796414</v>
      </c>
      <c r="E47" s="141">
        <v>53.072811707237989</v>
      </c>
      <c r="F47" s="141">
        <v>4.1638013521666943</v>
      </c>
      <c r="G47" s="141">
        <v>6.4364161246243947</v>
      </c>
      <c r="H47" s="141" t="e">
        <v>#N/A</v>
      </c>
      <c r="I47" s="141">
        <v>6.5922140053894989</v>
      </c>
      <c r="J47" s="141">
        <v>6.8427021896802671</v>
      </c>
      <c r="K47" s="141">
        <v>80.254659777128964</v>
      </c>
      <c r="L47" s="141" t="e">
        <v>#N/A</v>
      </c>
      <c r="M47" s="141" t="e">
        <v>#N/A</v>
      </c>
      <c r="N47" s="141" t="e">
        <v>#N/A</v>
      </c>
      <c r="O47" s="141" t="e">
        <v>#N/A</v>
      </c>
      <c r="P47" s="141">
        <v>2.1335942209934902</v>
      </c>
      <c r="Q47" s="141" t="e">
        <v>#N/A</v>
      </c>
      <c r="R47" s="141" t="e">
        <v>#N/A</v>
      </c>
      <c r="S47" s="141" t="e">
        <v>#N/A</v>
      </c>
      <c r="T47" s="141">
        <f t="shared" si="0"/>
        <v>256.65866160601769</v>
      </c>
      <c r="U47" s="5"/>
    </row>
    <row r="48" spans="2:21" x14ac:dyDescent="0.25">
      <c r="B48" s="18">
        <v>2028</v>
      </c>
      <c r="C48" s="18">
        <v>3</v>
      </c>
      <c r="D48" s="141">
        <v>82.654548375833258</v>
      </c>
      <c r="E48" s="141">
        <v>46.166323107541501</v>
      </c>
      <c r="F48" s="141">
        <v>4.2214540295114888</v>
      </c>
      <c r="G48" s="141">
        <v>6.2445434240234263</v>
      </c>
      <c r="H48" s="141" t="e">
        <v>#N/A</v>
      </c>
      <c r="I48" s="141">
        <v>6.6313533065469219</v>
      </c>
      <c r="J48" s="141">
        <v>7.3391940754790106</v>
      </c>
      <c r="K48" s="141">
        <v>55.946119295620925</v>
      </c>
      <c r="L48" s="141" t="e">
        <v>#N/A</v>
      </c>
      <c r="M48" s="141" t="e">
        <v>#N/A</v>
      </c>
      <c r="N48" s="141" t="e">
        <v>#N/A</v>
      </c>
      <c r="O48" s="141" t="e">
        <v>#N/A</v>
      </c>
      <c r="P48" s="141">
        <v>1.7536797423705794</v>
      </c>
      <c r="Q48" s="141" t="e">
        <v>#N/A</v>
      </c>
      <c r="R48" s="141" t="e">
        <v>#N/A</v>
      </c>
      <c r="S48" s="141" t="e">
        <v>#N/A</v>
      </c>
      <c r="T48" s="141">
        <f t="shared" si="0"/>
        <v>210.95721535692712</v>
      </c>
      <c r="U48" s="5"/>
    </row>
    <row r="49" spans="2:21" x14ac:dyDescent="0.25">
      <c r="B49" s="18">
        <v>2028</v>
      </c>
      <c r="C49" s="18">
        <v>4</v>
      </c>
      <c r="D49" s="141">
        <v>68.769036929028374</v>
      </c>
      <c r="E49" s="141">
        <v>43.195061287618138</v>
      </c>
      <c r="F49" s="141">
        <v>4.2461694210125236</v>
      </c>
      <c r="G49" s="141">
        <v>6.5817992103064302</v>
      </c>
      <c r="H49" s="141" t="e">
        <v>#N/A</v>
      </c>
      <c r="I49" s="141">
        <v>6.3531354084326122</v>
      </c>
      <c r="J49" s="141">
        <v>7.8031197071612262</v>
      </c>
      <c r="K49" s="141">
        <v>52.831433030149398</v>
      </c>
      <c r="L49" s="141" t="e">
        <v>#N/A</v>
      </c>
      <c r="M49" s="141" t="e">
        <v>#N/A</v>
      </c>
      <c r="N49" s="141" t="e">
        <v>#N/A</v>
      </c>
      <c r="O49" s="141" t="e">
        <v>#N/A</v>
      </c>
      <c r="P49" s="141">
        <v>1.5908570133236382</v>
      </c>
      <c r="Q49" s="141" t="e">
        <v>#N/A</v>
      </c>
      <c r="R49" s="141" t="e">
        <v>#N/A</v>
      </c>
      <c r="S49" s="141" t="e">
        <v>#N/A</v>
      </c>
      <c r="T49" s="141">
        <f t="shared" si="0"/>
        <v>191.37061200703235</v>
      </c>
      <c r="U49" s="5"/>
    </row>
    <row r="50" spans="2:21" x14ac:dyDescent="0.25">
      <c r="B50" s="18">
        <v>2028</v>
      </c>
      <c r="C50" s="18">
        <v>5</v>
      </c>
      <c r="D50" s="141">
        <v>49.75625029815486</v>
      </c>
      <c r="E50" s="141">
        <v>35.716622109514134</v>
      </c>
      <c r="F50" s="141">
        <v>3.5182115330932469</v>
      </c>
      <c r="G50" s="141">
        <v>6.0495917395769538</v>
      </c>
      <c r="H50" s="141" t="e">
        <v>#N/A</v>
      </c>
      <c r="I50" s="141">
        <v>5.4630388372586909</v>
      </c>
      <c r="J50" s="141">
        <v>7.0705939459687714</v>
      </c>
      <c r="K50" s="141">
        <v>56.367078104893594</v>
      </c>
      <c r="L50" s="141" t="e">
        <v>#N/A</v>
      </c>
      <c r="M50" s="141" t="e">
        <v>#N/A</v>
      </c>
      <c r="N50" s="141" t="e">
        <v>#N/A</v>
      </c>
      <c r="O50" s="141" t="e">
        <v>#N/A</v>
      </c>
      <c r="P50" s="141">
        <v>1.374263048263934</v>
      </c>
      <c r="Q50" s="141" t="e">
        <v>#N/A</v>
      </c>
      <c r="R50" s="141" t="e">
        <v>#N/A</v>
      </c>
      <c r="S50" s="141" t="e">
        <v>#N/A</v>
      </c>
      <c r="T50" s="141">
        <f t="shared" si="0"/>
        <v>165.31564961672419</v>
      </c>
      <c r="U50" s="5"/>
    </row>
    <row r="51" spans="2:21" x14ac:dyDescent="0.25">
      <c r="B51" s="18">
        <v>2028</v>
      </c>
      <c r="C51" s="18">
        <v>6</v>
      </c>
      <c r="D51" s="141">
        <v>39.172760042144454</v>
      </c>
      <c r="E51" s="141">
        <v>33.283778882025317</v>
      </c>
      <c r="F51" s="141">
        <v>3.7494362817303966</v>
      </c>
      <c r="G51" s="141">
        <v>6.309233159565645</v>
      </c>
      <c r="H51" s="141" t="e">
        <v>#N/A</v>
      </c>
      <c r="I51" s="141">
        <v>5.2143439215024374</v>
      </c>
      <c r="J51" s="141">
        <v>7.3946794601456247</v>
      </c>
      <c r="K51" s="141">
        <v>66.065533138767279</v>
      </c>
      <c r="L51" s="141" t="e">
        <v>#N/A</v>
      </c>
      <c r="M51" s="141" t="e">
        <v>#N/A</v>
      </c>
      <c r="N51" s="141" t="e">
        <v>#N/A</v>
      </c>
      <c r="O51" s="141" t="e">
        <v>#N/A</v>
      </c>
      <c r="P51" s="141">
        <v>1.3511971703893975</v>
      </c>
      <c r="Q51" s="141" t="e">
        <v>#N/A</v>
      </c>
      <c r="R51" s="141" t="e">
        <v>#N/A</v>
      </c>
      <c r="S51" s="141" t="e">
        <v>#N/A</v>
      </c>
      <c r="T51" s="141">
        <f t="shared" si="0"/>
        <v>162.54096205627053</v>
      </c>
      <c r="U51" s="5"/>
    </row>
    <row r="52" spans="2:21" x14ac:dyDescent="0.25">
      <c r="B52" s="18">
        <v>2028</v>
      </c>
      <c r="C52" s="18">
        <v>7</v>
      </c>
      <c r="D52" s="141">
        <v>36.26761197566524</v>
      </c>
      <c r="E52" s="141">
        <v>31.202420800819631</v>
      </c>
      <c r="F52" s="141">
        <v>3.3677857343756452</v>
      </c>
      <c r="G52" s="141">
        <v>6.7828471783338848</v>
      </c>
      <c r="H52" s="141" t="e">
        <v>#N/A</v>
      </c>
      <c r="I52" s="141">
        <v>4.920454638855956</v>
      </c>
      <c r="J52" s="141">
        <v>6.8663917702717994</v>
      </c>
      <c r="K52" s="141">
        <v>86.317180506084796</v>
      </c>
      <c r="L52" s="141" t="e">
        <v>#N/A</v>
      </c>
      <c r="M52" s="141" t="e">
        <v>#N/A</v>
      </c>
      <c r="N52" s="141" t="e">
        <v>#N/A</v>
      </c>
      <c r="O52" s="141" t="e">
        <v>#N/A</v>
      </c>
      <c r="P52" s="141">
        <v>1.4730383630916195</v>
      </c>
      <c r="Q52" s="141" t="e">
        <v>#N/A</v>
      </c>
      <c r="R52" s="141" t="e">
        <v>#N/A</v>
      </c>
      <c r="S52" s="141" t="e">
        <v>#N/A</v>
      </c>
      <c r="T52" s="141">
        <f t="shared" si="0"/>
        <v>177.19773096749859</v>
      </c>
      <c r="U52" s="5"/>
    </row>
    <row r="53" spans="2:21" x14ac:dyDescent="0.25">
      <c r="B53" s="18">
        <v>2028</v>
      </c>
      <c r="C53" s="18">
        <v>8</v>
      </c>
      <c r="D53" s="141">
        <v>36.097220803059408</v>
      </c>
      <c r="E53" s="141">
        <v>31.142146558703377</v>
      </c>
      <c r="F53" s="141">
        <v>3.1474227552694392</v>
      </c>
      <c r="G53" s="141">
        <v>6.6217896124509412</v>
      </c>
      <c r="H53" s="141" t="e">
        <v>#N/A</v>
      </c>
      <c r="I53" s="141">
        <v>4.8423575777272143</v>
      </c>
      <c r="J53" s="141">
        <v>7.1023018564657567</v>
      </c>
      <c r="K53" s="141">
        <v>158.3319305512014</v>
      </c>
      <c r="L53" s="141" t="e">
        <v>#N/A</v>
      </c>
      <c r="M53" s="141" t="e">
        <v>#N/A</v>
      </c>
      <c r="N53" s="141" t="e">
        <v>#N/A</v>
      </c>
      <c r="O53" s="141" t="e">
        <v>#N/A</v>
      </c>
      <c r="P53" s="141">
        <v>2.0729047023212792</v>
      </c>
      <c r="Q53" s="141" t="e">
        <v>#N/A</v>
      </c>
      <c r="R53" s="141" t="e">
        <v>#N/A</v>
      </c>
      <c r="S53" s="141" t="e">
        <v>#N/A</v>
      </c>
      <c r="T53" s="141">
        <f t="shared" si="0"/>
        <v>249.35807441719882</v>
      </c>
      <c r="U53" s="5"/>
    </row>
    <row r="54" spans="2:21" x14ac:dyDescent="0.25">
      <c r="B54" s="18">
        <v>2028</v>
      </c>
      <c r="C54" s="18">
        <v>9</v>
      </c>
      <c r="D54" s="141">
        <v>36.383952834590481</v>
      </c>
      <c r="E54" s="141">
        <v>32.268898503991473</v>
      </c>
      <c r="F54" s="141">
        <v>3.2341177201158868</v>
      </c>
      <c r="G54" s="141">
        <v>6.9997136860479747</v>
      </c>
      <c r="H54" s="141" t="e">
        <v>#N/A</v>
      </c>
      <c r="I54" s="141">
        <v>4.8597075750011296</v>
      </c>
      <c r="J54" s="141">
        <v>6.5655733012428987</v>
      </c>
      <c r="K54" s="141">
        <v>93.52740430061246</v>
      </c>
      <c r="L54" s="141" t="e">
        <v>#N/A</v>
      </c>
      <c r="M54" s="141" t="e">
        <v>#N/A</v>
      </c>
      <c r="N54" s="141" t="e">
        <v>#N/A</v>
      </c>
      <c r="O54" s="141" t="e">
        <v>#N/A</v>
      </c>
      <c r="P54" s="141">
        <v>1.541060835455083</v>
      </c>
      <c r="Q54" s="141" t="e">
        <v>#N/A</v>
      </c>
      <c r="R54" s="141" t="e">
        <v>#N/A</v>
      </c>
      <c r="S54" s="141" t="e">
        <v>#N/A</v>
      </c>
      <c r="T54" s="141">
        <f t="shared" si="0"/>
        <v>185.38042875705739</v>
      </c>
      <c r="U54" s="5"/>
    </row>
    <row r="55" spans="2:21" x14ac:dyDescent="0.25">
      <c r="B55" s="18">
        <v>2028</v>
      </c>
      <c r="C55" s="18">
        <v>10</v>
      </c>
      <c r="D55" s="141">
        <v>41.883282389919074</v>
      </c>
      <c r="E55" s="141">
        <v>33.159842474904529</v>
      </c>
      <c r="F55" s="141">
        <v>3.3166756898359187</v>
      </c>
      <c r="G55" s="141">
        <v>6.9956104103265169</v>
      </c>
      <c r="H55" s="141" t="e">
        <v>#N/A</v>
      </c>
      <c r="I55" s="141">
        <v>5.6605098426535436</v>
      </c>
      <c r="J55" s="141">
        <v>6.6677670455419396</v>
      </c>
      <c r="K55" s="141">
        <v>85.720981686549834</v>
      </c>
      <c r="L55" s="141" t="e">
        <v>#N/A</v>
      </c>
      <c r="M55" s="141" t="e">
        <v>#N/A</v>
      </c>
      <c r="N55" s="141" t="e">
        <v>#N/A</v>
      </c>
      <c r="O55" s="141" t="e">
        <v>#N/A</v>
      </c>
      <c r="P55" s="141">
        <v>1.5374169116366401</v>
      </c>
      <c r="Q55" s="141" t="e">
        <v>#N/A</v>
      </c>
      <c r="R55" s="141" t="e">
        <v>#N/A</v>
      </c>
      <c r="S55" s="141" t="e">
        <v>#N/A</v>
      </c>
      <c r="T55" s="141">
        <f t="shared" si="0"/>
        <v>184.94208645136797</v>
      </c>
      <c r="U55" s="5"/>
    </row>
    <row r="56" spans="2:21" x14ac:dyDescent="0.25">
      <c r="B56" s="18">
        <v>2028</v>
      </c>
      <c r="C56" s="18">
        <v>11</v>
      </c>
      <c r="D56" s="141">
        <v>69.536860813482093</v>
      </c>
      <c r="E56" s="141">
        <v>42.815573543523598</v>
      </c>
      <c r="F56" s="141">
        <v>3.7964685344937665</v>
      </c>
      <c r="G56" s="141">
        <v>7.0092553661437771</v>
      </c>
      <c r="H56" s="141" t="e">
        <v>#N/A</v>
      </c>
      <c r="I56" s="141">
        <v>6.2883691524603078</v>
      </c>
      <c r="J56" s="141">
        <v>6.7819256161151138</v>
      </c>
      <c r="K56" s="141">
        <v>82.654317686393952</v>
      </c>
      <c r="L56" s="141" t="e">
        <v>#N/A</v>
      </c>
      <c r="M56" s="141" t="e">
        <v>#N/A</v>
      </c>
      <c r="N56" s="141" t="e">
        <v>#N/A</v>
      </c>
      <c r="O56" s="141" t="e">
        <v>#N/A</v>
      </c>
      <c r="P56" s="141">
        <v>1.8348173697210906</v>
      </c>
      <c r="Q56" s="141" t="e">
        <v>#N/A</v>
      </c>
      <c r="R56" s="141" t="e">
        <v>#N/A</v>
      </c>
      <c r="S56" s="141" t="e">
        <v>#N/A</v>
      </c>
      <c r="T56" s="141">
        <f t="shared" si="0"/>
        <v>220.71758808233372</v>
      </c>
      <c r="U56" s="5"/>
    </row>
    <row r="57" spans="2:21" x14ac:dyDescent="0.25">
      <c r="B57" s="18">
        <v>2028</v>
      </c>
      <c r="C57" s="18">
        <v>12</v>
      </c>
      <c r="D57" s="141">
        <v>103.71386025201595</v>
      </c>
      <c r="E57" s="141">
        <v>53.572339876363287</v>
      </c>
      <c r="F57" s="141">
        <v>4.0723771524658696</v>
      </c>
      <c r="G57" s="141">
        <v>6.6097699018000133</v>
      </c>
      <c r="H57" s="141" t="e">
        <v>#N/A</v>
      </c>
      <c r="I57" s="141">
        <v>6.7953250367028559</v>
      </c>
      <c r="J57" s="141">
        <v>6.2084180387034333</v>
      </c>
      <c r="K57" s="141">
        <v>123.04055842914073</v>
      </c>
      <c r="L57" s="141" t="e">
        <v>#N/A</v>
      </c>
      <c r="M57" s="141" t="e">
        <v>#N/A</v>
      </c>
      <c r="N57" s="141" t="e">
        <v>#N/A</v>
      </c>
      <c r="O57" s="141" t="e">
        <v>#N/A</v>
      </c>
      <c r="P57" s="141">
        <v>2.5484312292380595</v>
      </c>
      <c r="Q57" s="141" t="e">
        <v>#N/A</v>
      </c>
      <c r="R57" s="141" t="e">
        <v>#N/A</v>
      </c>
      <c r="S57" s="141" t="e">
        <v>#N/A</v>
      </c>
      <c r="T57" s="141">
        <f t="shared" si="0"/>
        <v>306.56107991643017</v>
      </c>
      <c r="U57" s="5"/>
    </row>
    <row r="58" spans="2:21" x14ac:dyDescent="0.25">
      <c r="B58" s="18">
        <v>2029</v>
      </c>
      <c r="C58" s="18">
        <v>1</v>
      </c>
      <c r="D58" s="141">
        <v>102.55814706445004</v>
      </c>
      <c r="E58" s="141">
        <v>52.623547891689235</v>
      </c>
      <c r="F58" s="141">
        <v>4.4859779359535761</v>
      </c>
      <c r="G58" s="141">
        <v>6.1497197946070097</v>
      </c>
      <c r="H58" s="141" t="e">
        <v>#N/A</v>
      </c>
      <c r="I58" s="141">
        <v>6.7961822521747433</v>
      </c>
      <c r="J58" s="141">
        <v>7.113129973845842</v>
      </c>
      <c r="K58" s="141">
        <v>84.167219736557982</v>
      </c>
      <c r="L58" s="141" t="e">
        <v>#N/A</v>
      </c>
      <c r="M58" s="141" t="e">
        <v>#N/A</v>
      </c>
      <c r="N58" s="141" t="e">
        <v>#N/A</v>
      </c>
      <c r="O58" s="141" t="e">
        <v>#N/A</v>
      </c>
      <c r="P58" s="141">
        <v>2.2121300600041427</v>
      </c>
      <c r="Q58" s="141" t="e">
        <v>#N/A</v>
      </c>
      <c r="R58" s="141" t="e">
        <v>#N/A</v>
      </c>
      <c r="S58" s="141" t="e">
        <v>#N/A</v>
      </c>
      <c r="T58" s="141">
        <f t="shared" si="0"/>
        <v>266.1060547092826</v>
      </c>
      <c r="U58" s="5"/>
    </row>
    <row r="59" spans="2:21" x14ac:dyDescent="0.25">
      <c r="B59" s="18">
        <v>2029</v>
      </c>
      <c r="C59" s="18">
        <v>2</v>
      </c>
      <c r="D59" s="141">
        <v>99.512399257675142</v>
      </c>
      <c r="E59" s="141">
        <v>54.89006073608558</v>
      </c>
      <c r="F59" s="141">
        <v>4.3044804416945741</v>
      </c>
      <c r="G59" s="141">
        <v>6.6662881290752667</v>
      </c>
      <c r="H59" s="141" t="e">
        <v>#N/A</v>
      </c>
      <c r="I59" s="141">
        <v>6.7728456205814487</v>
      </c>
      <c r="J59" s="141">
        <v>7.0271812346825184</v>
      </c>
      <c r="K59" s="141">
        <v>81.67090685264202</v>
      </c>
      <c r="L59" s="141" t="e">
        <v>#N/A</v>
      </c>
      <c r="M59" s="141" t="e">
        <v>#N/A</v>
      </c>
      <c r="N59" s="141" t="e">
        <v>#N/A</v>
      </c>
      <c r="O59" s="141" t="e">
        <v>#N/A</v>
      </c>
      <c r="P59" s="141">
        <v>2.1865649734313926</v>
      </c>
      <c r="Q59" s="141" t="e">
        <v>#N/A</v>
      </c>
      <c r="R59" s="141" t="e">
        <v>#N/A</v>
      </c>
      <c r="S59" s="141" t="e">
        <v>#N/A</v>
      </c>
      <c r="T59" s="141">
        <f t="shared" si="0"/>
        <v>263.03072724586798</v>
      </c>
      <c r="U59" s="5"/>
    </row>
    <row r="60" spans="2:21" x14ac:dyDescent="0.25">
      <c r="B60" s="18">
        <v>2029</v>
      </c>
      <c r="C60" s="18">
        <v>3</v>
      </c>
      <c r="D60" s="141">
        <v>81.763574770029805</v>
      </c>
      <c r="E60" s="141">
        <v>46.115289071754866</v>
      </c>
      <c r="F60" s="141">
        <v>4.2156167293774134</v>
      </c>
      <c r="G60" s="141">
        <v>6.2445434240234263</v>
      </c>
      <c r="H60" s="141" t="e">
        <v>#N/A</v>
      </c>
      <c r="I60" s="141">
        <v>6.5702111258616416</v>
      </c>
      <c r="J60" s="141">
        <v>7.2850023469037462</v>
      </c>
      <c r="K60" s="141">
        <v>53.236805029104929</v>
      </c>
      <c r="L60" s="141" t="e">
        <v>#N/A</v>
      </c>
      <c r="M60" s="141" t="e">
        <v>#N/A</v>
      </c>
      <c r="N60" s="141" t="e">
        <v>#N/A</v>
      </c>
      <c r="O60" s="141" t="e">
        <v>#N/A</v>
      </c>
      <c r="P60" s="141">
        <v>1.7220562579062322</v>
      </c>
      <c r="Q60" s="141" t="e">
        <v>#N/A</v>
      </c>
      <c r="R60" s="141" t="e">
        <v>#N/A</v>
      </c>
      <c r="S60" s="141" t="e">
        <v>#N/A</v>
      </c>
      <c r="T60" s="141">
        <f t="shared" si="0"/>
        <v>207.15309875496206</v>
      </c>
      <c r="U60" s="5"/>
    </row>
    <row r="61" spans="2:21" x14ac:dyDescent="0.25">
      <c r="B61" s="18">
        <v>2029</v>
      </c>
      <c r="C61" s="18">
        <v>4</v>
      </c>
      <c r="D61" s="141">
        <v>68.06715061036914</v>
      </c>
      <c r="E61" s="141">
        <v>43.17332795361304</v>
      </c>
      <c r="F61" s="141">
        <v>4.2423865182358886</v>
      </c>
      <c r="G61" s="141">
        <v>6.5817992103064302</v>
      </c>
      <c r="H61" s="141" t="e">
        <v>#N/A</v>
      </c>
      <c r="I61" s="141">
        <v>6.2989965546099889</v>
      </c>
      <c r="J61" s="141">
        <v>7.7487805779037187</v>
      </c>
      <c r="K61" s="141">
        <v>51.404196271609536</v>
      </c>
      <c r="L61" s="141" t="e">
        <v>#N/A</v>
      </c>
      <c r="M61" s="141" t="e">
        <v>#N/A</v>
      </c>
      <c r="N61" s="141" t="e">
        <v>#N/A</v>
      </c>
      <c r="O61" s="141" t="e">
        <v>#N/A</v>
      </c>
      <c r="P61" s="141">
        <v>1.5718860960931738</v>
      </c>
      <c r="Q61" s="141" t="e">
        <v>#N/A</v>
      </c>
      <c r="R61" s="141" t="e">
        <v>#N/A</v>
      </c>
      <c r="S61" s="141" t="e">
        <v>#N/A</v>
      </c>
      <c r="T61" s="141">
        <f t="shared" si="0"/>
        <v>189.08852379274092</v>
      </c>
      <c r="U61" s="5"/>
    </row>
    <row r="62" spans="2:21" x14ac:dyDescent="0.25">
      <c r="B62" s="18">
        <v>2029</v>
      </c>
      <c r="C62" s="18">
        <v>5</v>
      </c>
      <c r="D62" s="141">
        <v>49.288665741939624</v>
      </c>
      <c r="E62" s="141">
        <v>35.717001342588134</v>
      </c>
      <c r="F62" s="141">
        <v>3.5162751040050417</v>
      </c>
      <c r="G62" s="141">
        <v>6.0495917395769538</v>
      </c>
      <c r="H62" s="141" t="e">
        <v>#N/A</v>
      </c>
      <c r="I62" s="141">
        <v>5.4205201637374536</v>
      </c>
      <c r="J62" s="141">
        <v>7.0231631434035355</v>
      </c>
      <c r="K62" s="141">
        <v>56.720581413197245</v>
      </c>
      <c r="L62" s="141" t="e">
        <v>#N/A</v>
      </c>
      <c r="M62" s="141" t="e">
        <v>#N/A</v>
      </c>
      <c r="N62" s="141" t="e">
        <v>#N/A</v>
      </c>
      <c r="O62" s="141" t="e">
        <v>#N/A</v>
      </c>
      <c r="P62" s="141">
        <v>1.3725396769569316</v>
      </c>
      <c r="Q62" s="141" t="e">
        <v>#N/A</v>
      </c>
      <c r="R62" s="141" t="e">
        <v>#N/A</v>
      </c>
      <c r="S62" s="141" t="e">
        <v>#N/A</v>
      </c>
      <c r="T62" s="141">
        <f t="shared" si="0"/>
        <v>165.10833832540493</v>
      </c>
      <c r="U62" s="5"/>
    </row>
    <row r="63" spans="2:21" x14ac:dyDescent="0.25">
      <c r="B63" s="18">
        <v>2029</v>
      </c>
      <c r="C63" s="18">
        <v>6</v>
      </c>
      <c r="D63" s="141">
        <v>38.843827369978307</v>
      </c>
      <c r="E63" s="141">
        <v>33.301285695752334</v>
      </c>
      <c r="F63" s="141">
        <v>3.7487106248706348</v>
      </c>
      <c r="G63" s="141">
        <v>6.309233159565645</v>
      </c>
      <c r="H63" s="141" t="e">
        <v>#N/A</v>
      </c>
      <c r="I63" s="141">
        <v>5.1772617304532185</v>
      </c>
      <c r="J63" s="141">
        <v>7.3484906665966516</v>
      </c>
      <c r="K63" s="141">
        <v>64.882373178827407</v>
      </c>
      <c r="L63" s="141" t="e">
        <v>#N/A</v>
      </c>
      <c r="M63" s="141" t="e">
        <v>#N/A</v>
      </c>
      <c r="N63" s="141" t="e">
        <v>#N/A</v>
      </c>
      <c r="O63" s="141" t="e">
        <v>#N/A</v>
      </c>
      <c r="P63" s="141">
        <v>1.3379644682108929</v>
      </c>
      <c r="Q63" s="141" t="e">
        <v>#N/A</v>
      </c>
      <c r="R63" s="141" t="e">
        <v>#N/A</v>
      </c>
      <c r="S63" s="141" t="e">
        <v>#N/A</v>
      </c>
      <c r="T63" s="141">
        <f t="shared" si="0"/>
        <v>160.94914689425508</v>
      </c>
      <c r="U63" s="5"/>
    </row>
    <row r="64" spans="2:21" x14ac:dyDescent="0.25">
      <c r="B64" s="18">
        <v>2029</v>
      </c>
      <c r="C64" s="18">
        <v>7</v>
      </c>
      <c r="D64" s="141">
        <v>35.974468003018032</v>
      </c>
      <c r="E64" s="141">
        <v>31.222196908138738</v>
      </c>
      <c r="F64" s="141">
        <v>3.3673382702313339</v>
      </c>
      <c r="G64" s="141">
        <v>6.7828471783338848</v>
      </c>
      <c r="H64" s="141" t="e">
        <v>#N/A</v>
      </c>
      <c r="I64" s="141">
        <v>4.888045455165746</v>
      </c>
      <c r="J64" s="141">
        <v>6.8296034750237196</v>
      </c>
      <c r="K64" s="141">
        <v>74.662162749962249</v>
      </c>
      <c r="L64" s="141" t="e">
        <v>#N/A</v>
      </c>
      <c r="M64" s="141" t="e">
        <v>#N/A</v>
      </c>
      <c r="N64" s="141" t="e">
        <v>#N/A</v>
      </c>
      <c r="O64" s="141" t="e">
        <v>#N/A</v>
      </c>
      <c r="P64" s="141">
        <v>1.372463087977096</v>
      </c>
      <c r="Q64" s="141" t="e">
        <v>#N/A</v>
      </c>
      <c r="R64" s="141" t="e">
        <v>#N/A</v>
      </c>
      <c r="S64" s="141" t="e">
        <v>#N/A</v>
      </c>
      <c r="T64" s="141">
        <f t="shared" si="0"/>
        <v>165.09912512785081</v>
      </c>
      <c r="U64" s="5"/>
    </row>
    <row r="65" spans="2:21" x14ac:dyDescent="0.25">
      <c r="B65" s="18">
        <v>2029</v>
      </c>
      <c r="C65" s="18">
        <v>8</v>
      </c>
      <c r="D65" s="141">
        <v>35.806157242217232</v>
      </c>
      <c r="E65" s="141">
        <v>31.162095153133581</v>
      </c>
      <c r="F65" s="141">
        <v>3.1470043359995823</v>
      </c>
      <c r="G65" s="141">
        <v>6.6217896124509412</v>
      </c>
      <c r="H65" s="141" t="e">
        <v>#N/A</v>
      </c>
      <c r="I65" s="141">
        <v>4.8099773504779231</v>
      </c>
      <c r="J65" s="141">
        <v>7.0651039547961219</v>
      </c>
      <c r="K65" s="141">
        <v>160.23255293301753</v>
      </c>
      <c r="L65" s="141" t="e">
        <v>#N/A</v>
      </c>
      <c r="M65" s="141" t="e">
        <v>#N/A</v>
      </c>
      <c r="N65" s="141" t="e">
        <v>#N/A</v>
      </c>
      <c r="O65" s="141" t="e">
        <v>#N/A</v>
      </c>
      <c r="P65" s="141">
        <v>2.0859775340390052</v>
      </c>
      <c r="Q65" s="141" t="e">
        <v>#N/A</v>
      </c>
      <c r="R65" s="141" t="e">
        <v>#N/A</v>
      </c>
      <c r="S65" s="141" t="e">
        <v>#N/A</v>
      </c>
      <c r="T65" s="141">
        <f t="shared" si="0"/>
        <v>250.93065811613192</v>
      </c>
      <c r="U65" s="5"/>
    </row>
    <row r="66" spans="2:21" x14ac:dyDescent="0.25">
      <c r="B66" s="18">
        <v>2029</v>
      </c>
      <c r="C66" s="18">
        <v>9</v>
      </c>
      <c r="D66" s="141">
        <v>36.089526186005557</v>
      </c>
      <c r="E66" s="141">
        <v>32.289198743881236</v>
      </c>
      <c r="F66" s="141">
        <v>3.2336503790896898</v>
      </c>
      <c r="G66" s="141">
        <v>6.9997136860479747</v>
      </c>
      <c r="H66" s="141" t="e">
        <v>#N/A</v>
      </c>
      <c r="I66" s="141">
        <v>4.8279062999253703</v>
      </c>
      <c r="J66" s="141">
        <v>6.5299425893242082</v>
      </c>
      <c r="K66" s="141">
        <v>95.314440451496949</v>
      </c>
      <c r="L66" s="141" t="e">
        <v>#N/A</v>
      </c>
      <c r="M66" s="141" t="e">
        <v>#N/A</v>
      </c>
      <c r="N66" s="141" t="e">
        <v>#N/A</v>
      </c>
      <c r="O66" s="141" t="e">
        <v>#N/A</v>
      </c>
      <c r="P66" s="141">
        <v>1.5531738501008348</v>
      </c>
      <c r="Q66" s="141" t="e">
        <v>#N/A</v>
      </c>
      <c r="R66" s="141" t="e">
        <v>#N/A</v>
      </c>
      <c r="S66" s="141" t="e">
        <v>#N/A</v>
      </c>
      <c r="T66" s="141">
        <f t="shared" si="0"/>
        <v>186.83755218587186</v>
      </c>
      <c r="U66" s="5"/>
    </row>
    <row r="67" spans="2:21" x14ac:dyDescent="0.25">
      <c r="B67" s="18">
        <v>2029</v>
      </c>
      <c r="C67" s="18">
        <v>10</v>
      </c>
      <c r="D67" s="141">
        <v>41.514450008756633</v>
      </c>
      <c r="E67" s="141">
        <v>33.171118224662592</v>
      </c>
      <c r="F67" s="141">
        <v>3.3155609933197989</v>
      </c>
      <c r="G67" s="141">
        <v>6.9956104103265169</v>
      </c>
      <c r="H67" s="141" t="e">
        <v>#N/A</v>
      </c>
      <c r="I67" s="141">
        <v>5.6190298876369917</v>
      </c>
      <c r="J67" s="141">
        <v>6.6282570797369766</v>
      </c>
      <c r="K67" s="141">
        <v>75.860043909256291</v>
      </c>
      <c r="L67" s="141" t="e">
        <v>#N/A</v>
      </c>
      <c r="M67" s="141" t="e">
        <v>#N/A</v>
      </c>
      <c r="N67" s="141" t="e">
        <v>#N/A</v>
      </c>
      <c r="O67" s="141" t="e">
        <v>#N/A</v>
      </c>
      <c r="P67" s="141">
        <v>1.4510706087733733</v>
      </c>
      <c r="Q67" s="141" t="e">
        <v>#N/A</v>
      </c>
      <c r="R67" s="141" t="e">
        <v>#N/A</v>
      </c>
      <c r="S67" s="141" t="e">
        <v>#N/A</v>
      </c>
      <c r="T67" s="141">
        <f t="shared" si="0"/>
        <v>174.55514112246914</v>
      </c>
      <c r="U67" s="5"/>
    </row>
    <row r="68" spans="2:21" x14ac:dyDescent="0.25">
      <c r="B68" s="18">
        <v>2029</v>
      </c>
      <c r="C68" s="18">
        <v>11</v>
      </c>
      <c r="D68" s="141">
        <v>68.832897834130264</v>
      </c>
      <c r="E68" s="141">
        <v>42.790181214862329</v>
      </c>
      <c r="F68" s="141">
        <v>3.792485061411464</v>
      </c>
      <c r="G68" s="141">
        <v>7.0092553661437771</v>
      </c>
      <c r="H68" s="141" t="e">
        <v>#N/A</v>
      </c>
      <c r="I68" s="141">
        <v>6.2346416927639181</v>
      </c>
      <c r="J68" s="141">
        <v>6.7381559958285324</v>
      </c>
      <c r="K68" s="141">
        <v>70.86552827774311</v>
      </c>
      <c r="L68" s="141" t="e">
        <v>#N/A</v>
      </c>
      <c r="M68" s="141" t="e">
        <v>#N/A</v>
      </c>
      <c r="N68" s="141" t="e">
        <v>#N/A</v>
      </c>
      <c r="O68" s="141" t="e">
        <v>#N/A</v>
      </c>
      <c r="P68" s="141">
        <v>1.7290314845694816</v>
      </c>
      <c r="Q68" s="141" t="e">
        <v>#N/A</v>
      </c>
      <c r="R68" s="141" t="e">
        <v>#N/A</v>
      </c>
      <c r="S68" s="141" t="e">
        <v>#N/A</v>
      </c>
      <c r="T68" s="141">
        <f t="shared" si="0"/>
        <v>207.99217692745287</v>
      </c>
      <c r="U68" s="5"/>
    </row>
    <row r="69" spans="2:21" x14ac:dyDescent="0.25">
      <c r="B69" s="18">
        <v>2029</v>
      </c>
      <c r="C69" s="18">
        <v>12</v>
      </c>
      <c r="D69" s="141">
        <v>102.52882570865364</v>
      </c>
      <c r="E69" s="141">
        <v>53.486432167211667</v>
      </c>
      <c r="F69" s="141">
        <v>4.0639443082899414</v>
      </c>
      <c r="G69" s="141">
        <v>6.6097699018000133</v>
      </c>
      <c r="H69" s="141" t="e">
        <v>#N/A</v>
      </c>
      <c r="I69" s="141">
        <v>6.7294123742982217</v>
      </c>
      <c r="J69" s="141">
        <v>6.1634476556338065</v>
      </c>
      <c r="K69" s="141">
        <v>126.58159505467856</v>
      </c>
      <c r="L69" s="141" t="e">
        <v>#N/A</v>
      </c>
      <c r="M69" s="141" t="e">
        <v>#N/A</v>
      </c>
      <c r="N69" s="141" t="e">
        <v>#N/A</v>
      </c>
      <c r="O69" s="141" t="e">
        <v>#N/A</v>
      </c>
      <c r="P69" s="141">
        <v>2.5664604496598802</v>
      </c>
      <c r="Q69" s="141" t="e">
        <v>#N/A</v>
      </c>
      <c r="R69" s="141" t="e">
        <v>#N/A</v>
      </c>
      <c r="S69" s="141" t="e">
        <v>#N/A</v>
      </c>
      <c r="T69" s="141">
        <f t="shared" si="0"/>
        <v>308.72988762022567</v>
      </c>
      <c r="U69" s="5"/>
    </row>
    <row r="70" spans="2:21" x14ac:dyDescent="0.25">
      <c r="B70" s="18">
        <v>2030</v>
      </c>
      <c r="C70" s="18">
        <v>1</v>
      </c>
      <c r="D70" s="141">
        <v>101.47246648199409</v>
      </c>
      <c r="E70" s="141">
        <v>52.517052009274479</v>
      </c>
      <c r="F70" s="141">
        <v>4.4716353139940308</v>
      </c>
      <c r="G70" s="141">
        <v>6.1497197946070097</v>
      </c>
      <c r="H70" s="141" t="e">
        <v>#N/A</v>
      </c>
      <c r="I70" s="141">
        <v>6.7363940669463034</v>
      </c>
      <c r="J70" s="141">
        <v>7.0699396752125159</v>
      </c>
      <c r="K70" s="141">
        <v>85.992944476106956</v>
      </c>
      <c r="L70" s="141" t="e">
        <v>#N/A</v>
      </c>
      <c r="M70" s="141" t="e">
        <v>#N/A</v>
      </c>
      <c r="N70" s="141" t="e">
        <v>#N/A</v>
      </c>
      <c r="O70" s="141" t="e">
        <v>#N/A</v>
      </c>
      <c r="P70" s="141">
        <v>2.216457411001469</v>
      </c>
      <c r="Q70" s="141" t="e">
        <v>#N/A</v>
      </c>
      <c r="R70" s="141" t="e">
        <v>#N/A</v>
      </c>
      <c r="S70" s="141" t="e">
        <v>#N/A</v>
      </c>
      <c r="T70" s="141">
        <f t="shared" si="0"/>
        <v>266.62660922913688</v>
      </c>
      <c r="U70" s="5"/>
    </row>
    <row r="71" spans="2:21" x14ac:dyDescent="0.25">
      <c r="B71" s="18">
        <v>2030</v>
      </c>
      <c r="C71" s="18">
        <v>2</v>
      </c>
      <c r="D71" s="141">
        <v>98.459383068983215</v>
      </c>
      <c r="E71" s="141">
        <v>54.787038996623728</v>
      </c>
      <c r="F71" s="141">
        <v>4.2906077299773333</v>
      </c>
      <c r="G71" s="141">
        <v>6.6662881290752667</v>
      </c>
      <c r="H71" s="141" t="e">
        <v>#N/A</v>
      </c>
      <c r="I71" s="141">
        <v>6.7132936029093306</v>
      </c>
      <c r="J71" s="141">
        <v>6.9799680748235886</v>
      </c>
      <c r="K71" s="141">
        <v>83.048032155977097</v>
      </c>
      <c r="L71" s="141" t="e">
        <v>#N/A</v>
      </c>
      <c r="M71" s="141" t="e">
        <v>#N/A</v>
      </c>
      <c r="N71" s="141" t="e">
        <v>#N/A</v>
      </c>
      <c r="O71" s="141" t="e">
        <v>#N/A</v>
      </c>
      <c r="P71" s="141">
        <v>2.1874070061823914</v>
      </c>
      <c r="Q71" s="141" t="e">
        <v>#N/A</v>
      </c>
      <c r="R71" s="141" t="e">
        <v>#N/A</v>
      </c>
      <c r="S71" s="141" t="e">
        <v>#N/A</v>
      </c>
      <c r="T71" s="141">
        <f t="shared" si="0"/>
        <v>263.13201876455196</v>
      </c>
      <c r="U71" s="5"/>
    </row>
    <row r="72" spans="2:21" x14ac:dyDescent="0.25">
      <c r="B72" s="18">
        <v>2030</v>
      </c>
      <c r="C72" s="18">
        <v>3</v>
      </c>
      <c r="D72" s="141">
        <v>80.928199463471628</v>
      </c>
      <c r="E72" s="141">
        <v>46.04340793416096</v>
      </c>
      <c r="F72" s="141">
        <v>4.2040323838471823</v>
      </c>
      <c r="G72" s="141">
        <v>6.2445434240234263</v>
      </c>
      <c r="H72" s="141" t="e">
        <v>#N/A</v>
      </c>
      <c r="I72" s="141">
        <v>6.5132782048319466</v>
      </c>
      <c r="J72" s="141">
        <v>7.2374850780476514</v>
      </c>
      <c r="K72" s="141">
        <v>53.474034742997418</v>
      </c>
      <c r="L72" s="141" t="e">
        <v>#N/A</v>
      </c>
      <c r="M72" s="141" t="e">
        <v>#N/A</v>
      </c>
      <c r="N72" s="141" t="e">
        <v>#N/A</v>
      </c>
      <c r="O72" s="141" t="e">
        <v>#N/A</v>
      </c>
      <c r="P72" s="141">
        <v>1.715466982472488</v>
      </c>
      <c r="Q72" s="141" t="e">
        <v>#N/A</v>
      </c>
      <c r="R72" s="141" t="e">
        <v>#N/A</v>
      </c>
      <c r="S72" s="141" t="e">
        <v>#N/A</v>
      </c>
      <c r="T72" s="141">
        <f t="shared" si="0"/>
        <v>206.36044821385272</v>
      </c>
      <c r="U72" s="5"/>
    </row>
    <row r="73" spans="2:21" x14ac:dyDescent="0.25">
      <c r="B73" s="18">
        <v>2030</v>
      </c>
      <c r="C73" s="18">
        <v>4</v>
      </c>
      <c r="D73" s="141">
        <v>67.412301419555305</v>
      </c>
      <c r="E73" s="141">
        <v>43.132076490126082</v>
      </c>
      <c r="F73" s="141">
        <v>4.2328114436136133</v>
      </c>
      <c r="G73" s="141">
        <v>6.5817992103064302</v>
      </c>
      <c r="H73" s="141" t="e">
        <v>#N/A</v>
      </c>
      <c r="I73" s="141">
        <v>6.2543467968325963</v>
      </c>
      <c r="J73" s="141">
        <v>7.6976441195496932</v>
      </c>
      <c r="K73" s="141">
        <v>51.709226738935044</v>
      </c>
      <c r="L73" s="141" t="e">
        <v>#N/A</v>
      </c>
      <c r="M73" s="141" t="e">
        <v>#N/A</v>
      </c>
      <c r="N73" s="141" t="e">
        <v>#N/A</v>
      </c>
      <c r="O73" s="141" t="e">
        <v>#N/A</v>
      </c>
      <c r="P73" s="141">
        <v>1.5677246854200175</v>
      </c>
      <c r="Q73" s="141" t="e">
        <v>#N/A</v>
      </c>
      <c r="R73" s="141" t="e">
        <v>#N/A</v>
      </c>
      <c r="S73" s="141" t="e">
        <v>#N/A</v>
      </c>
      <c r="T73" s="141">
        <f t="shared" si="0"/>
        <v>188.58793090433878</v>
      </c>
      <c r="U73" s="5"/>
    </row>
    <row r="74" spans="2:21" x14ac:dyDescent="0.25">
      <c r="B74" s="18">
        <v>2030</v>
      </c>
      <c r="C74" s="18">
        <v>5</v>
      </c>
      <c r="D74" s="141">
        <v>48.854717463783658</v>
      </c>
      <c r="E74" s="141">
        <v>35.701232665274667</v>
      </c>
      <c r="F74" s="141">
        <v>3.5095496293718016</v>
      </c>
      <c r="G74" s="141">
        <v>6.0495917395769538</v>
      </c>
      <c r="H74" s="141" t="e">
        <v>#N/A</v>
      </c>
      <c r="I74" s="141">
        <v>5.3928245435071798</v>
      </c>
      <c r="J74" s="141">
        <v>6.9721665351374771</v>
      </c>
      <c r="K74" s="141">
        <v>55.781830229339761</v>
      </c>
      <c r="L74" s="141" t="e">
        <v>#N/A</v>
      </c>
      <c r="M74" s="141" t="e">
        <v>#N/A</v>
      </c>
      <c r="N74" s="141" t="e">
        <v>#N/A</v>
      </c>
      <c r="O74" s="141" t="e">
        <v>#N/A</v>
      </c>
      <c r="P74" s="141">
        <v>1.3601846097402621</v>
      </c>
      <c r="Q74" s="141" t="e">
        <v>#N/A</v>
      </c>
      <c r="R74" s="141" t="e">
        <v>#N/A</v>
      </c>
      <c r="S74" s="141" t="e">
        <v>#N/A</v>
      </c>
      <c r="T74" s="141">
        <f t="shared" si="0"/>
        <v>163.62209741573176</v>
      </c>
      <c r="U74" s="5"/>
    </row>
    <row r="75" spans="2:21" x14ac:dyDescent="0.25">
      <c r="B75" s="18">
        <v>2030</v>
      </c>
      <c r="C75" s="18">
        <v>6</v>
      </c>
      <c r="D75" s="141">
        <v>38.541239478317237</v>
      </c>
      <c r="E75" s="141">
        <v>33.303736112649432</v>
      </c>
      <c r="F75" s="141">
        <v>3.7428658842870033</v>
      </c>
      <c r="G75" s="141">
        <v>6.309233159565645</v>
      </c>
      <c r="H75" s="141" t="e">
        <v>#N/A</v>
      </c>
      <c r="I75" s="141">
        <v>5.1513165633212594</v>
      </c>
      <c r="J75" s="141">
        <v>7.291484445267943</v>
      </c>
      <c r="K75" s="141">
        <v>65.047232571475348</v>
      </c>
      <c r="L75" s="141" t="e">
        <v>#N/A</v>
      </c>
      <c r="M75" s="141" t="e">
        <v>#N/A</v>
      </c>
      <c r="N75" s="141" t="e">
        <v>#N/A</v>
      </c>
      <c r="O75" s="141" t="e">
        <v>#N/A</v>
      </c>
      <c r="P75" s="141">
        <v>1.3360861328197382</v>
      </c>
      <c r="Q75" s="141" t="e">
        <v>#N/A</v>
      </c>
      <c r="R75" s="141" t="e">
        <v>#N/A</v>
      </c>
      <c r="S75" s="141" t="e">
        <v>#N/A</v>
      </c>
      <c r="T75" s="141">
        <f t="shared" ref="T75:T138" si="1">SUM(D75:G75)+SUM(I75:K75)+P75</f>
        <v>160.72319434770361</v>
      </c>
      <c r="U75" s="5"/>
    </row>
    <row r="76" spans="2:21" x14ac:dyDescent="0.25">
      <c r="B76" s="18">
        <v>2030</v>
      </c>
      <c r="C76" s="18">
        <v>7</v>
      </c>
      <c r="D76" s="141">
        <v>35.705496251970104</v>
      </c>
      <c r="E76" s="141">
        <v>31.227856502807828</v>
      </c>
      <c r="F76" s="141">
        <v>3.3622988678158214</v>
      </c>
      <c r="G76" s="141">
        <v>6.7828471783338848</v>
      </c>
      <c r="H76" s="141" t="e">
        <v>#N/A</v>
      </c>
      <c r="I76" s="141">
        <v>4.8664921494433058</v>
      </c>
      <c r="J76" s="141">
        <v>6.7654973278172479</v>
      </c>
      <c r="K76" s="141">
        <v>74.784550014705914</v>
      </c>
      <c r="L76" s="141" t="e">
        <v>#N/A</v>
      </c>
      <c r="M76" s="141" t="e">
        <v>#N/A</v>
      </c>
      <c r="N76" s="141" t="e">
        <v>#N/A</v>
      </c>
      <c r="O76" s="141" t="e">
        <v>#N/A</v>
      </c>
      <c r="P76" s="141">
        <v>1.3705214674794459</v>
      </c>
      <c r="Q76" s="141" t="e">
        <v>#N/A</v>
      </c>
      <c r="R76" s="141" t="e">
        <v>#N/A</v>
      </c>
      <c r="S76" s="141" t="e">
        <v>#N/A</v>
      </c>
      <c r="T76" s="141">
        <f t="shared" si="1"/>
        <v>164.86555976037354</v>
      </c>
      <c r="U76" s="5"/>
    </row>
    <row r="77" spans="2:21" x14ac:dyDescent="0.25">
      <c r="B77" s="18">
        <v>2030</v>
      </c>
      <c r="C77" s="18">
        <v>8</v>
      </c>
      <c r="D77" s="141">
        <v>35.539140118872105</v>
      </c>
      <c r="E77" s="141">
        <v>31.167954400797818</v>
      </c>
      <c r="F77" s="141">
        <v>3.1423070429584166</v>
      </c>
      <c r="G77" s="141">
        <v>6.6217896124509412</v>
      </c>
      <c r="H77" s="141" t="e">
        <v>#N/A</v>
      </c>
      <c r="I77" s="141">
        <v>4.789920091258498</v>
      </c>
      <c r="J77" s="141">
        <v>7.0009658093381626</v>
      </c>
      <c r="K77" s="141">
        <v>138.83589496153323</v>
      </c>
      <c r="L77" s="141" t="e">
        <v>#N/A</v>
      </c>
      <c r="M77" s="141" t="e">
        <v>#N/A</v>
      </c>
      <c r="N77" s="141" t="e">
        <v>#N/A</v>
      </c>
      <c r="O77" s="141" t="e">
        <v>#N/A</v>
      </c>
      <c r="P77" s="141">
        <v>1.9036825162881377</v>
      </c>
      <c r="Q77" s="141" t="e">
        <v>#N/A</v>
      </c>
      <c r="R77" s="141" t="e">
        <v>#N/A</v>
      </c>
      <c r="S77" s="141" t="e">
        <v>#N/A</v>
      </c>
      <c r="T77" s="141">
        <f t="shared" si="1"/>
        <v>229.0016545534973</v>
      </c>
      <c r="U77" s="5"/>
    </row>
    <row r="78" spans="2:21" x14ac:dyDescent="0.25">
      <c r="B78" s="18">
        <v>2030</v>
      </c>
      <c r="C78" s="18">
        <v>9</v>
      </c>
      <c r="D78" s="141">
        <v>35.819340985593392</v>
      </c>
      <c r="E78" s="141">
        <v>32.294900052608384</v>
      </c>
      <c r="F78" s="141">
        <v>3.2287990156945812</v>
      </c>
      <c r="G78" s="141">
        <v>6.9997136860479747</v>
      </c>
      <c r="H78" s="141" t="e">
        <v>#N/A</v>
      </c>
      <c r="I78" s="141">
        <v>4.8091509485178774</v>
      </c>
      <c r="J78" s="141">
        <v>6.4671410004107024</v>
      </c>
      <c r="K78" s="141">
        <v>95.645314113363426</v>
      </c>
      <c r="L78" s="141" t="e">
        <v>#N/A</v>
      </c>
      <c r="M78" s="141" t="e">
        <v>#N/A</v>
      </c>
      <c r="N78" s="141" t="e">
        <v>#N/A</v>
      </c>
      <c r="O78" s="141" t="e">
        <v>#N/A</v>
      </c>
      <c r="P78" s="141">
        <v>1.5530060417670577</v>
      </c>
      <c r="Q78" s="141" t="e">
        <v>#N/A</v>
      </c>
      <c r="R78" s="141" t="e">
        <v>#N/A</v>
      </c>
      <c r="S78" s="141" t="e">
        <v>#N/A</v>
      </c>
      <c r="T78" s="141">
        <f t="shared" si="1"/>
        <v>186.81736584400338</v>
      </c>
      <c r="U78" s="5"/>
    </row>
    <row r="79" spans="2:21" x14ac:dyDescent="0.25">
      <c r="B79" s="18">
        <v>2030</v>
      </c>
      <c r="C79" s="18">
        <v>10</v>
      </c>
      <c r="D79" s="141">
        <v>41.173892647482269</v>
      </c>
      <c r="E79" s="141">
        <v>33.167396662813694</v>
      </c>
      <c r="F79" s="141">
        <v>3.309957191215632</v>
      </c>
      <c r="G79" s="141">
        <v>6.9956104103265169</v>
      </c>
      <c r="H79" s="141" t="e">
        <v>#N/A</v>
      </c>
      <c r="I79" s="141">
        <v>5.5900505300259189</v>
      </c>
      <c r="J79" s="141">
        <v>6.571748029892797</v>
      </c>
      <c r="K79" s="141">
        <v>73.340041080327339</v>
      </c>
      <c r="L79" s="141" t="e">
        <v>#N/A</v>
      </c>
      <c r="M79" s="141" t="e">
        <v>#N/A</v>
      </c>
      <c r="N79" s="141" t="e">
        <v>#N/A</v>
      </c>
      <c r="O79" s="141" t="e">
        <v>#N/A</v>
      </c>
      <c r="P79" s="141">
        <v>1.4262967471252763</v>
      </c>
      <c r="Q79" s="141" t="e">
        <v>#N/A</v>
      </c>
      <c r="R79" s="141" t="e">
        <v>#N/A</v>
      </c>
      <c r="S79" s="141" t="e">
        <v>#N/A</v>
      </c>
      <c r="T79" s="141">
        <f t="shared" si="1"/>
        <v>171.57499329920944</v>
      </c>
      <c r="U79" s="5"/>
    </row>
    <row r="80" spans="2:21" x14ac:dyDescent="0.25">
      <c r="B80" s="18">
        <v>2030</v>
      </c>
      <c r="C80" s="18">
        <v>11</v>
      </c>
      <c r="D80" s="141">
        <v>68.175257479976082</v>
      </c>
      <c r="E80" s="141">
        <v>42.745444118301045</v>
      </c>
      <c r="F80" s="141">
        <v>3.7833557625708294</v>
      </c>
      <c r="G80" s="141">
        <v>7.0092553661437771</v>
      </c>
      <c r="H80" s="141" t="e">
        <v>#N/A</v>
      </c>
      <c r="I80" s="141">
        <v>6.1939903992660197</v>
      </c>
      <c r="J80" s="141">
        <v>6.6849905767245721</v>
      </c>
      <c r="K80" s="141">
        <v>74.804405017585935</v>
      </c>
      <c r="L80" s="141" t="e">
        <v>#N/A</v>
      </c>
      <c r="M80" s="141" t="e">
        <v>#N/A</v>
      </c>
      <c r="N80" s="141" t="e">
        <v>#N/A</v>
      </c>
      <c r="O80" s="141" t="e">
        <v>#N/A</v>
      </c>
      <c r="P80" s="141">
        <v>1.7552989608268597</v>
      </c>
      <c r="Q80" s="141" t="e">
        <v>#N/A</v>
      </c>
      <c r="R80" s="141" t="e">
        <v>#N/A</v>
      </c>
      <c r="S80" s="141" t="e">
        <v>#N/A</v>
      </c>
      <c r="T80" s="141">
        <f t="shared" si="1"/>
        <v>211.15199768139513</v>
      </c>
      <c r="U80" s="5"/>
    </row>
    <row r="81" spans="2:21" x14ac:dyDescent="0.25">
      <c r="B81" s="18">
        <v>2030</v>
      </c>
      <c r="C81" s="18">
        <v>12</v>
      </c>
      <c r="D81" s="141">
        <v>101.41495649866825</v>
      </c>
      <c r="E81" s="141">
        <v>53.376346131774895</v>
      </c>
      <c r="F81" s="141">
        <v>4.0499840922597441</v>
      </c>
      <c r="G81" s="141">
        <v>6.6097699018000133</v>
      </c>
      <c r="H81" s="141" t="e">
        <v>#N/A</v>
      </c>
      <c r="I81" s="141">
        <v>6.6740008986973596</v>
      </c>
      <c r="J81" s="141">
        <v>6.1173810833176105</v>
      </c>
      <c r="K81" s="141">
        <v>107.74104664986957</v>
      </c>
      <c r="L81" s="141" t="e">
        <v>#N/A</v>
      </c>
      <c r="M81" s="141" t="e">
        <v>#N/A</v>
      </c>
      <c r="N81" s="141" t="e">
        <v>#N/A</v>
      </c>
      <c r="O81" s="141" t="e">
        <v>#N/A</v>
      </c>
      <c r="P81" s="141">
        <v>2.3972990861430046</v>
      </c>
      <c r="Q81" s="141" t="e">
        <v>#N/A</v>
      </c>
      <c r="R81" s="141" t="e">
        <v>#N/A</v>
      </c>
      <c r="S81" s="141" t="e">
        <v>#N/A</v>
      </c>
      <c r="T81" s="141">
        <f t="shared" si="1"/>
        <v>288.38078434253043</v>
      </c>
      <c r="U81" s="5"/>
    </row>
    <row r="82" spans="2:21" x14ac:dyDescent="0.25">
      <c r="B82" s="18">
        <v>2031</v>
      </c>
      <c r="C82" s="18">
        <v>1</v>
      </c>
      <c r="D82" s="141">
        <v>100.31737919796288</v>
      </c>
      <c r="E82" s="141">
        <v>52.357599063088081</v>
      </c>
      <c r="F82" s="141">
        <v>4.4533497197315635</v>
      </c>
      <c r="G82" s="141">
        <v>6.1497197946070097</v>
      </c>
      <c r="H82" s="141" t="e">
        <v>#N/A</v>
      </c>
      <c r="I82" s="141">
        <v>6.6901640710356807</v>
      </c>
      <c r="J82" s="141">
        <v>6.9992829196651325</v>
      </c>
      <c r="K82" s="141">
        <v>86.436099603179485</v>
      </c>
      <c r="L82" s="141" t="e">
        <v>#N/A</v>
      </c>
      <c r="M82" s="141" t="e">
        <v>#N/A</v>
      </c>
      <c r="N82" s="141" t="e">
        <v>#N/A</v>
      </c>
      <c r="O82" s="141" t="e">
        <v>#N/A</v>
      </c>
      <c r="P82" s="141">
        <v>2.2080197935280244</v>
      </c>
      <c r="Q82" s="141" t="e">
        <v>#N/A</v>
      </c>
      <c r="R82" s="141" t="e">
        <v>#N/A</v>
      </c>
      <c r="S82" s="141" t="e">
        <v>#N/A</v>
      </c>
      <c r="T82" s="141">
        <f t="shared" si="1"/>
        <v>265.61161416279788</v>
      </c>
      <c r="U82" s="5"/>
    </row>
    <row r="83" spans="2:21" x14ac:dyDescent="0.25">
      <c r="B83" s="18">
        <v>2031</v>
      </c>
      <c r="C83" s="18">
        <v>2</v>
      </c>
      <c r="D83" s="141">
        <v>97.339183269129464</v>
      </c>
      <c r="E83" s="141">
        <v>54.628805799141624</v>
      </c>
      <c r="F83" s="141">
        <v>4.2729533416326104</v>
      </c>
      <c r="G83" s="141">
        <v>6.6662881290752667</v>
      </c>
      <c r="H83" s="141" t="e">
        <v>#N/A</v>
      </c>
      <c r="I83" s="141">
        <v>6.6720847431163053</v>
      </c>
      <c r="J83" s="141">
        <v>6.9118731145550694</v>
      </c>
      <c r="K83" s="141">
        <v>69.438865391674113</v>
      </c>
      <c r="L83" s="141" t="e">
        <v>#N/A</v>
      </c>
      <c r="M83" s="141" t="e">
        <v>#N/A</v>
      </c>
      <c r="N83" s="141" t="e">
        <v>#N/A</v>
      </c>
      <c r="O83" s="141" t="e">
        <v>#N/A</v>
      </c>
      <c r="P83" s="141">
        <v>2.0615452415837789</v>
      </c>
      <c r="Q83" s="141" t="e">
        <v>#N/A</v>
      </c>
      <c r="R83" s="141" t="e">
        <v>#N/A</v>
      </c>
      <c r="S83" s="141" t="e">
        <v>#N/A</v>
      </c>
      <c r="T83" s="141">
        <f t="shared" si="1"/>
        <v>247.99159902990826</v>
      </c>
      <c r="U83" s="5"/>
    </row>
    <row r="84" spans="2:21" x14ac:dyDescent="0.25">
      <c r="B84" s="18">
        <v>2031</v>
      </c>
      <c r="C84" s="18">
        <v>3</v>
      </c>
      <c r="D84" s="141">
        <v>80.037068112492435</v>
      </c>
      <c r="E84" s="141">
        <v>45.925189690248871</v>
      </c>
      <c r="F84" s="141">
        <v>4.1887314806373963</v>
      </c>
      <c r="G84" s="141">
        <v>6.2445434240234263</v>
      </c>
      <c r="H84" s="141" t="e">
        <v>#N/A</v>
      </c>
      <c r="I84" s="141">
        <v>6.4751724638082457</v>
      </c>
      <c r="J84" s="141">
        <v>7.1800815686454724</v>
      </c>
      <c r="K84" s="141">
        <v>52.256612940731706</v>
      </c>
      <c r="L84" s="141" t="e">
        <v>#N/A</v>
      </c>
      <c r="M84" s="141" t="e">
        <v>#N/A</v>
      </c>
      <c r="N84" s="141" t="e">
        <v>#N/A</v>
      </c>
      <c r="O84" s="141" t="e">
        <v>#N/A</v>
      </c>
      <c r="P84" s="141">
        <v>1.6958718575635228</v>
      </c>
      <c r="Q84" s="141" t="e">
        <v>#N/A</v>
      </c>
      <c r="R84" s="141" t="e">
        <v>#N/A</v>
      </c>
      <c r="S84" s="141" t="e">
        <v>#N/A</v>
      </c>
      <c r="T84" s="141">
        <f t="shared" si="1"/>
        <v>204.00327153815107</v>
      </c>
      <c r="U84" s="5"/>
    </row>
    <row r="85" spans="2:21" x14ac:dyDescent="0.25">
      <c r="B85" s="18">
        <v>2031</v>
      </c>
      <c r="C85" s="18">
        <v>4</v>
      </c>
      <c r="D85" s="141">
        <v>66.710116292762635</v>
      </c>
      <c r="E85" s="141">
        <v>43.04752959653235</v>
      </c>
      <c r="F85" s="141">
        <v>4.2194833793484152</v>
      </c>
      <c r="G85" s="141">
        <v>6.5817992103064302</v>
      </c>
      <c r="H85" s="141" t="e">
        <v>#N/A</v>
      </c>
      <c r="I85" s="141">
        <v>6.2136614593238981</v>
      </c>
      <c r="J85" s="141">
        <v>7.646945544896079</v>
      </c>
      <c r="K85" s="141">
        <v>52.184537971227279</v>
      </c>
      <c r="L85" s="141" t="e">
        <v>#N/A</v>
      </c>
      <c r="M85" s="141" t="e">
        <v>#N/A</v>
      </c>
      <c r="N85" s="141" t="e">
        <v>#N/A</v>
      </c>
      <c r="O85" s="141" t="e">
        <v>#N/A</v>
      </c>
      <c r="P85" s="141">
        <v>1.5642363906494032</v>
      </c>
      <c r="Q85" s="141" t="e">
        <v>#N/A</v>
      </c>
      <c r="R85" s="141" t="e">
        <v>#N/A</v>
      </c>
      <c r="S85" s="141" t="e">
        <v>#N/A</v>
      </c>
      <c r="T85" s="141">
        <f t="shared" si="1"/>
        <v>188.16830984504651</v>
      </c>
      <c r="U85" s="5"/>
    </row>
    <row r="86" spans="2:21" x14ac:dyDescent="0.25">
      <c r="B86" s="18">
        <v>2031</v>
      </c>
      <c r="C86" s="18">
        <v>5</v>
      </c>
      <c r="D86" s="141">
        <v>48.386806375360372</v>
      </c>
      <c r="E86" s="141">
        <v>35.649706286431083</v>
      </c>
      <c r="F86" s="141">
        <v>3.4997067556117525</v>
      </c>
      <c r="G86" s="141">
        <v>6.0495917395769538</v>
      </c>
      <c r="H86" s="141" t="e">
        <v>#N/A</v>
      </c>
      <c r="I86" s="141">
        <v>5.3540855988254918</v>
      </c>
      <c r="J86" s="141">
        <v>6.9332839848672805</v>
      </c>
      <c r="K86" s="141">
        <v>55.870243367136233</v>
      </c>
      <c r="L86" s="141" t="e">
        <v>#N/A</v>
      </c>
      <c r="M86" s="141" t="e">
        <v>#N/A</v>
      </c>
      <c r="N86" s="141" t="e">
        <v>#N/A</v>
      </c>
      <c r="O86" s="141" t="e">
        <v>#N/A</v>
      </c>
      <c r="P86" s="141">
        <v>1.3558383011371145</v>
      </c>
      <c r="Q86" s="141" t="e">
        <v>#N/A</v>
      </c>
      <c r="R86" s="141" t="e">
        <v>#N/A</v>
      </c>
      <c r="S86" s="141" t="e">
        <v>#N/A</v>
      </c>
      <c r="T86" s="141">
        <f t="shared" si="1"/>
        <v>163.09926240894629</v>
      </c>
      <c r="U86" s="5"/>
    </row>
    <row r="87" spans="2:21" x14ac:dyDescent="0.25">
      <c r="B87" s="18">
        <v>2031</v>
      </c>
      <c r="C87" s="18">
        <v>6</v>
      </c>
      <c r="D87" s="141">
        <v>38.211929579903867</v>
      </c>
      <c r="E87" s="141">
        <v>33.272903649019689</v>
      </c>
      <c r="F87" s="141">
        <v>3.7336891778505952</v>
      </c>
      <c r="G87" s="141">
        <v>6.309233159565645</v>
      </c>
      <c r="H87" s="141" t="e">
        <v>#N/A</v>
      </c>
      <c r="I87" s="141">
        <v>5.1168459202954244</v>
      </c>
      <c r="J87" s="141">
        <v>7.2594478359827601</v>
      </c>
      <c r="K87" s="141">
        <v>67.404958140988057</v>
      </c>
      <c r="L87" s="141" t="e">
        <v>#N/A</v>
      </c>
      <c r="M87" s="141" t="e">
        <v>#N/A</v>
      </c>
      <c r="N87" s="141" t="e">
        <v>#N/A</v>
      </c>
      <c r="O87" s="141" t="e">
        <v>#N/A</v>
      </c>
      <c r="P87" s="141">
        <v>1.3521967390265617</v>
      </c>
      <c r="Q87" s="141" t="e">
        <v>#N/A</v>
      </c>
      <c r="R87" s="141" t="e">
        <v>#N/A</v>
      </c>
      <c r="S87" s="141" t="e">
        <v>#N/A</v>
      </c>
      <c r="T87" s="141">
        <f t="shared" si="1"/>
        <v>162.6612042026326</v>
      </c>
      <c r="U87" s="5"/>
    </row>
    <row r="88" spans="2:21" x14ac:dyDescent="0.25">
      <c r="B88" s="18">
        <v>2031</v>
      </c>
      <c r="C88" s="18">
        <v>7</v>
      </c>
      <c r="D88" s="141">
        <v>35.411977228959827</v>
      </c>
      <c r="E88" s="141">
        <v>31.202322202611228</v>
      </c>
      <c r="F88" s="141">
        <v>3.3542654788567212</v>
      </c>
      <c r="G88" s="141">
        <v>6.7828471783338848</v>
      </c>
      <c r="H88" s="141" t="e">
        <v>#N/A</v>
      </c>
      <c r="I88" s="141">
        <v>4.8317523708449901</v>
      </c>
      <c r="J88" s="141">
        <v>6.7449056013563355</v>
      </c>
      <c r="K88" s="141">
        <v>74.597590783318964</v>
      </c>
      <c r="L88" s="141" t="e">
        <v>#N/A</v>
      </c>
      <c r="M88" s="141" t="e">
        <v>#N/A</v>
      </c>
      <c r="N88" s="141" t="e">
        <v>#N/A</v>
      </c>
      <c r="O88" s="141" t="e">
        <v>#N/A</v>
      </c>
      <c r="P88" s="141">
        <v>1.3657485763595105</v>
      </c>
      <c r="Q88" s="141" t="e">
        <v>#N/A</v>
      </c>
      <c r="R88" s="141" t="e">
        <v>#N/A</v>
      </c>
      <c r="S88" s="141" t="e">
        <v>#N/A</v>
      </c>
      <c r="T88" s="141">
        <f t="shared" si="1"/>
        <v>164.29140942064146</v>
      </c>
      <c r="U88" s="5"/>
    </row>
    <row r="89" spans="2:21" x14ac:dyDescent="0.25">
      <c r="B89" s="18">
        <v>2031</v>
      </c>
      <c r="C89" s="18">
        <v>8</v>
      </c>
      <c r="D89" s="141">
        <v>35.247701612138158</v>
      </c>
      <c r="E89" s="141">
        <v>31.142680492597712</v>
      </c>
      <c r="F89" s="141">
        <v>3.1348121206956194</v>
      </c>
      <c r="G89" s="141">
        <v>6.6217896124509412</v>
      </c>
      <c r="H89" s="141" t="e">
        <v>#N/A</v>
      </c>
      <c r="I89" s="141">
        <v>4.7551180839856277</v>
      </c>
      <c r="J89" s="141">
        <v>6.9852524696348848</v>
      </c>
      <c r="K89" s="141">
        <v>117.82563822306096</v>
      </c>
      <c r="L89" s="141" t="e">
        <v>#N/A</v>
      </c>
      <c r="M89" s="141" t="e">
        <v>#N/A</v>
      </c>
      <c r="N89" s="141" t="e">
        <v>#N/A</v>
      </c>
      <c r="O89" s="141" t="e">
        <v>#N/A</v>
      </c>
      <c r="P89" s="141">
        <v>1.7244197466875306</v>
      </c>
      <c r="Q89" s="141" t="e">
        <v>#N/A</v>
      </c>
      <c r="R89" s="141" t="e">
        <v>#N/A</v>
      </c>
      <c r="S89" s="141" t="e">
        <v>#N/A</v>
      </c>
      <c r="T89" s="141">
        <f t="shared" si="1"/>
        <v>207.43741236125146</v>
      </c>
      <c r="U89" s="5"/>
    </row>
    <row r="90" spans="2:21" x14ac:dyDescent="0.25">
      <c r="B90" s="18">
        <v>2031</v>
      </c>
      <c r="C90" s="18">
        <v>9</v>
      </c>
      <c r="D90" s="141">
        <v>35.524539617967164</v>
      </c>
      <c r="E90" s="141">
        <v>32.268340933451817</v>
      </c>
      <c r="F90" s="141">
        <v>3.221073673776643</v>
      </c>
      <c r="G90" s="141">
        <v>6.9997136860479747</v>
      </c>
      <c r="H90" s="141" t="e">
        <v>#N/A</v>
      </c>
      <c r="I90" s="141">
        <v>4.7740509079445008</v>
      </c>
      <c r="J90" s="141">
        <v>6.4592947236563818</v>
      </c>
      <c r="K90" s="141">
        <v>78.866255351997353</v>
      </c>
      <c r="L90" s="141" t="e">
        <v>#N/A</v>
      </c>
      <c r="M90" s="141" t="e">
        <v>#N/A</v>
      </c>
      <c r="N90" s="141" t="e">
        <v>#N/A</v>
      </c>
      <c r="O90" s="141" t="e">
        <v>#N/A</v>
      </c>
      <c r="P90" s="141">
        <v>1.4092344721542489</v>
      </c>
      <c r="Q90" s="141" t="e">
        <v>#N/A</v>
      </c>
      <c r="R90" s="141" t="e">
        <v>#N/A</v>
      </c>
      <c r="S90" s="141" t="e">
        <v>#N/A</v>
      </c>
      <c r="T90" s="141">
        <f t="shared" si="1"/>
        <v>169.52250336699609</v>
      </c>
      <c r="U90" s="5"/>
    </row>
    <row r="91" spans="2:21" x14ac:dyDescent="0.25">
      <c r="B91" s="18">
        <v>2031</v>
      </c>
      <c r="C91" s="18">
        <v>10</v>
      </c>
      <c r="D91" s="141">
        <v>40.804707057563611</v>
      </c>
      <c r="E91" s="141">
        <v>33.130502070191383</v>
      </c>
      <c r="F91" s="141">
        <v>3.3014106294415808</v>
      </c>
      <c r="G91" s="141">
        <v>6.9956104103265169</v>
      </c>
      <c r="H91" s="141" t="e">
        <v>#N/A</v>
      </c>
      <c r="I91" s="141">
        <v>5.5490329707606065</v>
      </c>
      <c r="J91" s="141">
        <v>6.5720634168717682</v>
      </c>
      <c r="K91" s="141">
        <v>66.128757151783333</v>
      </c>
      <c r="L91" s="141" t="e">
        <v>#N/A</v>
      </c>
      <c r="M91" s="141" t="e">
        <v>#N/A</v>
      </c>
      <c r="N91" s="141" t="e">
        <v>#N/A</v>
      </c>
      <c r="O91" s="141" t="e">
        <v>#N/A</v>
      </c>
      <c r="P91" s="141">
        <v>1.3620302250531988</v>
      </c>
      <c r="Q91" s="141" t="e">
        <v>#N/A</v>
      </c>
      <c r="R91" s="141" t="e">
        <v>#N/A</v>
      </c>
      <c r="S91" s="141" t="e">
        <v>#N/A</v>
      </c>
      <c r="T91" s="141">
        <f t="shared" si="1"/>
        <v>163.84411393199198</v>
      </c>
      <c r="U91" s="5"/>
    </row>
    <row r="92" spans="2:21" x14ac:dyDescent="0.25">
      <c r="B92" s="18">
        <v>2031</v>
      </c>
      <c r="C92" s="18">
        <v>11</v>
      </c>
      <c r="D92" s="141">
        <v>67.471036905230292</v>
      </c>
      <c r="E92" s="141">
        <v>42.65778316763695</v>
      </c>
      <c r="F92" s="141">
        <v>3.7708762276969447</v>
      </c>
      <c r="G92" s="141">
        <v>7.0092553661437771</v>
      </c>
      <c r="H92" s="141" t="e">
        <v>#N/A</v>
      </c>
      <c r="I92" s="141">
        <v>6.1478141388154137</v>
      </c>
      <c r="J92" s="141">
        <v>6.6834814593881866</v>
      </c>
      <c r="K92" s="141">
        <v>65.042738846049531</v>
      </c>
      <c r="L92" s="141" t="e">
        <v>#N/A</v>
      </c>
      <c r="M92" s="141" t="e">
        <v>#N/A</v>
      </c>
      <c r="N92" s="141" t="e">
        <v>#N/A</v>
      </c>
      <c r="O92" s="141" t="e">
        <v>#N/A</v>
      </c>
      <c r="P92" s="141">
        <v>1.6663279367945287</v>
      </c>
      <c r="Q92" s="141" t="e">
        <v>#N/A</v>
      </c>
      <c r="R92" s="141" t="e">
        <v>#N/A</v>
      </c>
      <c r="S92" s="141" t="e">
        <v>#N/A</v>
      </c>
      <c r="T92" s="141">
        <f t="shared" si="1"/>
        <v>200.44931404775559</v>
      </c>
      <c r="U92" s="5"/>
    </row>
    <row r="93" spans="2:21" x14ac:dyDescent="0.25">
      <c r="B93" s="18">
        <v>2031</v>
      </c>
      <c r="C93" s="18">
        <v>12</v>
      </c>
      <c r="D93" s="141">
        <v>100.22987003530892</v>
      </c>
      <c r="E93" s="141">
        <v>53.212428621607849</v>
      </c>
      <c r="F93" s="141">
        <v>4.0324582951784871</v>
      </c>
      <c r="G93" s="141">
        <v>6.6097699018000133</v>
      </c>
      <c r="H93" s="141" t="e">
        <v>#N/A</v>
      </c>
      <c r="I93" s="141">
        <v>6.6182275990749702</v>
      </c>
      <c r="J93" s="141">
        <v>6.1143435702879261</v>
      </c>
      <c r="K93" s="141">
        <v>88.661628035806501</v>
      </c>
      <c r="L93" s="141" t="e">
        <v>#N/A</v>
      </c>
      <c r="M93" s="141" t="e">
        <v>#N/A</v>
      </c>
      <c r="N93" s="141" t="e">
        <v>#N/A</v>
      </c>
      <c r="O93" s="141" t="e">
        <v>#N/A</v>
      </c>
      <c r="P93" s="141">
        <v>2.2254148934552513</v>
      </c>
      <c r="Q93" s="141" t="e">
        <v>#N/A</v>
      </c>
      <c r="R93" s="141" t="e">
        <v>#N/A</v>
      </c>
      <c r="S93" s="141" t="e">
        <v>#N/A</v>
      </c>
      <c r="T93" s="141">
        <f t="shared" si="1"/>
        <v>267.70414095251994</v>
      </c>
      <c r="U93" s="5"/>
    </row>
    <row r="94" spans="2:21" x14ac:dyDescent="0.25">
      <c r="B94" s="18">
        <v>2032</v>
      </c>
      <c r="C94" s="18">
        <v>1</v>
      </c>
      <c r="D94" s="141">
        <v>99.021124865318384</v>
      </c>
      <c r="E94" s="141">
        <v>51.9207725847577</v>
      </c>
      <c r="F94" s="141">
        <v>4.4194862622124766</v>
      </c>
      <c r="G94" s="141">
        <v>6.1497197946070097</v>
      </c>
      <c r="H94" s="141" t="e">
        <v>#N/A</v>
      </c>
      <c r="I94" s="141">
        <v>6.6311716564924188</v>
      </c>
      <c r="J94" s="141">
        <v>6.9834110362598665</v>
      </c>
      <c r="K94" s="141">
        <v>86.454097061201011</v>
      </c>
      <c r="L94" s="141" t="e">
        <v>#N/A</v>
      </c>
      <c r="M94" s="141" t="e">
        <v>#N/A</v>
      </c>
      <c r="N94" s="141" t="e">
        <v>#N/A</v>
      </c>
      <c r="O94" s="141" t="e">
        <v>#N/A</v>
      </c>
      <c r="P94" s="141">
        <v>2.1927314257413486</v>
      </c>
      <c r="Q94" s="141" t="e">
        <v>#N/A</v>
      </c>
      <c r="R94" s="141" t="e">
        <v>#N/A</v>
      </c>
      <c r="S94" s="141" t="e">
        <v>#N/A</v>
      </c>
      <c r="T94" s="141">
        <f t="shared" si="1"/>
        <v>263.77251468659023</v>
      </c>
      <c r="U94" s="5"/>
    </row>
    <row r="95" spans="2:21" x14ac:dyDescent="0.25">
      <c r="B95" s="18">
        <v>2032</v>
      </c>
      <c r="C95" s="18">
        <v>2</v>
      </c>
      <c r="D95" s="141">
        <v>92.769150953228547</v>
      </c>
      <c r="E95" s="141">
        <v>52.31315771914268</v>
      </c>
      <c r="F95" s="141">
        <v>4.0941313819323213</v>
      </c>
      <c r="G95" s="141">
        <v>6.4364161246243947</v>
      </c>
      <c r="H95" s="141" t="e">
        <v>#N/A</v>
      </c>
      <c r="I95" s="141">
        <v>6.3831655839407393</v>
      </c>
      <c r="J95" s="141">
        <v>6.6566328133684252</v>
      </c>
      <c r="K95" s="141">
        <v>67.062008779376725</v>
      </c>
      <c r="L95" s="141" t="e">
        <v>#N/A</v>
      </c>
      <c r="M95" s="141" t="e">
        <v>#N/A</v>
      </c>
      <c r="N95" s="141" t="e">
        <v>#N/A</v>
      </c>
      <c r="O95" s="141" t="e">
        <v>#N/A</v>
      </c>
      <c r="P95" s="141">
        <v>1.9759132124231571</v>
      </c>
      <c r="Q95" s="141" t="e">
        <v>#N/A</v>
      </c>
      <c r="R95" s="141" t="e">
        <v>#N/A</v>
      </c>
      <c r="S95" s="141" t="e">
        <v>#N/A</v>
      </c>
      <c r="T95" s="141">
        <f t="shared" si="1"/>
        <v>237.69057656803702</v>
      </c>
      <c r="U95" s="5"/>
    </row>
    <row r="96" spans="2:21" x14ac:dyDescent="0.25">
      <c r="B96" s="18">
        <v>2032</v>
      </c>
      <c r="C96" s="18">
        <v>3</v>
      </c>
      <c r="D96" s="141">
        <v>79.032591979687126</v>
      </c>
      <c r="E96" s="141">
        <v>45.56452020822195</v>
      </c>
      <c r="F96" s="141">
        <v>4.1588098617913101</v>
      </c>
      <c r="G96" s="141">
        <v>6.2445434240234263</v>
      </c>
      <c r="H96" s="141" t="e">
        <v>#N/A</v>
      </c>
      <c r="I96" s="141">
        <v>6.4188322643324636</v>
      </c>
      <c r="J96" s="141">
        <v>7.1584528025735157</v>
      </c>
      <c r="K96" s="141">
        <v>52.274768352663592</v>
      </c>
      <c r="L96" s="141" t="e">
        <v>#N/A</v>
      </c>
      <c r="M96" s="141" t="e">
        <v>#N/A</v>
      </c>
      <c r="N96" s="141" t="e">
        <v>#N/A</v>
      </c>
      <c r="O96" s="141" t="e">
        <v>#N/A</v>
      </c>
      <c r="P96" s="141">
        <v>1.6836761030474869</v>
      </c>
      <c r="Q96" s="141" t="e">
        <v>#N/A</v>
      </c>
      <c r="R96" s="141" t="e">
        <v>#N/A</v>
      </c>
      <c r="S96" s="141" t="e">
        <v>#N/A</v>
      </c>
      <c r="T96" s="141">
        <f t="shared" si="1"/>
        <v>202.53619499634087</v>
      </c>
      <c r="U96" s="5"/>
    </row>
    <row r="97" spans="2:21" x14ac:dyDescent="0.25">
      <c r="B97" s="18">
        <v>2032</v>
      </c>
      <c r="C97" s="18">
        <v>4</v>
      </c>
      <c r="D97" s="141">
        <v>65.911788641835344</v>
      </c>
      <c r="E97" s="141">
        <v>42.736749289995693</v>
      </c>
      <c r="F97" s="141">
        <v>4.1914618489353082</v>
      </c>
      <c r="G97" s="141">
        <v>6.5817992103064302</v>
      </c>
      <c r="H97" s="141" t="e">
        <v>#N/A</v>
      </c>
      <c r="I97" s="141">
        <v>6.1621772597484332</v>
      </c>
      <c r="J97" s="141">
        <v>7.6270463488584017</v>
      </c>
      <c r="K97" s="141">
        <v>52.201066079807283</v>
      </c>
      <c r="L97" s="141" t="e">
        <v>#N/A</v>
      </c>
      <c r="M97" s="141" t="e">
        <v>#N/A</v>
      </c>
      <c r="N97" s="141" t="e">
        <v>#N/A</v>
      </c>
      <c r="O97" s="141" t="e">
        <v>#N/A</v>
      </c>
      <c r="P97" s="141">
        <v>1.5542444010454342</v>
      </c>
      <c r="Q97" s="141" t="e">
        <v>#N/A</v>
      </c>
      <c r="R97" s="141" t="e">
        <v>#N/A</v>
      </c>
      <c r="S97" s="141" t="e">
        <v>#N/A</v>
      </c>
      <c r="T97" s="141">
        <f t="shared" si="1"/>
        <v>186.96633308053231</v>
      </c>
      <c r="U97" s="5"/>
    </row>
    <row r="98" spans="2:21" x14ac:dyDescent="0.25">
      <c r="B98" s="18">
        <v>2032</v>
      </c>
      <c r="C98" s="18">
        <v>5</v>
      </c>
      <c r="D98" s="141">
        <v>47.849972492009137</v>
      </c>
      <c r="E98" s="141">
        <v>35.411547537222241</v>
      </c>
      <c r="F98" s="141">
        <v>3.4776970227155646</v>
      </c>
      <c r="G98" s="141">
        <v>6.0495917395769538</v>
      </c>
      <c r="H98" s="141" t="e">
        <v>#N/A</v>
      </c>
      <c r="I98" s="141">
        <v>5.3137489933949853</v>
      </c>
      <c r="J98" s="141">
        <v>6.9145815697956765</v>
      </c>
      <c r="K98" s="141">
        <v>55.887579567519872</v>
      </c>
      <c r="L98" s="141" t="e">
        <v>#N/A</v>
      </c>
      <c r="M98" s="141" t="e">
        <v>#N/A</v>
      </c>
      <c r="N98" s="141" t="e">
        <v>#N/A</v>
      </c>
      <c r="O98" s="141" t="e">
        <v>#N/A</v>
      </c>
      <c r="P98" s="141">
        <v>1.3488077302175414</v>
      </c>
      <c r="Q98" s="141" t="e">
        <v>#N/A</v>
      </c>
      <c r="R98" s="141" t="e">
        <v>#N/A</v>
      </c>
      <c r="S98" s="141" t="e">
        <v>#N/A</v>
      </c>
      <c r="T98" s="141">
        <f t="shared" si="1"/>
        <v>162.25352665245197</v>
      </c>
      <c r="U98" s="5"/>
    </row>
    <row r="99" spans="2:21" x14ac:dyDescent="0.25">
      <c r="B99" s="18">
        <v>2032</v>
      </c>
      <c r="C99" s="18">
        <v>6</v>
      </c>
      <c r="D99" s="141">
        <v>37.828453309519254</v>
      </c>
      <c r="E99" s="141">
        <v>33.068555928228676</v>
      </c>
      <c r="F99" s="141">
        <v>3.7115541123443641</v>
      </c>
      <c r="G99" s="141">
        <v>6.309233159565645</v>
      </c>
      <c r="H99" s="141" t="e">
        <v>#N/A</v>
      </c>
      <c r="I99" s="141">
        <v>5.0819410605248416</v>
      </c>
      <c r="J99" s="141">
        <v>7.2386552559484896</v>
      </c>
      <c r="K99" s="141">
        <v>67.422703775385216</v>
      </c>
      <c r="L99" s="141" t="e">
        <v>#N/A</v>
      </c>
      <c r="M99" s="141" t="e">
        <v>#N/A</v>
      </c>
      <c r="N99" s="141" t="e">
        <v>#N/A</v>
      </c>
      <c r="O99" s="141" t="e">
        <v>#N/A</v>
      </c>
      <c r="P99" s="141">
        <v>1.3467655298915415</v>
      </c>
      <c r="Q99" s="141" t="e">
        <v>#N/A</v>
      </c>
      <c r="R99" s="141" t="e">
        <v>#N/A</v>
      </c>
      <c r="S99" s="141" t="e">
        <v>#N/A</v>
      </c>
      <c r="T99" s="141">
        <f t="shared" si="1"/>
        <v>162.00786213140802</v>
      </c>
      <c r="U99" s="5"/>
    </row>
    <row r="100" spans="2:21" x14ac:dyDescent="0.25">
      <c r="B100" s="18">
        <v>2032</v>
      </c>
      <c r="C100" s="18">
        <v>7</v>
      </c>
      <c r="D100" s="141">
        <v>35.06871484348143</v>
      </c>
      <c r="E100" s="141">
        <v>31.014202550104766</v>
      </c>
      <c r="F100" s="141">
        <v>3.3345940930679112</v>
      </c>
      <c r="G100" s="141">
        <v>6.7828471783338848</v>
      </c>
      <c r="H100" s="141" t="e">
        <v>#N/A</v>
      </c>
      <c r="I100" s="141">
        <v>4.7995108189674589</v>
      </c>
      <c r="J100" s="141">
        <v>6.7225399181280183</v>
      </c>
      <c r="K100" s="141">
        <v>74.615614974286856</v>
      </c>
      <c r="L100" s="141" t="e">
        <v>#N/A</v>
      </c>
      <c r="M100" s="141" t="e">
        <v>#N/A</v>
      </c>
      <c r="N100" s="141" t="e">
        <v>#N/A</v>
      </c>
      <c r="O100" s="141" t="e">
        <v>#N/A</v>
      </c>
      <c r="P100" s="141">
        <v>1.3608226262954854</v>
      </c>
      <c r="Q100" s="141" t="e">
        <v>#N/A</v>
      </c>
      <c r="R100" s="141" t="e">
        <v>#N/A</v>
      </c>
      <c r="S100" s="141" t="e">
        <v>#N/A</v>
      </c>
      <c r="T100" s="141">
        <f t="shared" si="1"/>
        <v>163.69884700266581</v>
      </c>
      <c r="U100" s="5"/>
    </row>
    <row r="101" spans="2:21" x14ac:dyDescent="0.25">
      <c r="B101" s="18">
        <v>2032</v>
      </c>
      <c r="C101" s="18">
        <v>8</v>
      </c>
      <c r="D101" s="141">
        <v>34.906775788189236</v>
      </c>
      <c r="E101" s="141">
        <v>30.955140270755138</v>
      </c>
      <c r="F101" s="141">
        <v>3.1164408612608998</v>
      </c>
      <c r="G101" s="141">
        <v>6.6217896124509412</v>
      </c>
      <c r="H101" s="141" t="e">
        <v>#N/A</v>
      </c>
      <c r="I101" s="141">
        <v>4.7233154465490843</v>
      </c>
      <c r="J101" s="141">
        <v>6.9582077604314945</v>
      </c>
      <c r="K101" s="141">
        <v>117.84353932309855</v>
      </c>
      <c r="L101" s="141" t="e">
        <v>#N/A</v>
      </c>
      <c r="M101" s="141" t="e">
        <v>#N/A</v>
      </c>
      <c r="N101" s="141" t="e">
        <v>#N/A</v>
      </c>
      <c r="O101" s="141" t="e">
        <v>#N/A</v>
      </c>
      <c r="P101" s="141">
        <v>1.7194925636707026</v>
      </c>
      <c r="Q101" s="141" t="e">
        <v>#N/A</v>
      </c>
      <c r="R101" s="141" t="e">
        <v>#N/A</v>
      </c>
      <c r="S101" s="141" t="e">
        <v>#N/A</v>
      </c>
      <c r="T101" s="141">
        <f t="shared" si="1"/>
        <v>206.84470162640605</v>
      </c>
      <c r="U101" s="5"/>
    </row>
    <row r="102" spans="2:21" x14ac:dyDescent="0.25">
      <c r="B102" s="18">
        <v>2032</v>
      </c>
      <c r="C102" s="18">
        <v>9</v>
      </c>
      <c r="D102" s="141">
        <v>35.17985456063861</v>
      </c>
      <c r="E102" s="141">
        <v>32.073635823530978</v>
      </c>
      <c r="F102" s="141">
        <v>3.2021723341752404</v>
      </c>
      <c r="G102" s="141">
        <v>6.9997136860479747</v>
      </c>
      <c r="H102" s="141" t="e">
        <v>#N/A</v>
      </c>
      <c r="I102" s="141">
        <v>4.7427425692995193</v>
      </c>
      <c r="J102" s="141">
        <v>6.4300784257262196</v>
      </c>
      <c r="K102" s="141">
        <v>78.885372893703462</v>
      </c>
      <c r="L102" s="141" t="e">
        <v>#N/A</v>
      </c>
      <c r="M102" s="141" t="e">
        <v>#N/A</v>
      </c>
      <c r="N102" s="141" t="e">
        <v>#N/A</v>
      </c>
      <c r="O102" s="141" t="e">
        <v>#N/A</v>
      </c>
      <c r="P102" s="141">
        <v>1.404207409460138</v>
      </c>
      <c r="Q102" s="141" t="e">
        <v>#N/A</v>
      </c>
      <c r="R102" s="141" t="e">
        <v>#N/A</v>
      </c>
      <c r="S102" s="141" t="e">
        <v>#N/A</v>
      </c>
      <c r="T102" s="141">
        <f t="shared" si="1"/>
        <v>168.91777770258213</v>
      </c>
      <c r="U102" s="5"/>
    </row>
    <row r="103" spans="2:21" x14ac:dyDescent="0.25">
      <c r="B103" s="18">
        <v>2032</v>
      </c>
      <c r="C103" s="18">
        <v>10</v>
      </c>
      <c r="D103" s="141">
        <v>40.377464784489312</v>
      </c>
      <c r="E103" s="141">
        <v>32.920592883908768</v>
      </c>
      <c r="F103" s="141">
        <v>3.2813989102093806</v>
      </c>
      <c r="G103" s="141">
        <v>6.9956104103265169</v>
      </c>
      <c r="H103" s="141" t="e">
        <v>#N/A</v>
      </c>
      <c r="I103" s="141">
        <v>5.5100687432378193</v>
      </c>
      <c r="J103" s="141">
        <v>6.533544520961855</v>
      </c>
      <c r="K103" s="141">
        <v>66.14683552519422</v>
      </c>
      <c r="L103" s="141" t="e">
        <v>#N/A</v>
      </c>
      <c r="M103" s="141" t="e">
        <v>#N/A</v>
      </c>
      <c r="N103" s="141" t="e">
        <v>#N/A</v>
      </c>
      <c r="O103" s="141" t="e">
        <v>#N/A</v>
      </c>
      <c r="P103" s="141">
        <v>1.3560234878499011</v>
      </c>
      <c r="Q103" s="141" t="e">
        <v>#N/A</v>
      </c>
      <c r="R103" s="141" t="e">
        <v>#N/A</v>
      </c>
      <c r="S103" s="141" t="e">
        <v>#N/A</v>
      </c>
      <c r="T103" s="141">
        <f t="shared" si="1"/>
        <v>163.12153926617779</v>
      </c>
      <c r="U103" s="5"/>
    </row>
    <row r="104" spans="2:21" x14ac:dyDescent="0.25">
      <c r="B104" s="18">
        <v>2032</v>
      </c>
      <c r="C104" s="18">
        <v>11</v>
      </c>
      <c r="D104" s="141">
        <v>66.672189869268678</v>
      </c>
      <c r="E104" s="141">
        <v>42.345785551269223</v>
      </c>
      <c r="F104" s="141">
        <v>3.7452560432705377</v>
      </c>
      <c r="G104" s="141">
        <v>7.0092553661437771</v>
      </c>
      <c r="H104" s="141" t="e">
        <v>#N/A</v>
      </c>
      <c r="I104" s="141">
        <v>6.0974183028297331</v>
      </c>
      <c r="J104" s="141">
        <v>6.6438078357261086</v>
      </c>
      <c r="K104" s="141">
        <v>65.060392527925075</v>
      </c>
      <c r="L104" s="141" t="e">
        <v>#N/A</v>
      </c>
      <c r="M104" s="141" t="e">
        <v>#N/A</v>
      </c>
      <c r="N104" s="141" t="e">
        <v>#N/A</v>
      </c>
      <c r="O104" s="141" t="e">
        <v>#N/A</v>
      </c>
      <c r="P104" s="141">
        <v>1.6561943153028345</v>
      </c>
      <c r="Q104" s="141" t="e">
        <v>#N/A</v>
      </c>
      <c r="R104" s="141" t="e">
        <v>#N/A</v>
      </c>
      <c r="S104" s="141" t="e">
        <v>#N/A</v>
      </c>
      <c r="T104" s="141">
        <f t="shared" si="1"/>
        <v>199.23029981173599</v>
      </c>
      <c r="U104" s="5"/>
    </row>
    <row r="105" spans="2:21" x14ac:dyDescent="0.25">
      <c r="B105" s="18">
        <v>2032</v>
      </c>
      <c r="C105" s="18">
        <v>12</v>
      </c>
      <c r="D105" s="141">
        <v>98.899930812950316</v>
      </c>
      <c r="E105" s="141">
        <v>52.766536269081797</v>
      </c>
      <c r="F105" s="141">
        <v>4.0008108796048303</v>
      </c>
      <c r="G105" s="141">
        <v>6.6097699018000133</v>
      </c>
      <c r="H105" s="141" t="e">
        <v>#N/A</v>
      </c>
      <c r="I105" s="141">
        <v>6.5578049430497227</v>
      </c>
      <c r="J105" s="141">
        <v>6.0763794598918786</v>
      </c>
      <c r="K105" s="141">
        <v>88.679683788144757</v>
      </c>
      <c r="L105" s="141" t="e">
        <v>#N/A</v>
      </c>
      <c r="M105" s="141" t="e">
        <v>#N/A</v>
      </c>
      <c r="N105" s="141" t="e">
        <v>#N/A</v>
      </c>
      <c r="O105" s="141" t="e">
        <v>#N/A</v>
      </c>
      <c r="P105" s="141">
        <v>2.209590045406276</v>
      </c>
      <c r="Q105" s="141" t="e">
        <v>#N/A</v>
      </c>
      <c r="R105" s="141" t="e">
        <v>#N/A</v>
      </c>
      <c r="S105" s="141" t="e">
        <v>#N/A</v>
      </c>
      <c r="T105" s="141">
        <f t="shared" si="1"/>
        <v>265.80050609992958</v>
      </c>
      <c r="U105" s="5"/>
    </row>
    <row r="106" spans="2:21" x14ac:dyDescent="0.25">
      <c r="B106" s="18">
        <v>2033</v>
      </c>
      <c r="C106" s="18">
        <v>1</v>
      </c>
      <c r="D106" s="141">
        <v>97.711077411870448</v>
      </c>
      <c r="E106" s="141">
        <v>51.257856679152439</v>
      </c>
      <c r="F106" s="141">
        <v>4.3762914511639321</v>
      </c>
      <c r="G106" s="141">
        <v>6.1497197946070097</v>
      </c>
      <c r="H106" s="141" t="e">
        <v>#N/A</v>
      </c>
      <c r="I106" s="141">
        <v>6.5601939505249351</v>
      </c>
      <c r="J106" s="141">
        <v>6.94878616166935</v>
      </c>
      <c r="K106" s="141">
        <v>86.423608982822714</v>
      </c>
      <c r="L106" s="141" t="e">
        <v>#N/A</v>
      </c>
      <c r="M106" s="141" t="e">
        <v>#N/A</v>
      </c>
      <c r="N106" s="141" t="e">
        <v>#N/A</v>
      </c>
      <c r="O106" s="141" t="e">
        <v>#N/A</v>
      </c>
      <c r="P106" s="141">
        <v>2.1746898799283807</v>
      </c>
      <c r="Q106" s="141" t="e">
        <v>#N/A</v>
      </c>
      <c r="R106" s="141" t="e">
        <v>#N/A</v>
      </c>
      <c r="S106" s="141" t="e">
        <v>#N/A</v>
      </c>
      <c r="T106" s="141">
        <f t="shared" si="1"/>
        <v>261.60222431173923</v>
      </c>
      <c r="U106" s="5"/>
    </row>
    <row r="107" spans="2:21" x14ac:dyDescent="0.25">
      <c r="B107" s="18">
        <v>2033</v>
      </c>
      <c r="C107" s="18">
        <v>2</v>
      </c>
      <c r="D107" s="141">
        <v>94.812137615485952</v>
      </c>
      <c r="E107" s="141">
        <v>53.498521896059067</v>
      </c>
      <c r="F107" s="141">
        <v>4.1987943760880864</v>
      </c>
      <c r="G107" s="141">
        <v>6.6662881290752667</v>
      </c>
      <c r="H107" s="141" t="e">
        <v>#N/A</v>
      </c>
      <c r="I107" s="141">
        <v>6.5397583965352437</v>
      </c>
      <c r="J107" s="141">
        <v>6.862957475847506</v>
      </c>
      <c r="K107" s="141">
        <v>69.426223702436715</v>
      </c>
      <c r="L107" s="141" t="e">
        <v>#N/A</v>
      </c>
      <c r="M107" s="141" t="e">
        <v>#N/A</v>
      </c>
      <c r="N107" s="141" t="e">
        <v>#N/A</v>
      </c>
      <c r="O107" s="141" t="e">
        <v>#N/A</v>
      </c>
      <c r="P107" s="141">
        <v>2.0286402255066602</v>
      </c>
      <c r="Q107" s="141" t="e">
        <v>#N/A</v>
      </c>
      <c r="R107" s="141" t="e">
        <v>#N/A</v>
      </c>
      <c r="S107" s="141" t="e">
        <v>#N/A</v>
      </c>
      <c r="T107" s="141">
        <f t="shared" si="1"/>
        <v>244.03332181703448</v>
      </c>
      <c r="U107" s="5"/>
    </row>
    <row r="108" spans="2:21" x14ac:dyDescent="0.25">
      <c r="B108" s="18">
        <v>2033</v>
      </c>
      <c r="C108" s="18">
        <v>3</v>
      </c>
      <c r="D108" s="141">
        <v>78.016990521673023</v>
      </c>
      <c r="E108" s="141">
        <v>45.006216035061335</v>
      </c>
      <c r="F108" s="141">
        <v>4.1201218745160944</v>
      </c>
      <c r="G108" s="141">
        <v>6.2445434240234263</v>
      </c>
      <c r="H108" s="141" t="e">
        <v>#N/A</v>
      </c>
      <c r="I108" s="141">
        <v>6.3535121791167279</v>
      </c>
      <c r="J108" s="141">
        <v>7.1307515823358969</v>
      </c>
      <c r="K108" s="141">
        <v>52.24401269698668</v>
      </c>
      <c r="L108" s="141" t="e">
        <v>#N/A</v>
      </c>
      <c r="M108" s="141" t="e">
        <v>#N/A</v>
      </c>
      <c r="N108" s="141" t="e">
        <v>#N/A</v>
      </c>
      <c r="O108" s="141" t="e">
        <v>#N/A</v>
      </c>
      <c r="P108" s="141">
        <v>1.669120718494769</v>
      </c>
      <c r="Q108" s="141" t="e">
        <v>#N/A</v>
      </c>
      <c r="R108" s="141" t="e">
        <v>#N/A</v>
      </c>
      <c r="S108" s="141" t="e">
        <v>#N/A</v>
      </c>
      <c r="T108" s="141">
        <f t="shared" si="1"/>
        <v>200.78526903220794</v>
      </c>
      <c r="U108" s="5"/>
    </row>
    <row r="109" spans="2:21" x14ac:dyDescent="0.25">
      <c r="B109" s="18">
        <v>2033</v>
      </c>
      <c r="C109" s="18">
        <v>4</v>
      </c>
      <c r="D109" s="141">
        <v>65.103949692694201</v>
      </c>
      <c r="E109" s="141">
        <v>42.241541249068909</v>
      </c>
      <c r="F109" s="141">
        <v>4.1546207179194328</v>
      </c>
      <c r="G109" s="141">
        <v>6.5817992103064302</v>
      </c>
      <c r="H109" s="141" t="e">
        <v>#N/A</v>
      </c>
      <c r="I109" s="141">
        <v>6.1051774577371365</v>
      </c>
      <c r="J109" s="141">
        <v>7.6012685347310329</v>
      </c>
      <c r="K109" s="141">
        <v>52.173067110773466</v>
      </c>
      <c r="L109" s="141" t="e">
        <v>#N/A</v>
      </c>
      <c r="M109" s="141" t="e">
        <v>#N/A</v>
      </c>
      <c r="N109" s="141" t="e">
        <v>#N/A</v>
      </c>
      <c r="O109" s="141" t="e">
        <v>#N/A</v>
      </c>
      <c r="P109" s="141">
        <v>1.5420839884555591</v>
      </c>
      <c r="Q109" s="141" t="e">
        <v>#N/A</v>
      </c>
      <c r="R109" s="141" t="e">
        <v>#N/A</v>
      </c>
      <c r="S109" s="141" t="e">
        <v>#N/A</v>
      </c>
      <c r="T109" s="141">
        <f t="shared" si="1"/>
        <v>185.50350796168613</v>
      </c>
      <c r="U109" s="5"/>
    </row>
    <row r="110" spans="2:21" x14ac:dyDescent="0.25">
      <c r="B110" s="18">
        <v>2033</v>
      </c>
      <c r="C110" s="18">
        <v>5</v>
      </c>
      <c r="D110" s="141">
        <v>47.306269451235856</v>
      </c>
      <c r="E110" s="141">
        <v>35.021234995232533</v>
      </c>
      <c r="F110" s="141">
        <v>3.4483792450224944</v>
      </c>
      <c r="G110" s="141">
        <v>6.0495917395769538</v>
      </c>
      <c r="H110" s="141" t="e">
        <v>#N/A</v>
      </c>
      <c r="I110" s="141">
        <v>5.2676849422670573</v>
      </c>
      <c r="J110" s="141">
        <v>6.8918869525513733</v>
      </c>
      <c r="K110" s="141">
        <v>55.858211673706961</v>
      </c>
      <c r="L110" s="141" t="e">
        <v>#N/A</v>
      </c>
      <c r="M110" s="141" t="e">
        <v>#N/A</v>
      </c>
      <c r="N110" s="141" t="e">
        <v>#N/A</v>
      </c>
      <c r="O110" s="141" t="e">
        <v>#N/A</v>
      </c>
      <c r="P110" s="141">
        <v>1.3399098845945889</v>
      </c>
      <c r="Q110" s="141" t="e">
        <v>#N/A</v>
      </c>
      <c r="R110" s="141" t="e">
        <v>#N/A</v>
      </c>
      <c r="S110" s="141" t="e">
        <v>#N/A</v>
      </c>
      <c r="T110" s="141">
        <f t="shared" si="1"/>
        <v>161.18316888418781</v>
      </c>
      <c r="U110" s="5"/>
    </row>
    <row r="111" spans="2:21" x14ac:dyDescent="0.25">
      <c r="B111" s="18">
        <v>2033</v>
      </c>
      <c r="C111" s="18">
        <v>6</v>
      </c>
      <c r="D111" s="141">
        <v>37.439524152235251</v>
      </c>
      <c r="E111" s="141">
        <v>32.72273962252757</v>
      </c>
      <c r="F111" s="141">
        <v>3.6816291801011629</v>
      </c>
      <c r="G111" s="141">
        <v>6.309233159565645</v>
      </c>
      <c r="H111" s="141" t="e">
        <v>#N/A</v>
      </c>
      <c r="I111" s="141">
        <v>5.0405006464811404</v>
      </c>
      <c r="J111" s="141">
        <v>7.2154241819629954</v>
      </c>
      <c r="K111" s="141">
        <v>67.392642291606435</v>
      </c>
      <c r="L111" s="141" t="e">
        <v>#N/A</v>
      </c>
      <c r="M111" s="141" t="e">
        <v>#N/A</v>
      </c>
      <c r="N111" s="141" t="e">
        <v>#N/A</v>
      </c>
      <c r="O111" s="141" t="e">
        <v>#N/A</v>
      </c>
      <c r="P111" s="141">
        <v>1.3395614533883922</v>
      </c>
      <c r="Q111" s="141" t="e">
        <v>#N/A</v>
      </c>
      <c r="R111" s="141" t="e">
        <v>#N/A</v>
      </c>
      <c r="S111" s="141" t="e">
        <v>#N/A</v>
      </c>
      <c r="T111" s="141">
        <f t="shared" si="1"/>
        <v>161.14125468786861</v>
      </c>
      <c r="U111" s="5"/>
    </row>
    <row r="112" spans="2:21" x14ac:dyDescent="0.25">
      <c r="B112" s="18">
        <v>2033</v>
      </c>
      <c r="C112" s="18">
        <v>7</v>
      </c>
      <c r="D112" s="141">
        <v>34.720431914551845</v>
      </c>
      <c r="E112" s="141">
        <v>30.693523865870862</v>
      </c>
      <c r="F112" s="141">
        <v>3.3079258460631102</v>
      </c>
      <c r="G112" s="141">
        <v>6.7828471783338848</v>
      </c>
      <c r="H112" s="141" t="e">
        <v>#N/A</v>
      </c>
      <c r="I112" s="141">
        <v>4.7622486739070862</v>
      </c>
      <c r="J112" s="141">
        <v>6.6997783898022076</v>
      </c>
      <c r="K112" s="141">
        <v>74.585081609726288</v>
      </c>
      <c r="L112" s="141" t="e">
        <v>#N/A</v>
      </c>
      <c r="M112" s="141" t="e">
        <v>#N/A</v>
      </c>
      <c r="N112" s="141" t="e">
        <v>#N/A</v>
      </c>
      <c r="O112" s="141" t="e">
        <v>#N/A</v>
      </c>
      <c r="P112" s="141">
        <v>1.3542322977291381</v>
      </c>
      <c r="Q112" s="141" t="e">
        <v>#N/A</v>
      </c>
      <c r="R112" s="141" t="e">
        <v>#N/A</v>
      </c>
      <c r="S112" s="141" t="e">
        <v>#N/A</v>
      </c>
      <c r="T112" s="141">
        <f t="shared" si="1"/>
        <v>162.90606977598443</v>
      </c>
      <c r="U112" s="5"/>
    </row>
    <row r="113" spans="2:21" x14ac:dyDescent="0.25">
      <c r="B113" s="18">
        <v>2033</v>
      </c>
      <c r="C113" s="18">
        <v>8</v>
      </c>
      <c r="D113" s="141">
        <v>34.560854439184148</v>
      </c>
      <c r="E113" s="141">
        <v>30.635301029233926</v>
      </c>
      <c r="F113" s="141">
        <v>3.0915310379113197</v>
      </c>
      <c r="G113" s="141">
        <v>6.6217896124509412</v>
      </c>
      <c r="H113" s="141" t="e">
        <v>#N/A</v>
      </c>
      <c r="I113" s="141">
        <v>4.6880017542114425</v>
      </c>
      <c r="J113" s="141">
        <v>6.9333972452968808</v>
      </c>
      <c r="K113" s="141">
        <v>117.81321447720357</v>
      </c>
      <c r="L113" s="141" t="e">
        <v>#N/A</v>
      </c>
      <c r="M113" s="141" t="e">
        <v>#N/A</v>
      </c>
      <c r="N113" s="141" t="e">
        <v>#N/A</v>
      </c>
      <c r="O113" s="141" t="e">
        <v>#N/A</v>
      </c>
      <c r="P113" s="141">
        <v>1.7129447135970817</v>
      </c>
      <c r="Q113" s="141" t="e">
        <v>#N/A</v>
      </c>
      <c r="R113" s="141" t="e">
        <v>#N/A</v>
      </c>
      <c r="S113" s="141" t="e">
        <v>#N/A</v>
      </c>
      <c r="T113" s="141">
        <f t="shared" si="1"/>
        <v>206.05703430908929</v>
      </c>
      <c r="U113" s="5"/>
    </row>
    <row r="114" spans="2:21" x14ac:dyDescent="0.25">
      <c r="B114" s="18">
        <v>2033</v>
      </c>
      <c r="C114" s="18">
        <v>9</v>
      </c>
      <c r="D114" s="141">
        <v>34.830135423708519</v>
      </c>
      <c r="E114" s="141">
        <v>31.741838060805172</v>
      </c>
      <c r="F114" s="141">
        <v>3.1765528324329861</v>
      </c>
      <c r="G114" s="141">
        <v>6.9997136860479747</v>
      </c>
      <c r="H114" s="141" t="e">
        <v>#N/A</v>
      </c>
      <c r="I114" s="141">
        <v>4.7057969784691505</v>
      </c>
      <c r="J114" s="141">
        <v>6.4058299114334396</v>
      </c>
      <c r="K114" s="141">
        <v>78.852987369634505</v>
      </c>
      <c r="L114" s="141" t="e">
        <v>#N/A</v>
      </c>
      <c r="M114" s="141" t="e">
        <v>#N/A</v>
      </c>
      <c r="N114" s="141" t="e">
        <v>#N/A</v>
      </c>
      <c r="O114" s="141" t="e">
        <v>#N/A</v>
      </c>
      <c r="P114" s="141">
        <v>1.3974952882805769</v>
      </c>
      <c r="Q114" s="141" t="e">
        <v>#N/A</v>
      </c>
      <c r="R114" s="141" t="e">
        <v>#N/A</v>
      </c>
      <c r="S114" s="141" t="e">
        <v>#N/A</v>
      </c>
      <c r="T114" s="141">
        <f t="shared" si="1"/>
        <v>168.11034955081232</v>
      </c>
      <c r="U114" s="5"/>
    </row>
    <row r="115" spans="2:21" x14ac:dyDescent="0.25">
      <c r="B115" s="18">
        <v>2033</v>
      </c>
      <c r="C115" s="18">
        <v>10</v>
      </c>
      <c r="D115" s="141">
        <v>39.94440105279778</v>
      </c>
      <c r="E115" s="141">
        <v>32.569626421875363</v>
      </c>
      <c r="F115" s="141">
        <v>3.2544982389077113</v>
      </c>
      <c r="G115" s="141">
        <v>6.9956104103265169</v>
      </c>
      <c r="H115" s="141" t="e">
        <v>#N/A</v>
      </c>
      <c r="I115" s="141">
        <v>5.4648069546415119</v>
      </c>
      <c r="J115" s="141">
        <v>6.5083363555310072</v>
      </c>
      <c r="K115" s="141">
        <v>66.116210374417719</v>
      </c>
      <c r="L115" s="141" t="e">
        <v>#N/A</v>
      </c>
      <c r="M115" s="141" t="e">
        <v>#N/A</v>
      </c>
      <c r="N115" s="141" t="e">
        <v>#N/A</v>
      </c>
      <c r="O115" s="141" t="e">
        <v>#N/A</v>
      </c>
      <c r="P115" s="141">
        <v>1.3483782945547265</v>
      </c>
      <c r="Q115" s="141" t="e">
        <v>#N/A</v>
      </c>
      <c r="R115" s="141" t="e">
        <v>#N/A</v>
      </c>
      <c r="S115" s="141" t="e">
        <v>#N/A</v>
      </c>
      <c r="T115" s="141">
        <f t="shared" si="1"/>
        <v>162.20186810305233</v>
      </c>
      <c r="U115" s="5"/>
    </row>
    <row r="116" spans="2:21" x14ac:dyDescent="0.25">
      <c r="B116" s="18">
        <v>2033</v>
      </c>
      <c r="C116" s="18">
        <v>11</v>
      </c>
      <c r="D116" s="141">
        <v>65.863997988435159</v>
      </c>
      <c r="E116" s="141">
        <v>41.850908382878515</v>
      </c>
      <c r="F116" s="141">
        <v>3.711751982948996</v>
      </c>
      <c r="G116" s="141">
        <v>7.0092553661437771</v>
      </c>
      <c r="H116" s="141" t="e">
        <v>#N/A</v>
      </c>
      <c r="I116" s="141">
        <v>6.0424221707423706</v>
      </c>
      <c r="J116" s="141">
        <v>6.6152466199135143</v>
      </c>
      <c r="K116" s="141">
        <v>65.030486813682344</v>
      </c>
      <c r="L116" s="141" t="e">
        <v>#N/A</v>
      </c>
      <c r="M116" s="141" t="e">
        <v>#N/A</v>
      </c>
      <c r="N116" s="141" t="e">
        <v>#N/A</v>
      </c>
      <c r="O116" s="141" t="e">
        <v>#N/A</v>
      </c>
      <c r="P116" s="141">
        <v>1.6440391714974267</v>
      </c>
      <c r="Q116" s="141" t="e">
        <v>#N/A</v>
      </c>
      <c r="R116" s="141" t="e">
        <v>#N/A</v>
      </c>
      <c r="S116" s="141" t="e">
        <v>#N/A</v>
      </c>
      <c r="T116" s="141">
        <f t="shared" si="1"/>
        <v>197.76810849624212</v>
      </c>
      <c r="U116" s="5"/>
    </row>
    <row r="117" spans="2:21" x14ac:dyDescent="0.25">
      <c r="B117" s="18">
        <v>2033</v>
      </c>
      <c r="C117" s="18">
        <v>12</v>
      </c>
      <c r="D117" s="141">
        <v>97.555841147911991</v>
      </c>
      <c r="E117" s="141">
        <v>52.090804844780763</v>
      </c>
      <c r="F117" s="141">
        <v>3.9607092808247915</v>
      </c>
      <c r="G117" s="141">
        <v>6.6097699018000133</v>
      </c>
      <c r="H117" s="141" t="e">
        <v>#N/A</v>
      </c>
      <c r="I117" s="141">
        <v>6.4932752022066689</v>
      </c>
      <c r="J117" s="141">
        <v>6.0465838923903688</v>
      </c>
      <c r="K117" s="141">
        <v>88.649096957948544</v>
      </c>
      <c r="L117" s="141" t="e">
        <v>#N/A</v>
      </c>
      <c r="M117" s="141" t="e">
        <v>#N/A</v>
      </c>
      <c r="N117" s="141" t="e">
        <v>#N/A</v>
      </c>
      <c r="O117" s="141" t="e">
        <v>#N/A</v>
      </c>
      <c r="P117" s="141">
        <v>2.1912753426232459</v>
      </c>
      <c r="Q117" s="141" t="e">
        <v>#N/A</v>
      </c>
      <c r="R117" s="141" t="e">
        <v>#N/A</v>
      </c>
      <c r="S117" s="141" t="e">
        <v>#N/A</v>
      </c>
      <c r="T117" s="141">
        <f t="shared" si="1"/>
        <v>263.5973565704864</v>
      </c>
      <c r="U117" s="5"/>
    </row>
    <row r="118" spans="2:21" x14ac:dyDescent="0.25">
      <c r="B118" s="18">
        <v>2034</v>
      </c>
      <c r="C118" s="18">
        <v>1</v>
      </c>
      <c r="D118" s="141">
        <v>98.011213630256904</v>
      </c>
      <c r="E118" s="141">
        <v>50.808244897189802</v>
      </c>
      <c r="F118" s="141">
        <v>4.3410557724227683</v>
      </c>
      <c r="G118" s="141">
        <v>6.1497197946070097</v>
      </c>
      <c r="H118" s="141" t="e">
        <v>#N/A</v>
      </c>
      <c r="I118" s="141">
        <v>6.5610336793511204</v>
      </c>
      <c r="J118" s="141">
        <v>6.9387920618267547</v>
      </c>
      <c r="K118" s="141">
        <v>86.392585544011965</v>
      </c>
      <c r="L118" s="141" t="e">
        <v>#N/A</v>
      </c>
      <c r="M118" s="141" t="e">
        <v>#N/A</v>
      </c>
      <c r="N118" s="141" t="e">
        <v>#N/A</v>
      </c>
      <c r="O118" s="141" t="e">
        <v>#N/A</v>
      </c>
      <c r="P118" s="141">
        <v>2.172804714011523</v>
      </c>
      <c r="Q118" s="141" t="e">
        <v>#N/A</v>
      </c>
      <c r="R118" s="141" t="e">
        <v>#N/A</v>
      </c>
      <c r="S118" s="141" t="e">
        <v>#N/A</v>
      </c>
      <c r="T118" s="141">
        <f t="shared" si="1"/>
        <v>261.3754500936779</v>
      </c>
      <c r="U118" s="5"/>
    </row>
    <row r="119" spans="2:21" x14ac:dyDescent="0.25">
      <c r="B119" s="18">
        <v>2034</v>
      </c>
      <c r="C119" s="18">
        <v>2</v>
      </c>
      <c r="D119" s="141">
        <v>95.100621866857338</v>
      </c>
      <c r="E119" s="141">
        <v>53.037832719933498</v>
      </c>
      <c r="F119" s="141">
        <v>4.1648795658363422</v>
      </c>
      <c r="G119" s="141">
        <v>6.6662881290752667</v>
      </c>
      <c r="H119" s="141" t="e">
        <v>#N/A</v>
      </c>
      <c r="I119" s="141">
        <v>6.5407668448259964</v>
      </c>
      <c r="J119" s="141">
        <v>6.8493147936268839</v>
      </c>
      <c r="K119" s="141">
        <v>69.394825047980916</v>
      </c>
      <c r="L119" s="141" t="e">
        <v>#N/A</v>
      </c>
      <c r="M119" s="141" t="e">
        <v>#N/A</v>
      </c>
      <c r="N119" s="141" t="e">
        <v>#N/A</v>
      </c>
      <c r="O119" s="141" t="e">
        <v>#N/A</v>
      </c>
      <c r="P119" s="141">
        <v>2.0265432839475515</v>
      </c>
      <c r="Q119" s="141" t="e">
        <v>#N/A</v>
      </c>
      <c r="R119" s="141" t="e">
        <v>#N/A</v>
      </c>
      <c r="S119" s="141" t="e">
        <v>#N/A</v>
      </c>
      <c r="T119" s="141">
        <f t="shared" si="1"/>
        <v>243.78107225208379</v>
      </c>
      <c r="U119" s="5"/>
    </row>
    <row r="120" spans="2:21" x14ac:dyDescent="0.25">
      <c r="B120" s="18">
        <v>2034</v>
      </c>
      <c r="C120" s="18">
        <v>3</v>
      </c>
      <c r="D120" s="141">
        <v>78.293529078201274</v>
      </c>
      <c r="E120" s="141">
        <v>44.634256858406225</v>
      </c>
      <c r="F120" s="141">
        <v>4.0888883791019675</v>
      </c>
      <c r="G120" s="141">
        <v>6.2445434240234263</v>
      </c>
      <c r="H120" s="141" t="e">
        <v>#N/A</v>
      </c>
      <c r="I120" s="141">
        <v>6.3557867312469867</v>
      </c>
      <c r="J120" s="141">
        <v>7.1134408886615805</v>
      </c>
      <c r="K120" s="141">
        <v>52.212716982309686</v>
      </c>
      <c r="L120" s="141" t="e">
        <v>#N/A</v>
      </c>
      <c r="M120" s="141" t="e">
        <v>#N/A</v>
      </c>
      <c r="N120" s="141" t="e">
        <v>#N/A</v>
      </c>
      <c r="O120" s="141" t="e">
        <v>#N/A</v>
      </c>
      <c r="P120" s="141">
        <v>1.6676706378663411</v>
      </c>
      <c r="Q120" s="141" t="e">
        <v>#N/A</v>
      </c>
      <c r="R120" s="141" t="e">
        <v>#N/A</v>
      </c>
      <c r="S120" s="141" t="e">
        <v>#N/A</v>
      </c>
      <c r="T120" s="141">
        <f t="shared" si="1"/>
        <v>200.6108329798175</v>
      </c>
      <c r="U120" s="5"/>
    </row>
    <row r="121" spans="2:21" x14ac:dyDescent="0.25">
      <c r="B121" s="18">
        <v>2034</v>
      </c>
      <c r="C121" s="18">
        <v>4</v>
      </c>
      <c r="D121" s="141">
        <v>65.391119835282652</v>
      </c>
      <c r="E121" s="141">
        <v>41.920087491147527</v>
      </c>
      <c r="F121" s="141">
        <v>4.1252528184771231</v>
      </c>
      <c r="G121" s="141">
        <v>6.5817992103064302</v>
      </c>
      <c r="H121" s="141" t="e">
        <v>#N/A</v>
      </c>
      <c r="I121" s="141">
        <v>6.1089692961089854</v>
      </c>
      <c r="J121" s="141">
        <v>7.575310417722422</v>
      </c>
      <c r="K121" s="141">
        <v>52.144576489232584</v>
      </c>
      <c r="L121" s="141" t="e">
        <v>#N/A</v>
      </c>
      <c r="M121" s="141" t="e">
        <v>#N/A</v>
      </c>
      <c r="N121" s="141" t="e">
        <v>#N/A</v>
      </c>
      <c r="O121" s="141" t="e">
        <v>#N/A</v>
      </c>
      <c r="P121" s="141">
        <v>1.5411257811714592</v>
      </c>
      <c r="Q121" s="141" t="e">
        <v>#N/A</v>
      </c>
      <c r="R121" s="141" t="e">
        <v>#N/A</v>
      </c>
      <c r="S121" s="141" t="e">
        <v>#N/A</v>
      </c>
      <c r="T121" s="141">
        <f t="shared" si="1"/>
        <v>185.38824133944917</v>
      </c>
      <c r="U121" s="5"/>
    </row>
    <row r="122" spans="2:21" x14ac:dyDescent="0.25">
      <c r="B122" s="18">
        <v>2034</v>
      </c>
      <c r="C122" s="18">
        <v>5</v>
      </c>
      <c r="D122" s="141">
        <v>47.546861260785597</v>
      </c>
      <c r="E122" s="141">
        <v>34.774172868385065</v>
      </c>
      <c r="F122" s="141">
        <v>3.425240623984644</v>
      </c>
      <c r="G122" s="141">
        <v>6.0495917395769538</v>
      </c>
      <c r="H122" s="141" t="e">
        <v>#N/A</v>
      </c>
      <c r="I122" s="141">
        <v>5.2734555770639799</v>
      </c>
      <c r="J122" s="141">
        <v>6.8656740296025038</v>
      </c>
      <c r="K122" s="141">
        <v>55.828328089526934</v>
      </c>
      <c r="L122" s="141" t="e">
        <v>#N/A</v>
      </c>
      <c r="M122" s="141" t="e">
        <v>#N/A</v>
      </c>
      <c r="N122" s="141" t="e">
        <v>#N/A</v>
      </c>
      <c r="O122" s="141" t="e">
        <v>#N/A</v>
      </c>
      <c r="P122" s="141">
        <v>1.3392398191591937</v>
      </c>
      <c r="Q122" s="141" t="e">
        <v>#N/A</v>
      </c>
      <c r="R122" s="141" t="e">
        <v>#N/A</v>
      </c>
      <c r="S122" s="141" t="e">
        <v>#N/A</v>
      </c>
      <c r="T122" s="141">
        <f t="shared" si="1"/>
        <v>161.1025640080849</v>
      </c>
      <c r="U122" s="5"/>
    </row>
    <row r="123" spans="2:21" x14ac:dyDescent="0.25">
      <c r="B123" s="18">
        <v>2034</v>
      </c>
      <c r="C123" s="18">
        <v>6</v>
      </c>
      <c r="D123" s="141">
        <v>37.666223443969038</v>
      </c>
      <c r="E123" s="141">
        <v>32.51002221406273</v>
      </c>
      <c r="F123" s="141">
        <v>3.6582728876043595</v>
      </c>
      <c r="G123" s="141">
        <v>6.309233159565645</v>
      </c>
      <c r="H123" s="141" t="e">
        <v>#N/A</v>
      </c>
      <c r="I123" s="141">
        <v>5.0482915836587825</v>
      </c>
      <c r="J123" s="141">
        <v>7.1857861928002933</v>
      </c>
      <c r="K123" s="141">
        <v>67.362052938253314</v>
      </c>
      <c r="L123" s="141" t="e">
        <v>#N/A</v>
      </c>
      <c r="M123" s="141" t="e">
        <v>#N/A</v>
      </c>
      <c r="N123" s="141" t="e">
        <v>#N/A</v>
      </c>
      <c r="O123" s="141" t="e">
        <v>#N/A</v>
      </c>
      <c r="P123" s="141">
        <v>1.3390433150450538</v>
      </c>
      <c r="Q123" s="141" t="e">
        <v>#N/A</v>
      </c>
      <c r="R123" s="141" t="e">
        <v>#N/A</v>
      </c>
      <c r="S123" s="141" t="e">
        <v>#N/A</v>
      </c>
      <c r="T123" s="141">
        <f t="shared" si="1"/>
        <v>161.07892573495923</v>
      </c>
      <c r="U123" s="5"/>
    </row>
    <row r="124" spans="2:21" x14ac:dyDescent="0.25">
      <c r="B124" s="18">
        <v>2034</v>
      </c>
      <c r="C124" s="18">
        <v>7</v>
      </c>
      <c r="D124" s="141">
        <v>34.937330063756242</v>
      </c>
      <c r="E124" s="141">
        <v>30.497543642908042</v>
      </c>
      <c r="F124" s="141">
        <v>3.2871557967137921</v>
      </c>
      <c r="G124" s="141">
        <v>6.7828471783338848</v>
      </c>
      <c r="H124" s="141" t="e">
        <v>#N/A</v>
      </c>
      <c r="I124" s="141">
        <v>4.7695497242849818</v>
      </c>
      <c r="J124" s="141">
        <v>6.672304044228393</v>
      </c>
      <c r="K124" s="141">
        <v>74.554012089523084</v>
      </c>
      <c r="L124" s="141" t="e">
        <v>#N/A</v>
      </c>
      <c r="M124" s="141" t="e">
        <v>#N/A</v>
      </c>
      <c r="N124" s="141" t="e">
        <v>#N/A</v>
      </c>
      <c r="O124" s="141" t="e">
        <v>#N/A</v>
      </c>
      <c r="P124" s="141">
        <v>1.3538039868101379</v>
      </c>
      <c r="Q124" s="141" t="e">
        <v>#N/A</v>
      </c>
      <c r="R124" s="141" t="e">
        <v>#N/A</v>
      </c>
      <c r="S124" s="141" t="e">
        <v>#N/A</v>
      </c>
      <c r="T124" s="141">
        <f t="shared" si="1"/>
        <v>162.85454652655858</v>
      </c>
      <c r="U124" s="5"/>
    </row>
    <row r="125" spans="2:21" x14ac:dyDescent="0.25">
      <c r="B125" s="18">
        <v>2034</v>
      </c>
      <c r="C125" s="18">
        <v>8</v>
      </c>
      <c r="D125" s="141">
        <v>34.777193668244671</v>
      </c>
      <c r="E125" s="141">
        <v>30.439914527586399</v>
      </c>
      <c r="F125" s="141">
        <v>3.0721345444693231</v>
      </c>
      <c r="G125" s="141">
        <v>6.6217896124509412</v>
      </c>
      <c r="H125" s="141" t="e">
        <v>#N/A</v>
      </c>
      <c r="I125" s="141">
        <v>4.6944155386765312</v>
      </c>
      <c r="J125" s="141">
        <v>6.9058288929287519</v>
      </c>
      <c r="K125" s="141">
        <v>117.78235713718381</v>
      </c>
      <c r="L125" s="141" t="e">
        <v>#N/A</v>
      </c>
      <c r="M125" s="141" t="e">
        <v>#N/A</v>
      </c>
      <c r="N125" s="141" t="e">
        <v>#N/A</v>
      </c>
      <c r="O125" s="141" t="e">
        <v>#N/A</v>
      </c>
      <c r="P125" s="141">
        <v>1.7125217614082622</v>
      </c>
      <c r="Q125" s="141" t="e">
        <v>#N/A</v>
      </c>
      <c r="R125" s="141" t="e">
        <v>#N/A</v>
      </c>
      <c r="S125" s="141" t="e">
        <v>#N/A</v>
      </c>
      <c r="T125" s="141">
        <f t="shared" si="1"/>
        <v>206.00615568294867</v>
      </c>
      <c r="U125" s="5"/>
    </row>
    <row r="126" spans="2:21" x14ac:dyDescent="0.25">
      <c r="B126" s="18">
        <v>2034</v>
      </c>
      <c r="C126" s="18">
        <v>9</v>
      </c>
      <c r="D126" s="141">
        <v>35.047200374480362</v>
      </c>
      <c r="E126" s="141">
        <v>31.539004355373674</v>
      </c>
      <c r="F126" s="141">
        <v>3.1566000257007221</v>
      </c>
      <c r="G126" s="141">
        <v>6.9997136860479747</v>
      </c>
      <c r="H126" s="141" t="e">
        <v>#N/A</v>
      </c>
      <c r="I126" s="141">
        <v>4.711668880386461</v>
      </c>
      <c r="J126" s="141">
        <v>6.3788969660973853</v>
      </c>
      <c r="K126" s="141">
        <v>78.820033166623077</v>
      </c>
      <c r="L126" s="141" t="e">
        <v>#N/A</v>
      </c>
      <c r="M126" s="141" t="e">
        <v>#N/A</v>
      </c>
      <c r="N126" s="141" t="e">
        <v>#N/A</v>
      </c>
      <c r="O126" s="141" t="e">
        <v>#N/A</v>
      </c>
      <c r="P126" s="141">
        <v>1.3969945356071398</v>
      </c>
      <c r="Q126" s="141" t="e">
        <v>#N/A</v>
      </c>
      <c r="R126" s="141" t="e">
        <v>#N/A</v>
      </c>
      <c r="S126" s="141" t="e">
        <v>#N/A</v>
      </c>
      <c r="T126" s="141">
        <f t="shared" si="1"/>
        <v>168.05011199031679</v>
      </c>
      <c r="U126" s="5"/>
    </row>
    <row r="127" spans="2:21" x14ac:dyDescent="0.25">
      <c r="B127" s="18">
        <v>2034</v>
      </c>
      <c r="C127" s="18">
        <v>10</v>
      </c>
      <c r="D127" s="141">
        <v>40.171498248894366</v>
      </c>
      <c r="E127" s="141">
        <v>32.351404869236418</v>
      </c>
      <c r="F127" s="141">
        <v>3.2334167759704235</v>
      </c>
      <c r="G127" s="141">
        <v>6.9956104103265169</v>
      </c>
      <c r="H127" s="141" t="e">
        <v>#N/A</v>
      </c>
      <c r="I127" s="141">
        <v>5.4692287027216571</v>
      </c>
      <c r="J127" s="141">
        <v>6.480187972263395</v>
      </c>
      <c r="K127" s="141">
        <v>66.085047456263425</v>
      </c>
      <c r="L127" s="141" t="e">
        <v>#N/A</v>
      </c>
      <c r="M127" s="141" t="e">
        <v>#N/A</v>
      </c>
      <c r="N127" s="141" t="e">
        <v>#N/A</v>
      </c>
      <c r="O127" s="141" t="e">
        <v>#N/A</v>
      </c>
      <c r="P127" s="141">
        <v>1.3478158576160866</v>
      </c>
      <c r="Q127" s="141" t="e">
        <v>#N/A</v>
      </c>
      <c r="R127" s="141" t="e">
        <v>#N/A</v>
      </c>
      <c r="S127" s="141" t="e">
        <v>#N/A</v>
      </c>
      <c r="T127" s="141">
        <f t="shared" si="1"/>
        <v>162.13421029329231</v>
      </c>
      <c r="U127" s="5"/>
    </row>
    <row r="128" spans="2:21" x14ac:dyDescent="0.25">
      <c r="B128" s="18">
        <v>2034</v>
      </c>
      <c r="C128" s="18">
        <v>11</v>
      </c>
      <c r="D128" s="141">
        <v>66.133774562731915</v>
      </c>
      <c r="E128" s="141">
        <v>41.528347417579091</v>
      </c>
      <c r="F128" s="141">
        <v>3.6849393520356846</v>
      </c>
      <c r="G128" s="141">
        <v>7.0092553661437771</v>
      </c>
      <c r="H128" s="141" t="e">
        <v>#N/A</v>
      </c>
      <c r="I128" s="141">
        <v>6.0447467640097132</v>
      </c>
      <c r="J128" s="141">
        <v>6.5866609703200316</v>
      </c>
      <c r="K128" s="141">
        <v>65.000055965126109</v>
      </c>
      <c r="L128" s="141" t="e">
        <v>#N/A</v>
      </c>
      <c r="M128" s="141" t="e">
        <v>#N/A</v>
      </c>
      <c r="N128" s="141" t="e">
        <v>#N/A</v>
      </c>
      <c r="O128" s="141" t="e">
        <v>#N/A</v>
      </c>
      <c r="P128" s="141">
        <v>1.6428967093046458</v>
      </c>
      <c r="Q128" s="141" t="e">
        <v>#N/A</v>
      </c>
      <c r="R128" s="141" t="e">
        <v>#N/A</v>
      </c>
      <c r="S128" s="141" t="e">
        <v>#N/A</v>
      </c>
      <c r="T128" s="141">
        <f t="shared" si="1"/>
        <v>197.63067710725096</v>
      </c>
      <c r="U128" s="5"/>
    </row>
    <row r="129" spans="2:21" x14ac:dyDescent="0.25">
      <c r="B129" s="18">
        <v>2034</v>
      </c>
      <c r="C129" s="18">
        <v>12</v>
      </c>
      <c r="D129" s="141">
        <v>97.864013720534075</v>
      </c>
      <c r="E129" s="141">
        <v>51.631924906714787</v>
      </c>
      <c r="F129" s="141">
        <v>3.9278324442217034</v>
      </c>
      <c r="G129" s="141">
        <v>6.6097699018000133</v>
      </c>
      <c r="H129" s="141" t="e">
        <v>#N/A</v>
      </c>
      <c r="I129" s="141">
        <v>6.4874884126816248</v>
      </c>
      <c r="J129" s="141">
        <v>6.0192572057853795</v>
      </c>
      <c r="K129" s="141">
        <v>88.61797303327107</v>
      </c>
      <c r="L129" s="141" t="e">
        <v>#N/A</v>
      </c>
      <c r="M129" s="141" t="e">
        <v>#N/A</v>
      </c>
      <c r="N129" s="141" t="e">
        <v>#N/A</v>
      </c>
      <c r="O129" s="141" t="e">
        <v>#N/A</v>
      </c>
      <c r="P129" s="141">
        <v>2.1891979411903733</v>
      </c>
      <c r="Q129" s="141" t="e">
        <v>#N/A</v>
      </c>
      <c r="R129" s="141" t="e">
        <v>#N/A</v>
      </c>
      <c r="S129" s="141" t="e">
        <v>#N/A</v>
      </c>
      <c r="T129" s="141">
        <f t="shared" si="1"/>
        <v>263.34745756619907</v>
      </c>
      <c r="U129" s="5"/>
    </row>
    <row r="130" spans="2:21" x14ac:dyDescent="0.25">
      <c r="B130" s="18">
        <v>2035</v>
      </c>
      <c r="C130" s="18">
        <v>1</v>
      </c>
      <c r="D130" s="141">
        <v>98.389260306144777</v>
      </c>
      <c r="E130" s="141">
        <v>50.907995257893099</v>
      </c>
      <c r="F130" s="141">
        <v>4.3201948311866021</v>
      </c>
      <c r="G130" s="141">
        <v>6.1497197946070097</v>
      </c>
      <c r="H130" s="141" t="e">
        <v>#N/A</v>
      </c>
      <c r="I130" s="141">
        <v>6.5571103939485624</v>
      </c>
      <c r="J130" s="141">
        <v>6.9091586965604206</v>
      </c>
      <c r="K130" s="141">
        <v>91.722264004067569</v>
      </c>
      <c r="L130" s="141" t="e">
        <v>#N/A</v>
      </c>
      <c r="M130" s="141" t="e">
        <v>#N/A</v>
      </c>
      <c r="N130" s="141" t="e">
        <v>#N/A</v>
      </c>
      <c r="O130" s="141" t="e">
        <v>#N/A</v>
      </c>
      <c r="P130" s="141">
        <v>2.2210305772819163</v>
      </c>
      <c r="Q130" s="141" t="e">
        <v>#N/A</v>
      </c>
      <c r="R130" s="141" t="e">
        <v>#N/A</v>
      </c>
      <c r="S130" s="141" t="e">
        <v>#N/A</v>
      </c>
      <c r="T130" s="141">
        <f t="shared" si="1"/>
        <v>267.17673386168997</v>
      </c>
      <c r="U130" s="5"/>
    </row>
    <row r="131" spans="2:21" x14ac:dyDescent="0.25">
      <c r="B131" s="18">
        <v>2035</v>
      </c>
      <c r="C131" s="18">
        <v>2</v>
      </c>
      <c r="D131" s="141">
        <v>95.464527418735116</v>
      </c>
      <c r="E131" s="141">
        <v>53.149641339679292</v>
      </c>
      <c r="F131" s="141">
        <v>4.1447649989573883</v>
      </c>
      <c r="G131" s="141">
        <v>6.6662881290752667</v>
      </c>
      <c r="H131" s="141" t="e">
        <v>#N/A</v>
      </c>
      <c r="I131" s="141">
        <v>6.5393557022865698</v>
      </c>
      <c r="J131" s="141">
        <v>6.819585217515816</v>
      </c>
      <c r="K131" s="141">
        <v>71.462274340564846</v>
      </c>
      <c r="L131" s="141" t="e">
        <v>#N/A</v>
      </c>
      <c r="M131" s="141" t="e">
        <v>#N/A</v>
      </c>
      <c r="N131" s="141" t="e">
        <v>#N/A</v>
      </c>
      <c r="O131" s="141" t="e">
        <v>#N/A</v>
      </c>
      <c r="P131" s="141">
        <v>2.047432074760565</v>
      </c>
      <c r="Q131" s="141" t="e">
        <v>#N/A</v>
      </c>
      <c r="R131" s="141" t="e">
        <v>#N/A</v>
      </c>
      <c r="S131" s="141" t="e">
        <v>#N/A</v>
      </c>
      <c r="T131" s="141">
        <f t="shared" si="1"/>
        <v>246.29386922157485</v>
      </c>
      <c r="U131" s="5"/>
    </row>
    <row r="132" spans="2:21" x14ac:dyDescent="0.25">
      <c r="B132" s="18">
        <v>2035</v>
      </c>
      <c r="C132" s="18">
        <v>3</v>
      </c>
      <c r="D132" s="141">
        <v>78.632535784302931</v>
      </c>
      <c r="E132" s="141">
        <v>44.742318963065998</v>
      </c>
      <c r="F132" s="141">
        <v>4.0711132598866175</v>
      </c>
      <c r="G132" s="141">
        <v>6.2445434240234263</v>
      </c>
      <c r="H132" s="141" t="e">
        <v>#N/A</v>
      </c>
      <c r="I132" s="141">
        <v>6.3585980215195832</v>
      </c>
      <c r="J132" s="141">
        <v>7.0876618101996502</v>
      </c>
      <c r="K132" s="141">
        <v>56.546582811329849</v>
      </c>
      <c r="L132" s="141" t="e">
        <v>#N/A</v>
      </c>
      <c r="M132" s="141" t="e">
        <v>#N/A</v>
      </c>
      <c r="N132" s="141" t="e">
        <v>#N/A</v>
      </c>
      <c r="O132" s="141" t="e">
        <v>#N/A</v>
      </c>
      <c r="P132" s="141">
        <v>1.7074059998505553</v>
      </c>
      <c r="Q132" s="141" t="e">
        <v>#N/A</v>
      </c>
      <c r="R132" s="141" t="e">
        <v>#N/A</v>
      </c>
      <c r="S132" s="141" t="e">
        <v>#N/A</v>
      </c>
      <c r="T132" s="141">
        <f t="shared" si="1"/>
        <v>205.39076007417862</v>
      </c>
      <c r="U132" s="5"/>
    </row>
    <row r="133" spans="2:21" x14ac:dyDescent="0.25">
      <c r="B133" s="18">
        <v>2035</v>
      </c>
      <c r="C133" s="18">
        <v>4</v>
      </c>
      <c r="D133" s="141">
        <v>65.731149319759808</v>
      </c>
      <c r="E133" s="141">
        <v>42.046333698175815</v>
      </c>
      <c r="F133" s="141">
        <v>4.1093719018157975</v>
      </c>
      <c r="G133" s="141">
        <v>6.5817992103064302</v>
      </c>
      <c r="H133" s="141" t="e">
        <v>#N/A</v>
      </c>
      <c r="I133" s="141">
        <v>6.1174604476949703</v>
      </c>
      <c r="J133" s="141">
        <v>7.5490755366940858</v>
      </c>
      <c r="K133" s="141">
        <v>51.273948621036453</v>
      </c>
      <c r="L133" s="141" t="e">
        <v>#N/A</v>
      </c>
      <c r="M133" s="141" t="e">
        <v>#N/A</v>
      </c>
      <c r="N133" s="141" t="e">
        <v>#N/A</v>
      </c>
      <c r="O133" s="141" t="e">
        <v>#N/A</v>
      </c>
      <c r="P133" s="141">
        <v>1.537454375334526</v>
      </c>
      <c r="Q133" s="141" t="e">
        <v>#N/A</v>
      </c>
      <c r="R133" s="141" t="e">
        <v>#N/A</v>
      </c>
      <c r="S133" s="141" t="e">
        <v>#N/A</v>
      </c>
      <c r="T133" s="141">
        <f t="shared" si="1"/>
        <v>184.94659311081787</v>
      </c>
      <c r="U133" s="5"/>
    </row>
    <row r="134" spans="2:21" x14ac:dyDescent="0.25">
      <c r="B134" s="18">
        <v>2035</v>
      </c>
      <c r="C134" s="18">
        <v>5</v>
      </c>
      <c r="D134" s="141">
        <v>47.825259779505181</v>
      </c>
      <c r="E134" s="141">
        <v>34.896292979017765</v>
      </c>
      <c r="F134" s="141">
        <v>3.4132501821181331</v>
      </c>
      <c r="G134" s="141">
        <v>6.0495917395769538</v>
      </c>
      <c r="H134" s="141" t="e">
        <v>#N/A</v>
      </c>
      <c r="I134" s="141">
        <v>5.2847915593427102</v>
      </c>
      <c r="J134" s="141">
        <v>6.8436677279727469</v>
      </c>
      <c r="K134" s="141">
        <v>56.355490195401927</v>
      </c>
      <c r="L134" s="141" t="e">
        <v>#N/A</v>
      </c>
      <c r="M134" s="141" t="e">
        <v>#N/A</v>
      </c>
      <c r="N134" s="141" t="e">
        <v>#N/A</v>
      </c>
      <c r="O134" s="141" t="e">
        <v>#N/A</v>
      </c>
      <c r="P134" s="141">
        <v>1.3468262836527272</v>
      </c>
      <c r="Q134" s="141" t="e">
        <v>#N/A</v>
      </c>
      <c r="R134" s="141" t="e">
        <v>#N/A</v>
      </c>
      <c r="S134" s="141" t="e">
        <v>#N/A</v>
      </c>
      <c r="T134" s="141">
        <f t="shared" si="1"/>
        <v>162.01517044658812</v>
      </c>
      <c r="U134" s="5"/>
    </row>
    <row r="135" spans="2:21" x14ac:dyDescent="0.25">
      <c r="B135" s="18">
        <v>2035</v>
      </c>
      <c r="C135" s="18">
        <v>6</v>
      </c>
      <c r="D135" s="141">
        <v>37.922541397350294</v>
      </c>
      <c r="E135" s="141">
        <v>32.640399148668145</v>
      </c>
      <c r="F135" s="141">
        <v>3.6467642718251736</v>
      </c>
      <c r="G135" s="141">
        <v>6.309233159565645</v>
      </c>
      <c r="H135" s="141" t="e">
        <v>#N/A</v>
      </c>
      <c r="I135" s="141">
        <v>5.0626730652116398</v>
      </c>
      <c r="J135" s="141">
        <v>7.1654133685661403</v>
      </c>
      <c r="K135" s="141">
        <v>66.379857098708015</v>
      </c>
      <c r="L135" s="141" t="e">
        <v>#N/A</v>
      </c>
      <c r="M135" s="141" t="e">
        <v>#N/A</v>
      </c>
      <c r="N135" s="141" t="e">
        <v>#N/A</v>
      </c>
      <c r="O135" s="141" t="e">
        <v>#N/A</v>
      </c>
      <c r="P135" s="141">
        <v>1.3339047437737923</v>
      </c>
      <c r="Q135" s="141" t="e">
        <v>#N/A</v>
      </c>
      <c r="R135" s="141" t="e">
        <v>#N/A</v>
      </c>
      <c r="S135" s="141" t="e">
        <v>#N/A</v>
      </c>
      <c r="T135" s="141">
        <f t="shared" si="1"/>
        <v>160.46078625366883</v>
      </c>
      <c r="U135" s="5"/>
    </row>
    <row r="136" spans="2:21" x14ac:dyDescent="0.25">
      <c r="B136" s="18">
        <v>2035</v>
      </c>
      <c r="C136" s="18">
        <v>7</v>
      </c>
      <c r="D136" s="141">
        <v>35.181406115504259</v>
      </c>
      <c r="E136" s="141">
        <v>30.623018258727928</v>
      </c>
      <c r="F136" s="141">
        <v>3.2770234907530922</v>
      </c>
      <c r="G136" s="141">
        <v>6.7828471783338848</v>
      </c>
      <c r="H136" s="141" t="e">
        <v>#N/A</v>
      </c>
      <c r="I136" s="141">
        <v>4.7836487452283745</v>
      </c>
      <c r="J136" s="141">
        <v>6.6561429165147636</v>
      </c>
      <c r="K136" s="141">
        <v>76.806148183886222</v>
      </c>
      <c r="L136" s="141" t="e">
        <v>#N/A</v>
      </c>
      <c r="M136" s="141" t="e">
        <v>#N/A</v>
      </c>
      <c r="N136" s="141" t="e">
        <v>#N/A</v>
      </c>
      <c r="O136" s="141" t="e">
        <v>#N/A</v>
      </c>
      <c r="P136" s="141">
        <v>1.3756784444153602</v>
      </c>
      <c r="Q136" s="141" t="e">
        <v>#N/A</v>
      </c>
      <c r="R136" s="141" t="e">
        <v>#N/A</v>
      </c>
      <c r="S136" s="141" t="e">
        <v>#N/A</v>
      </c>
      <c r="T136" s="141">
        <f t="shared" si="1"/>
        <v>165.4859133333639</v>
      </c>
      <c r="U136" s="5"/>
    </row>
    <row r="137" spans="2:21" x14ac:dyDescent="0.25">
      <c r="B137" s="18">
        <v>2035</v>
      </c>
      <c r="C137" s="18">
        <v>8</v>
      </c>
      <c r="D137" s="141">
        <v>35.020569489153253</v>
      </c>
      <c r="E137" s="141">
        <v>30.565350347171819</v>
      </c>
      <c r="F137" s="141">
        <v>3.0626813843868654</v>
      </c>
      <c r="G137" s="141">
        <v>6.6217896124509412</v>
      </c>
      <c r="H137" s="141" t="e">
        <v>#N/A</v>
      </c>
      <c r="I137" s="141">
        <v>4.7078519995075983</v>
      </c>
      <c r="J137" s="141">
        <v>6.8927829033637353</v>
      </c>
      <c r="K137" s="141">
        <v>126.34957077460533</v>
      </c>
      <c r="L137" s="141" t="e">
        <v>#N/A</v>
      </c>
      <c r="M137" s="141" t="e">
        <v>#N/A</v>
      </c>
      <c r="N137" s="141" t="e">
        <v>#N/A</v>
      </c>
      <c r="O137" s="141" t="e">
        <v>#N/A</v>
      </c>
      <c r="P137" s="141">
        <v>1.7873533526020484</v>
      </c>
      <c r="Q137" s="141" t="e">
        <v>#N/A</v>
      </c>
      <c r="R137" s="141" t="e">
        <v>#N/A</v>
      </c>
      <c r="S137" s="141" t="e">
        <v>#N/A</v>
      </c>
      <c r="T137" s="141">
        <f t="shared" si="1"/>
        <v>215.00794986324161</v>
      </c>
      <c r="U137" s="5"/>
    </row>
    <row r="138" spans="2:21" x14ac:dyDescent="0.25">
      <c r="B138" s="18">
        <v>2035</v>
      </c>
      <c r="C138" s="18">
        <v>9</v>
      </c>
      <c r="D138" s="141">
        <v>35.291520975601962</v>
      </c>
      <c r="E138" s="141">
        <v>31.668620925769776</v>
      </c>
      <c r="F138" s="141">
        <v>3.1468669648549148</v>
      </c>
      <c r="G138" s="141">
        <v>6.9997136860479747</v>
      </c>
      <c r="H138" s="141" t="e">
        <v>#N/A</v>
      </c>
      <c r="I138" s="141">
        <v>4.7257299488437656</v>
      </c>
      <c r="J138" s="141">
        <v>6.3698367927857511</v>
      </c>
      <c r="K138" s="141">
        <v>80.045531821104262</v>
      </c>
      <c r="L138" s="141" t="e">
        <v>#N/A</v>
      </c>
      <c r="M138" s="141" t="e">
        <v>#N/A</v>
      </c>
      <c r="N138" s="141" t="e">
        <v>#N/A</v>
      </c>
      <c r="O138" s="141" t="e">
        <v>#N/A</v>
      </c>
      <c r="P138" s="141">
        <v>1.4103623761454691</v>
      </c>
      <c r="Q138" s="141" t="e">
        <v>#N/A</v>
      </c>
      <c r="R138" s="141" t="e">
        <v>#N/A</v>
      </c>
      <c r="S138" s="141" t="e">
        <v>#N/A</v>
      </c>
      <c r="T138" s="141">
        <f t="shared" si="1"/>
        <v>169.65818349115384</v>
      </c>
      <c r="U138" s="5"/>
    </row>
    <row r="139" spans="2:21" x14ac:dyDescent="0.25">
      <c r="B139" s="18">
        <v>2035</v>
      </c>
      <c r="C139" s="18">
        <v>10</v>
      </c>
      <c r="D139" s="141">
        <v>40.430381031128455</v>
      </c>
      <c r="E139" s="141">
        <v>32.475338347066909</v>
      </c>
      <c r="F139" s="141">
        <v>3.2228316437570799</v>
      </c>
      <c r="G139" s="141">
        <v>6.9956104103265169</v>
      </c>
      <c r="H139" s="141" t="e">
        <v>#N/A</v>
      </c>
      <c r="I139" s="141">
        <v>5.4823175895331531</v>
      </c>
      <c r="J139" s="141">
        <v>6.4758383732645823</v>
      </c>
      <c r="K139" s="141">
        <v>63.112210139496135</v>
      </c>
      <c r="L139" s="141" t="e">
        <v>#N/A</v>
      </c>
      <c r="M139" s="141" t="e">
        <v>#N/A</v>
      </c>
      <c r="N139" s="141" t="e">
        <v>#N/A</v>
      </c>
      <c r="O139" s="141" t="e">
        <v>#N/A</v>
      </c>
      <c r="P139" s="141">
        <v>1.3260891479501458</v>
      </c>
      <c r="Q139" s="141" t="e">
        <v>#N/A</v>
      </c>
      <c r="R139" s="141" t="e">
        <v>#N/A</v>
      </c>
      <c r="S139" s="141" t="e">
        <v>#N/A</v>
      </c>
      <c r="T139" s="141">
        <f t="shared" ref="T139:T201" si="2">SUM(D139:G139)+SUM(I139:K139)+P139</f>
        <v>159.52061668252298</v>
      </c>
      <c r="U139" s="5"/>
    </row>
    <row r="140" spans="2:21" x14ac:dyDescent="0.25">
      <c r="B140" s="18">
        <v>2035</v>
      </c>
      <c r="C140" s="18">
        <v>11</v>
      </c>
      <c r="D140" s="141">
        <v>66.455605273226382</v>
      </c>
      <c r="E140" s="141">
        <v>41.649764371484942</v>
      </c>
      <c r="F140" s="141">
        <v>3.6702036316819564</v>
      </c>
      <c r="G140" s="141">
        <v>7.0092553661437771</v>
      </c>
      <c r="H140" s="141" t="e">
        <v>#N/A</v>
      </c>
      <c r="I140" s="141">
        <v>6.0512644830833908</v>
      </c>
      <c r="J140" s="141">
        <v>6.5834175776429058</v>
      </c>
      <c r="K140" s="141">
        <v>60.410541468980227</v>
      </c>
      <c r="L140" s="141" t="e">
        <v>#N/A</v>
      </c>
      <c r="M140" s="141" t="e">
        <v>#N/A</v>
      </c>
      <c r="N140" s="141" t="e">
        <v>#N/A</v>
      </c>
      <c r="O140" s="141" t="e">
        <v>#N/A</v>
      </c>
      <c r="P140" s="141">
        <v>1.6080439342677504</v>
      </c>
      <c r="Q140" s="141" t="e">
        <v>#N/A</v>
      </c>
      <c r="R140" s="141" t="e">
        <v>#N/A</v>
      </c>
      <c r="S140" s="141" t="e">
        <v>#N/A</v>
      </c>
      <c r="T140" s="141">
        <f t="shared" si="2"/>
        <v>193.43809610651132</v>
      </c>
      <c r="U140" s="5"/>
    </row>
    <row r="141" spans="2:21" x14ac:dyDescent="0.25">
      <c r="B141" s="18">
        <v>2035</v>
      </c>
      <c r="C141" s="18">
        <v>12</v>
      </c>
      <c r="D141" s="141">
        <v>98.252135720876453</v>
      </c>
      <c r="E141" s="141">
        <v>51.731535385767117</v>
      </c>
      <c r="F141" s="141">
        <v>3.908006209777759</v>
      </c>
      <c r="G141" s="141">
        <v>6.6097699018000133</v>
      </c>
      <c r="H141" s="141" t="e">
        <v>#N/A</v>
      </c>
      <c r="I141" s="141">
        <v>6.4885992006003992</v>
      </c>
      <c r="J141" s="141">
        <v>6.0170359121454293</v>
      </c>
      <c r="K141" s="141">
        <v>74.743983421558667</v>
      </c>
      <c r="L141" s="141" t="e">
        <v>#N/A</v>
      </c>
      <c r="M141" s="141" t="e">
        <v>#N/A</v>
      </c>
      <c r="N141" s="141" t="e">
        <v>#N/A</v>
      </c>
      <c r="O141" s="141" t="e">
        <v>#N/A</v>
      </c>
      <c r="P141" s="141">
        <v>2.0768101451278476</v>
      </c>
      <c r="Q141" s="141" t="e">
        <v>#N/A</v>
      </c>
      <c r="R141" s="141" t="e">
        <v>#N/A</v>
      </c>
      <c r="S141" s="141" t="e">
        <v>#N/A</v>
      </c>
      <c r="T141" s="141">
        <f t="shared" si="2"/>
        <v>249.82787589765366</v>
      </c>
      <c r="U141" s="5"/>
    </row>
    <row r="142" spans="2:21" x14ac:dyDescent="0.25">
      <c r="B142" s="18">
        <v>2036</v>
      </c>
      <c r="C142" s="18">
        <v>1</v>
      </c>
      <c r="D142" s="141">
        <v>98.382599277330414</v>
      </c>
      <c r="E142" s="141">
        <v>50.87583858479789</v>
      </c>
      <c r="F142" s="141">
        <v>4.2892755864769425</v>
      </c>
      <c r="G142" s="141">
        <v>6.1497197946070097</v>
      </c>
      <c r="H142" s="141" t="e">
        <v>#N/A</v>
      </c>
      <c r="I142" s="141">
        <v>6.5583756260609034</v>
      </c>
      <c r="J142" s="141">
        <v>6.8898106177512188</v>
      </c>
      <c r="K142" s="141">
        <v>91.744308950442885</v>
      </c>
      <c r="L142" s="141" t="e">
        <v>#N/A</v>
      </c>
      <c r="M142" s="141" t="e">
        <v>#N/A</v>
      </c>
      <c r="N142" s="141" t="e">
        <v>#N/A</v>
      </c>
      <c r="O142" s="141" t="e">
        <v>#N/A</v>
      </c>
      <c r="P142" s="141">
        <v>2.2204792098478103</v>
      </c>
      <c r="Q142" s="141" t="e">
        <v>#N/A</v>
      </c>
      <c r="R142" s="141" t="e">
        <v>#N/A</v>
      </c>
      <c r="S142" s="141" t="e">
        <v>#N/A</v>
      </c>
      <c r="T142" s="141">
        <f t="shared" si="2"/>
        <v>267.11040764731507</v>
      </c>
      <c r="U142" s="5"/>
    </row>
    <row r="143" spans="2:21" x14ac:dyDescent="0.25">
      <c r="B143" s="18">
        <v>2036</v>
      </c>
      <c r="C143" s="18">
        <v>2</v>
      </c>
      <c r="D143" s="141">
        <v>92.164446541786489</v>
      </c>
      <c r="E143" s="141">
        <v>51.292100026153818</v>
      </c>
      <c r="F143" s="141">
        <v>3.9731063008637708</v>
      </c>
      <c r="G143" s="141">
        <v>6.4364161246243947</v>
      </c>
      <c r="H143" s="141" t="e">
        <v>#N/A</v>
      </c>
      <c r="I143" s="141">
        <v>6.3162660205059415</v>
      </c>
      <c r="J143" s="141">
        <v>6.5670733040288933</v>
      </c>
      <c r="K143" s="141">
        <v>69.01960019035333</v>
      </c>
      <c r="L143" s="141" t="e">
        <v>#N/A</v>
      </c>
      <c r="M143" s="141" t="e">
        <v>#N/A</v>
      </c>
      <c r="N143" s="141" t="e">
        <v>#N/A</v>
      </c>
      <c r="O143" s="141" t="e">
        <v>#N/A</v>
      </c>
      <c r="P143" s="141">
        <v>1.9763687687459073</v>
      </c>
      <c r="Q143" s="141" t="e">
        <v>#N/A</v>
      </c>
      <c r="R143" s="141" t="e">
        <v>#N/A</v>
      </c>
      <c r="S143" s="141" t="e">
        <v>#N/A</v>
      </c>
      <c r="T143" s="141">
        <f t="shared" si="2"/>
        <v>237.74537727706254</v>
      </c>
      <c r="U143" s="5"/>
    </row>
    <row r="144" spans="2:21" x14ac:dyDescent="0.25">
      <c r="B144" s="18">
        <v>2036</v>
      </c>
      <c r="C144" s="18">
        <v>3</v>
      </c>
      <c r="D144" s="141">
        <v>78.662752738342505</v>
      </c>
      <c r="E144" s="141">
        <v>44.735051349083946</v>
      </c>
      <c r="F144" s="141">
        <v>4.0438938589684703</v>
      </c>
      <c r="G144" s="141">
        <v>6.2445434240234263</v>
      </c>
      <c r="H144" s="141" t="e">
        <v>#N/A</v>
      </c>
      <c r="I144" s="141">
        <v>6.3613791124233963</v>
      </c>
      <c r="J144" s="141">
        <v>7.0725731568424415</v>
      </c>
      <c r="K144" s="141">
        <v>56.568821234221666</v>
      </c>
      <c r="L144" s="141" t="e">
        <v>#N/A</v>
      </c>
      <c r="M144" s="141" t="e">
        <v>#N/A</v>
      </c>
      <c r="N144" s="141" t="e">
        <v>#N/A</v>
      </c>
      <c r="O144" s="141" t="e">
        <v>#N/A</v>
      </c>
      <c r="P144" s="141">
        <v>1.7074534523446827</v>
      </c>
      <c r="Q144" s="141" t="e">
        <v>#N/A</v>
      </c>
      <c r="R144" s="141" t="e">
        <v>#N/A</v>
      </c>
      <c r="S144" s="141" t="e">
        <v>#N/A</v>
      </c>
      <c r="T144" s="141">
        <f t="shared" si="2"/>
        <v>205.39646832625053</v>
      </c>
      <c r="U144" s="5"/>
    </row>
    <row r="145" spans="2:21" x14ac:dyDescent="0.25">
      <c r="B145" s="18">
        <v>2036</v>
      </c>
      <c r="C145" s="18">
        <v>4</v>
      </c>
      <c r="D145" s="141">
        <v>65.809396215755385</v>
      </c>
      <c r="E145" s="141">
        <v>42.064927895300841</v>
      </c>
      <c r="F145" s="141">
        <v>4.0839934277020156</v>
      </c>
      <c r="G145" s="141">
        <v>6.5817992103064302</v>
      </c>
      <c r="H145" s="141" t="e">
        <v>#N/A</v>
      </c>
      <c r="I145" s="141">
        <v>6.1211590606595596</v>
      </c>
      <c r="J145" s="141">
        <v>7.5374239195179227</v>
      </c>
      <c r="K145" s="141">
        <v>51.294193772707096</v>
      </c>
      <c r="L145" s="141" t="e">
        <v>#N/A</v>
      </c>
      <c r="M145" s="141" t="e">
        <v>#N/A</v>
      </c>
      <c r="N145" s="141" t="e">
        <v>#N/A</v>
      </c>
      <c r="O145" s="141" t="e">
        <v>#N/A</v>
      </c>
      <c r="P145" s="141">
        <v>1.5381564621173656</v>
      </c>
      <c r="Q145" s="141" t="e">
        <v>#N/A</v>
      </c>
      <c r="R145" s="141" t="e">
        <v>#N/A</v>
      </c>
      <c r="S145" s="141" t="e">
        <v>#N/A</v>
      </c>
      <c r="T145" s="141">
        <f t="shared" si="2"/>
        <v>185.03104996406663</v>
      </c>
      <c r="U145" s="5"/>
    </row>
    <row r="146" spans="2:21" x14ac:dyDescent="0.25">
      <c r="B146" s="18">
        <v>2036</v>
      </c>
      <c r="C146" s="18">
        <v>5</v>
      </c>
      <c r="D146" s="141">
        <v>47.916088117205057</v>
      </c>
      <c r="E146" s="141">
        <v>34.929578991871203</v>
      </c>
      <c r="F146" s="141">
        <v>3.3933943731592082</v>
      </c>
      <c r="G146" s="141">
        <v>6.0495917395769538</v>
      </c>
      <c r="H146" s="141" t="e">
        <v>#N/A</v>
      </c>
      <c r="I146" s="141">
        <v>5.2904182624001903</v>
      </c>
      <c r="J146" s="141">
        <v>6.8371013356489296</v>
      </c>
      <c r="K146" s="141">
        <v>56.376725172438817</v>
      </c>
      <c r="L146" s="141" t="e">
        <v>#N/A</v>
      </c>
      <c r="M146" s="141" t="e">
        <v>#N/A</v>
      </c>
      <c r="N146" s="141" t="e">
        <v>#N/A</v>
      </c>
      <c r="O146" s="141" t="e">
        <v>#N/A</v>
      </c>
      <c r="P146" s="141">
        <v>1.3478703746464591</v>
      </c>
      <c r="Q146" s="141" t="e">
        <v>#N/A</v>
      </c>
      <c r="R146" s="141" t="e">
        <v>#N/A</v>
      </c>
      <c r="S146" s="141" t="e">
        <v>#N/A</v>
      </c>
      <c r="T146" s="141">
        <f t="shared" si="2"/>
        <v>162.14076836694682</v>
      </c>
      <c r="U146" s="5"/>
    </row>
    <row r="147" spans="2:21" x14ac:dyDescent="0.25">
      <c r="B147" s="18">
        <v>2036</v>
      </c>
      <c r="C147" s="18">
        <v>6</v>
      </c>
      <c r="D147" s="141">
        <v>38.031552142807726</v>
      </c>
      <c r="E147" s="141">
        <v>32.688161127258859</v>
      </c>
      <c r="F147" s="141">
        <v>3.626873329579992</v>
      </c>
      <c r="G147" s="141">
        <v>6.309233159565645</v>
      </c>
      <c r="H147" s="141" t="e">
        <v>#N/A</v>
      </c>
      <c r="I147" s="141">
        <v>5.0717839106271807</v>
      </c>
      <c r="J147" s="141">
        <v>7.1626907814710972</v>
      </c>
      <c r="K147" s="141">
        <v>66.401593588284143</v>
      </c>
      <c r="L147" s="141" t="e">
        <v>#N/A</v>
      </c>
      <c r="M147" s="141" t="e">
        <v>#N/A</v>
      </c>
      <c r="N147" s="141" t="e">
        <v>#N/A</v>
      </c>
      <c r="O147" s="141" t="e">
        <v>#N/A</v>
      </c>
      <c r="P147" s="141">
        <v>1.3352879355427221</v>
      </c>
      <c r="Q147" s="141" t="e">
        <v>#N/A</v>
      </c>
      <c r="R147" s="141" t="e">
        <v>#N/A</v>
      </c>
      <c r="S147" s="141" t="e">
        <v>#N/A</v>
      </c>
      <c r="T147" s="141">
        <f t="shared" si="2"/>
        <v>160.62717597513736</v>
      </c>
      <c r="U147" s="5"/>
    </row>
    <row r="148" spans="2:21" x14ac:dyDescent="0.25">
      <c r="B148" s="18">
        <v>2036</v>
      </c>
      <c r="C148" s="18">
        <v>7</v>
      </c>
      <c r="D148" s="141">
        <v>35.290228175781728</v>
      </c>
      <c r="E148" s="141">
        <v>30.671077123440917</v>
      </c>
      <c r="F148" s="141">
        <v>3.2593634827132396</v>
      </c>
      <c r="G148" s="141">
        <v>6.7828471783338848</v>
      </c>
      <c r="H148" s="141" t="e">
        <v>#N/A</v>
      </c>
      <c r="I148" s="141">
        <v>4.7921270585414684</v>
      </c>
      <c r="J148" s="141">
        <v>6.6584108365646379</v>
      </c>
      <c r="K148" s="141">
        <v>76.828225875239696</v>
      </c>
      <c r="L148" s="141" t="e">
        <v>#N/A</v>
      </c>
      <c r="M148" s="141" t="e">
        <v>#N/A</v>
      </c>
      <c r="N148" s="141" t="e">
        <v>#N/A</v>
      </c>
      <c r="O148" s="141" t="e">
        <v>#N/A</v>
      </c>
      <c r="P148" s="141">
        <v>1.377120635880837</v>
      </c>
      <c r="Q148" s="141" t="e">
        <v>#N/A</v>
      </c>
      <c r="R148" s="141" t="e">
        <v>#N/A</v>
      </c>
      <c r="S148" s="141" t="e">
        <v>#N/A</v>
      </c>
      <c r="T148" s="141">
        <f t="shared" si="2"/>
        <v>165.65940036649641</v>
      </c>
      <c r="U148" s="5"/>
    </row>
    <row r="149" spans="2:21" x14ac:dyDescent="0.25">
      <c r="B149" s="18">
        <v>2036</v>
      </c>
      <c r="C149" s="18">
        <v>8</v>
      </c>
      <c r="D149" s="141">
        <v>35.129389090291696</v>
      </c>
      <c r="E149" s="141">
        <v>30.613522026819151</v>
      </c>
      <c r="F149" s="141">
        <v>3.0461951786559149</v>
      </c>
      <c r="G149" s="141">
        <v>6.6217896124509412</v>
      </c>
      <c r="H149" s="141" t="e">
        <v>#N/A</v>
      </c>
      <c r="I149" s="141">
        <v>4.7177904623431175</v>
      </c>
      <c r="J149" s="141">
        <v>6.8973854308854765</v>
      </c>
      <c r="K149" s="141">
        <v>126.37149769283546</v>
      </c>
      <c r="L149" s="141" t="e">
        <v>#N/A</v>
      </c>
      <c r="M149" s="141" t="e">
        <v>#N/A</v>
      </c>
      <c r="N149" s="141" t="e">
        <v>#N/A</v>
      </c>
      <c r="O149" s="141" t="e">
        <v>#N/A</v>
      </c>
      <c r="P149" s="141">
        <v>1.7888368549503644</v>
      </c>
      <c r="Q149" s="141" t="e">
        <v>#N/A</v>
      </c>
      <c r="R149" s="141" t="e">
        <v>#N/A</v>
      </c>
      <c r="S149" s="141" t="e">
        <v>#N/A</v>
      </c>
      <c r="T149" s="141">
        <f t="shared" si="2"/>
        <v>215.18640634923213</v>
      </c>
      <c r="U149" s="5"/>
    </row>
    <row r="150" spans="2:21" x14ac:dyDescent="0.25">
      <c r="B150" s="18">
        <v>2036</v>
      </c>
      <c r="C150" s="18">
        <v>9</v>
      </c>
      <c r="D150" s="141">
        <v>35.400204831768249</v>
      </c>
      <c r="E150" s="141">
        <v>31.71817423843661</v>
      </c>
      <c r="F150" s="141">
        <v>3.1299091825708962</v>
      </c>
      <c r="G150" s="141">
        <v>6.9997136860479747</v>
      </c>
      <c r="H150" s="141" t="e">
        <v>#N/A</v>
      </c>
      <c r="I150" s="141">
        <v>4.7337337798267871</v>
      </c>
      <c r="J150" s="141">
        <v>6.3782533908702455</v>
      </c>
      <c r="K150" s="141">
        <v>80.068948749274611</v>
      </c>
      <c r="L150" s="141" t="e">
        <v>#N/A</v>
      </c>
      <c r="M150" s="141" t="e">
        <v>#N/A</v>
      </c>
      <c r="N150" s="141" t="e">
        <v>#N/A</v>
      </c>
      <c r="O150" s="141" t="e">
        <v>#N/A</v>
      </c>
      <c r="P150" s="141">
        <v>1.4118806141793072</v>
      </c>
      <c r="Q150" s="141" t="e">
        <v>#N/A</v>
      </c>
      <c r="R150" s="141" t="e">
        <v>#N/A</v>
      </c>
      <c r="S150" s="141" t="e">
        <v>#N/A</v>
      </c>
      <c r="T150" s="141">
        <f t="shared" si="2"/>
        <v>169.84081847297469</v>
      </c>
      <c r="U150" s="5"/>
    </row>
    <row r="151" spans="2:21" x14ac:dyDescent="0.25">
      <c r="B151" s="18">
        <v>2036</v>
      </c>
      <c r="C151" s="18">
        <v>10</v>
      </c>
      <c r="D151" s="141">
        <v>40.531332681222075</v>
      </c>
      <c r="E151" s="141">
        <v>32.516904038293582</v>
      </c>
      <c r="F151" s="141">
        <v>3.2048373051814627</v>
      </c>
      <c r="G151" s="141">
        <v>6.9956104103265169</v>
      </c>
      <c r="H151" s="141" t="e">
        <v>#N/A</v>
      </c>
      <c r="I151" s="141">
        <v>5.490151804518109</v>
      </c>
      <c r="J151" s="141">
        <v>6.4846232026807193</v>
      </c>
      <c r="K151" s="141">
        <v>63.134354198502663</v>
      </c>
      <c r="L151" s="141" t="e">
        <v>#N/A</v>
      </c>
      <c r="M151" s="141" t="e">
        <v>#N/A</v>
      </c>
      <c r="N151" s="141" t="e">
        <v>#N/A</v>
      </c>
      <c r="O151" s="141" t="e">
        <v>#N/A</v>
      </c>
      <c r="P151" s="141">
        <v>1.3274579180128916</v>
      </c>
      <c r="Q151" s="141" t="e">
        <v>#N/A</v>
      </c>
      <c r="R151" s="141" t="e">
        <v>#N/A</v>
      </c>
      <c r="S151" s="141" t="e">
        <v>#N/A</v>
      </c>
      <c r="T151" s="141">
        <f t="shared" si="2"/>
        <v>159.68527155873801</v>
      </c>
      <c r="U151" s="5"/>
    </row>
    <row r="152" spans="2:21" x14ac:dyDescent="0.25">
      <c r="B152" s="18">
        <v>2036</v>
      </c>
      <c r="C152" s="18">
        <v>11</v>
      </c>
      <c r="D152" s="141">
        <v>66.519749929746538</v>
      </c>
      <c r="E152" s="141">
        <v>41.664437336533027</v>
      </c>
      <c r="F152" s="141">
        <v>3.6469805681625642</v>
      </c>
      <c r="G152" s="141">
        <v>7.0092553661437771</v>
      </c>
      <c r="H152" s="141" t="e">
        <v>#N/A</v>
      </c>
      <c r="I152" s="141">
        <v>6.0566386402004939</v>
      </c>
      <c r="J152" s="141">
        <v>6.5943762866634712</v>
      </c>
      <c r="K152" s="141">
        <v>60.432165326627683</v>
      </c>
      <c r="L152" s="141" t="e">
        <v>#N/A</v>
      </c>
      <c r="M152" s="141" t="e">
        <v>#N/A</v>
      </c>
      <c r="N152" s="141" t="e">
        <v>#N/A</v>
      </c>
      <c r="O152" s="141" t="e">
        <v>#N/A</v>
      </c>
      <c r="P152" s="141">
        <v>1.6088281417972412</v>
      </c>
      <c r="Q152" s="141" t="e">
        <v>#N/A</v>
      </c>
      <c r="R152" s="141" t="e">
        <v>#N/A</v>
      </c>
      <c r="S152" s="141" t="e">
        <v>#N/A</v>
      </c>
      <c r="T152" s="141">
        <f t="shared" si="2"/>
        <v>193.53243159587478</v>
      </c>
      <c r="U152" s="5"/>
    </row>
    <row r="153" spans="2:21" x14ac:dyDescent="0.25">
      <c r="B153" s="18">
        <v>2036</v>
      </c>
      <c r="C153" s="18">
        <v>12</v>
      </c>
      <c r="D153" s="141">
        <v>98.245500382717637</v>
      </c>
      <c r="E153" s="141">
        <v>51.697053244203367</v>
      </c>
      <c r="F153" s="141">
        <v>3.8790667237494447</v>
      </c>
      <c r="G153" s="141">
        <v>6.6097699018000133</v>
      </c>
      <c r="H153" s="141" t="e">
        <v>#N/A</v>
      </c>
      <c r="I153" s="141">
        <v>6.4858496554795675</v>
      </c>
      <c r="J153" s="141">
        <v>6.0291509199296689</v>
      </c>
      <c r="K153" s="141">
        <v>74.766099772189236</v>
      </c>
      <c r="L153" s="141" t="e">
        <v>#N/A</v>
      </c>
      <c r="M153" s="141" t="e">
        <v>#N/A</v>
      </c>
      <c r="N153" s="141" t="e">
        <v>#N/A</v>
      </c>
      <c r="O153" s="141" t="e">
        <v>#N/A</v>
      </c>
      <c r="P153" s="141">
        <v>2.0764867831768949</v>
      </c>
      <c r="Q153" s="141" t="e">
        <v>#N/A</v>
      </c>
      <c r="R153" s="141" t="e">
        <v>#N/A</v>
      </c>
      <c r="S153" s="141" t="e">
        <v>#N/A</v>
      </c>
      <c r="T153" s="141">
        <f t="shared" si="2"/>
        <v>249.78897738324582</v>
      </c>
      <c r="U153" s="5"/>
    </row>
    <row r="154" spans="2:21" x14ac:dyDescent="0.25">
      <c r="B154" s="18">
        <v>2037</v>
      </c>
      <c r="C154" s="18">
        <v>1</v>
      </c>
      <c r="D154" s="141">
        <v>98.355287186558272</v>
      </c>
      <c r="E154" s="141">
        <v>50.780086018670637</v>
      </c>
      <c r="F154" s="141">
        <v>4.2517604244213842</v>
      </c>
      <c r="G154" s="141">
        <v>6.1497197946070097</v>
      </c>
      <c r="H154" s="141" t="e">
        <v>#N/A</v>
      </c>
      <c r="I154" s="141">
        <v>6.5594003271634387</v>
      </c>
      <c r="J154" s="141">
        <v>6.8931689467152921</v>
      </c>
      <c r="K154" s="141">
        <v>91.756450086111883</v>
      </c>
      <c r="L154" s="141" t="e">
        <v>#N/A</v>
      </c>
      <c r="M154" s="141" t="e">
        <v>#N/A</v>
      </c>
      <c r="N154" s="141" t="e">
        <v>#N/A</v>
      </c>
      <c r="O154" s="141" t="e">
        <v>#N/A</v>
      </c>
      <c r="P154" s="141">
        <v>2.219271641916023</v>
      </c>
      <c r="Q154" s="141" t="e">
        <v>#N/A</v>
      </c>
      <c r="R154" s="141" t="e">
        <v>#N/A</v>
      </c>
      <c r="S154" s="141" t="e">
        <v>#N/A</v>
      </c>
      <c r="T154" s="141">
        <f t="shared" si="2"/>
        <v>266.96514442616393</v>
      </c>
      <c r="U154" s="5"/>
    </row>
    <row r="155" spans="2:21" x14ac:dyDescent="0.25">
      <c r="B155" s="18">
        <v>2037</v>
      </c>
      <c r="C155" s="18">
        <v>2</v>
      </c>
      <c r="D155" s="141">
        <v>95.427552895185343</v>
      </c>
      <c r="E155" s="141">
        <v>53.031981665040142</v>
      </c>
      <c r="F155" s="141">
        <v>4.0789159445216674</v>
      </c>
      <c r="G155" s="141">
        <v>6.6662881290752667</v>
      </c>
      <c r="H155" s="141" t="e">
        <v>#N/A</v>
      </c>
      <c r="I155" s="141">
        <v>6.5444792319041243</v>
      </c>
      <c r="J155" s="141">
        <v>6.8096315673138177</v>
      </c>
      <c r="K155" s="141">
        <v>71.496873889114411</v>
      </c>
      <c r="L155" s="141" t="e">
        <v>#N/A</v>
      </c>
      <c r="M155" s="141" t="e">
        <v>#N/A</v>
      </c>
      <c r="N155" s="141" t="e">
        <v>#N/A</v>
      </c>
      <c r="O155" s="141" t="e">
        <v>#N/A</v>
      </c>
      <c r="P155" s="141">
        <v>2.0458333877693868</v>
      </c>
      <c r="Q155" s="141" t="e">
        <v>#N/A</v>
      </c>
      <c r="R155" s="141" t="e">
        <v>#N/A</v>
      </c>
      <c r="S155" s="141" t="e">
        <v>#N/A</v>
      </c>
      <c r="T155" s="141">
        <f t="shared" si="2"/>
        <v>246.10155670992415</v>
      </c>
      <c r="U155" s="5"/>
    </row>
    <row r="156" spans="2:21" x14ac:dyDescent="0.25">
      <c r="B156" s="18">
        <v>2037</v>
      </c>
      <c r="C156" s="18">
        <v>3</v>
      </c>
      <c r="D156" s="141">
        <v>78.676340768200063</v>
      </c>
      <c r="E156" s="141">
        <v>44.67215023897441</v>
      </c>
      <c r="F156" s="141">
        <v>4.0104795869644834</v>
      </c>
      <c r="G156" s="141">
        <v>6.2445434240234263</v>
      </c>
      <c r="H156" s="141" t="e">
        <v>#N/A</v>
      </c>
      <c r="I156" s="141">
        <v>6.3654622979655731</v>
      </c>
      <c r="J156" s="141">
        <v>7.082128397268165</v>
      </c>
      <c r="K156" s="141">
        <v>56.581068926041702</v>
      </c>
      <c r="L156" s="141" t="e">
        <v>#N/A</v>
      </c>
      <c r="M156" s="141" t="e">
        <v>#N/A</v>
      </c>
      <c r="N156" s="141" t="e">
        <v>#N/A</v>
      </c>
      <c r="O156" s="141" t="e">
        <v>#N/A</v>
      </c>
      <c r="P156" s="141">
        <v>1.7069769722454096</v>
      </c>
      <c r="Q156" s="141" t="e">
        <v>#N/A</v>
      </c>
      <c r="R156" s="141" t="e">
        <v>#N/A</v>
      </c>
      <c r="S156" s="141" t="e">
        <v>#N/A</v>
      </c>
      <c r="T156" s="141">
        <f t="shared" si="2"/>
        <v>205.33915061168321</v>
      </c>
      <c r="U156" s="5"/>
    </row>
    <row r="157" spans="2:21" x14ac:dyDescent="0.25">
      <c r="B157" s="18">
        <v>2037</v>
      </c>
      <c r="C157" s="18">
        <v>4</v>
      </c>
      <c r="D157" s="141">
        <v>65.873467500677265</v>
      </c>
      <c r="E157" s="141">
        <v>42.03155573899614</v>
      </c>
      <c r="F157" s="141">
        <v>4.0523827252762645</v>
      </c>
      <c r="G157" s="141">
        <v>6.5817992103064302</v>
      </c>
      <c r="H157" s="141" t="e">
        <v>#N/A</v>
      </c>
      <c r="I157" s="141">
        <v>6.1271311321633801</v>
      </c>
      <c r="J157" s="141">
        <v>7.5516036812121428</v>
      </c>
      <c r="K157" s="141">
        <v>51.305343681120917</v>
      </c>
      <c r="L157" s="141" t="e">
        <v>#N/A</v>
      </c>
      <c r="M157" s="141" t="e">
        <v>#N/A</v>
      </c>
      <c r="N157" s="141" t="e">
        <v>#N/A</v>
      </c>
      <c r="O157" s="141" t="e">
        <v>#N/A</v>
      </c>
      <c r="P157" s="141">
        <v>1.5384112122174882</v>
      </c>
      <c r="Q157" s="141" t="e">
        <v>#N/A</v>
      </c>
      <c r="R157" s="141" t="e">
        <v>#N/A</v>
      </c>
      <c r="S157" s="141" t="e">
        <v>#N/A</v>
      </c>
      <c r="T157" s="141">
        <f t="shared" si="2"/>
        <v>185.06169488197</v>
      </c>
      <c r="U157" s="5"/>
    </row>
    <row r="158" spans="2:21" x14ac:dyDescent="0.25">
      <c r="B158" s="18">
        <v>2037</v>
      </c>
      <c r="C158" s="18">
        <v>5</v>
      </c>
      <c r="D158" s="141">
        <v>47.996706266851646</v>
      </c>
      <c r="E158" s="141">
        <v>34.919956743072397</v>
      </c>
      <c r="F158" s="141">
        <v>3.3683768775228264</v>
      </c>
      <c r="G158" s="141">
        <v>6.0495917395769538</v>
      </c>
      <c r="H158" s="141" t="e">
        <v>#N/A</v>
      </c>
      <c r="I158" s="141">
        <v>5.2997647311682297</v>
      </c>
      <c r="J158" s="141">
        <v>6.8526808197034583</v>
      </c>
      <c r="K158" s="141">
        <v>56.388420221850289</v>
      </c>
      <c r="L158" s="141" t="e">
        <v>#N/A</v>
      </c>
      <c r="M158" s="141" t="e">
        <v>#N/A</v>
      </c>
      <c r="N158" s="141" t="e">
        <v>#N/A</v>
      </c>
      <c r="O158" s="141" t="e">
        <v>#N/A</v>
      </c>
      <c r="P158" s="141">
        <v>1.3485627764605264</v>
      </c>
      <c r="Q158" s="141" t="e">
        <v>#N/A</v>
      </c>
      <c r="R158" s="141" t="e">
        <v>#N/A</v>
      </c>
      <c r="S158" s="141" t="e">
        <v>#N/A</v>
      </c>
      <c r="T158" s="141">
        <f t="shared" si="2"/>
        <v>162.22406017620631</v>
      </c>
      <c r="U158" s="5"/>
    </row>
    <row r="159" spans="2:21" x14ac:dyDescent="0.25">
      <c r="B159" s="18">
        <v>2037</v>
      </c>
      <c r="C159" s="18">
        <v>6</v>
      </c>
      <c r="D159" s="141">
        <v>38.1324872180396</v>
      </c>
      <c r="E159" s="141">
        <v>32.695994628621342</v>
      </c>
      <c r="F159" s="141">
        <v>3.6014794736157185</v>
      </c>
      <c r="G159" s="141">
        <v>6.309233159565645</v>
      </c>
      <c r="H159" s="141" t="e">
        <v>#N/A</v>
      </c>
      <c r="I159" s="141">
        <v>5.0826099320573528</v>
      </c>
      <c r="J159" s="141">
        <v>7.1805290036471723</v>
      </c>
      <c r="K159" s="141">
        <v>66.413564843029718</v>
      </c>
      <c r="L159" s="141" t="e">
        <v>#N/A</v>
      </c>
      <c r="M159" s="141" t="e">
        <v>#N/A</v>
      </c>
      <c r="N159" s="141" t="e">
        <v>#N/A</v>
      </c>
      <c r="O159" s="141" t="e">
        <v>#N/A</v>
      </c>
      <c r="P159" s="141">
        <v>1.3363274696415919</v>
      </c>
      <c r="Q159" s="141" t="e">
        <v>#N/A</v>
      </c>
      <c r="R159" s="141" t="e">
        <v>#N/A</v>
      </c>
      <c r="S159" s="141" t="e">
        <v>#N/A</v>
      </c>
      <c r="T159" s="141">
        <f t="shared" si="2"/>
        <v>160.75222572821812</v>
      </c>
      <c r="U159" s="5"/>
    </row>
    <row r="160" spans="2:21" x14ac:dyDescent="0.25">
      <c r="B160" s="18">
        <v>2037</v>
      </c>
      <c r="C160" s="18">
        <v>7</v>
      </c>
      <c r="D160" s="141">
        <v>35.391621770780134</v>
      </c>
      <c r="E160" s="141">
        <v>30.633026523162101</v>
      </c>
      <c r="F160" s="141">
        <v>3.2367617622271796</v>
      </c>
      <c r="G160" s="141">
        <v>6.7828471783338848</v>
      </c>
      <c r="H160" s="141" t="e">
        <v>#N/A</v>
      </c>
      <c r="I160" s="141">
        <v>4.8028093324061345</v>
      </c>
      <c r="J160" s="141">
        <v>6.6745871188949959</v>
      </c>
      <c r="K160" s="141">
        <v>76.840385045029308</v>
      </c>
      <c r="L160" s="141" t="e">
        <v>#N/A</v>
      </c>
      <c r="M160" s="141" t="e">
        <v>#N/A</v>
      </c>
      <c r="N160" s="141" t="e">
        <v>#N/A</v>
      </c>
      <c r="O160" s="141" t="e">
        <v>#N/A</v>
      </c>
      <c r="P160" s="141">
        <v>1.3777892275590005</v>
      </c>
      <c r="Q160" s="141" t="e">
        <v>#N/A</v>
      </c>
      <c r="R160" s="141" t="e">
        <v>#N/A</v>
      </c>
      <c r="S160" s="141" t="e">
        <v>#N/A</v>
      </c>
      <c r="T160" s="141">
        <f t="shared" si="2"/>
        <v>165.73982795839271</v>
      </c>
      <c r="U160" s="5"/>
    </row>
    <row r="161" spans="2:21" x14ac:dyDescent="0.25">
      <c r="B161" s="18">
        <v>2037</v>
      </c>
      <c r="C161" s="18">
        <v>8</v>
      </c>
      <c r="D161" s="141">
        <v>35.230817683265904</v>
      </c>
      <c r="E161" s="141">
        <v>30.624346286292326</v>
      </c>
      <c r="F161" s="141">
        <v>3.0250926613829852</v>
      </c>
      <c r="G161" s="141">
        <v>6.6217896124509412</v>
      </c>
      <c r="H161" s="141" t="e">
        <v>#N/A</v>
      </c>
      <c r="I161" s="141">
        <v>4.7276238672322393</v>
      </c>
      <c r="J161" s="141">
        <v>6.9139366098557771</v>
      </c>
      <c r="K161" s="141">
        <v>126.3835738251382</v>
      </c>
      <c r="L161" s="141" t="e">
        <v>#N/A</v>
      </c>
      <c r="M161" s="141" t="e">
        <v>#N/A</v>
      </c>
      <c r="N161" s="141" t="e">
        <v>#N/A</v>
      </c>
      <c r="O161" s="141" t="e">
        <v>#N/A</v>
      </c>
      <c r="P161" s="141">
        <v>1.7899233388591982</v>
      </c>
      <c r="Q161" s="141" t="e">
        <v>#N/A</v>
      </c>
      <c r="R161" s="141" t="e">
        <v>#N/A</v>
      </c>
      <c r="S161" s="141" t="e">
        <v>#N/A</v>
      </c>
      <c r="T161" s="141">
        <f t="shared" si="2"/>
        <v>215.31710388447758</v>
      </c>
      <c r="U161" s="5"/>
    </row>
    <row r="162" spans="2:21" x14ac:dyDescent="0.25">
      <c r="B162" s="18">
        <v>2037</v>
      </c>
      <c r="C162" s="18">
        <v>9</v>
      </c>
      <c r="D162" s="141">
        <v>35.501439859944867</v>
      </c>
      <c r="E162" s="141">
        <v>31.729027634760353</v>
      </c>
      <c r="F162" s="141">
        <v>3.108209989407817</v>
      </c>
      <c r="G162" s="141">
        <v>6.9997136860479747</v>
      </c>
      <c r="H162" s="141" t="e">
        <v>#N/A</v>
      </c>
      <c r="I162" s="141">
        <v>4.7431498279566933</v>
      </c>
      <c r="J162" s="141">
        <v>6.3966143469588035</v>
      </c>
      <c r="K162" s="141">
        <v>80.081845496539373</v>
      </c>
      <c r="L162" s="141" t="e">
        <v>#N/A</v>
      </c>
      <c r="M162" s="141" t="e">
        <v>#N/A</v>
      </c>
      <c r="N162" s="141" t="e">
        <v>#N/A</v>
      </c>
      <c r="O162" s="141" t="e">
        <v>#N/A</v>
      </c>
      <c r="P162" s="141">
        <v>1.4129792691196825</v>
      </c>
      <c r="Q162" s="141" t="e">
        <v>#N/A</v>
      </c>
      <c r="R162" s="141" t="e">
        <v>#N/A</v>
      </c>
      <c r="S162" s="141" t="e">
        <v>#N/A</v>
      </c>
      <c r="T162" s="141">
        <f t="shared" si="2"/>
        <v>169.97298011073556</v>
      </c>
      <c r="U162" s="5"/>
    </row>
    <row r="163" spans="2:21" x14ac:dyDescent="0.25">
      <c r="B163" s="18">
        <v>2037</v>
      </c>
      <c r="C163" s="18">
        <v>10</v>
      </c>
      <c r="D163" s="141">
        <v>40.623650475356023</v>
      </c>
      <c r="E163" s="141">
        <v>32.518669412846883</v>
      </c>
      <c r="F163" s="141">
        <v>3.1819813950163232</v>
      </c>
      <c r="G163" s="141">
        <v>6.9956104103265169</v>
      </c>
      <c r="H163" s="141" t="e">
        <v>#N/A</v>
      </c>
      <c r="I163" s="141">
        <v>5.49794586496105</v>
      </c>
      <c r="J163" s="141">
        <v>6.5029996277829465</v>
      </c>
      <c r="K163" s="141">
        <v>63.146549919920304</v>
      </c>
      <c r="L163" s="141" t="e">
        <v>#N/A</v>
      </c>
      <c r="M163" s="141" t="e">
        <v>#N/A</v>
      </c>
      <c r="N163" s="141" t="e">
        <v>#N/A</v>
      </c>
      <c r="O163" s="141" t="e">
        <v>#N/A</v>
      </c>
      <c r="P163" s="141">
        <v>1.3283766015320422</v>
      </c>
      <c r="Q163" s="141" t="e">
        <v>#N/A</v>
      </c>
      <c r="R163" s="141" t="e">
        <v>#N/A</v>
      </c>
      <c r="S163" s="141" t="e">
        <v>#N/A</v>
      </c>
      <c r="T163" s="141">
        <f t="shared" si="2"/>
        <v>159.79578370774206</v>
      </c>
      <c r="U163" s="5"/>
    </row>
    <row r="164" spans="2:21" x14ac:dyDescent="0.25">
      <c r="B164" s="18">
        <v>2037</v>
      </c>
      <c r="C164" s="18">
        <v>11</v>
      </c>
      <c r="D164" s="141">
        <v>66.569958092880114</v>
      </c>
      <c r="E164" s="141">
        <v>41.627587684130667</v>
      </c>
      <c r="F164" s="141">
        <v>3.6181904496108568</v>
      </c>
      <c r="G164" s="141">
        <v>7.0092553661437771</v>
      </c>
      <c r="H164" s="141" t="e">
        <v>#N/A</v>
      </c>
      <c r="I164" s="141">
        <v>6.060421058086896</v>
      </c>
      <c r="J164" s="141">
        <v>6.6152249960664493</v>
      </c>
      <c r="K164" s="141">
        <v>60.444074549944226</v>
      </c>
      <c r="L164" s="141" t="e">
        <v>#N/A</v>
      </c>
      <c r="M164" s="141" t="e">
        <v>#N/A</v>
      </c>
      <c r="N164" s="141" t="e">
        <v>#N/A</v>
      </c>
      <c r="O164" s="141" t="e">
        <v>#N/A</v>
      </c>
      <c r="P164" s="141">
        <v>1.6090050889721585</v>
      </c>
      <c r="Q164" s="141" t="e">
        <v>#N/A</v>
      </c>
      <c r="R164" s="141" t="e">
        <v>#N/A</v>
      </c>
      <c r="S164" s="141" t="e">
        <v>#N/A</v>
      </c>
      <c r="T164" s="141">
        <f t="shared" si="2"/>
        <v>193.55371728583515</v>
      </c>
      <c r="U164" s="5"/>
    </row>
    <row r="165" spans="2:21" x14ac:dyDescent="0.25">
      <c r="B165" s="18">
        <v>2037</v>
      </c>
      <c r="C165" s="18">
        <v>12</v>
      </c>
      <c r="D165" s="141">
        <v>98.21767745691966</v>
      </c>
      <c r="E165" s="141">
        <v>51.597924056908461</v>
      </c>
      <c r="F165" s="141">
        <v>3.8441528079697993</v>
      </c>
      <c r="G165" s="141">
        <v>6.6097699018000133</v>
      </c>
      <c r="H165" s="141" t="e">
        <v>#N/A</v>
      </c>
      <c r="I165" s="141">
        <v>6.4816951906582041</v>
      </c>
      <c r="J165" s="141">
        <v>6.0507002064469777</v>
      </c>
      <c r="K165" s="141">
        <v>74.778280233367823</v>
      </c>
      <c r="L165" s="141" t="e">
        <v>#N/A</v>
      </c>
      <c r="M165" s="141" t="e">
        <v>#N/A</v>
      </c>
      <c r="N165" s="141" t="e">
        <v>#N/A</v>
      </c>
      <c r="O165" s="141" t="e">
        <v>#N/A</v>
      </c>
      <c r="P165" s="141">
        <v>2.0753778363291362</v>
      </c>
      <c r="Q165" s="141" t="e">
        <v>#N/A</v>
      </c>
      <c r="R165" s="141" t="e">
        <v>#N/A</v>
      </c>
      <c r="S165" s="141" t="e">
        <v>#N/A</v>
      </c>
      <c r="T165" s="141">
        <f t="shared" si="2"/>
        <v>249.65557769040007</v>
      </c>
      <c r="U165" s="5"/>
    </row>
    <row r="166" spans="2:21" x14ac:dyDescent="0.25">
      <c r="B166" s="18">
        <v>2038</v>
      </c>
      <c r="C166" s="18">
        <v>1</v>
      </c>
      <c r="D166" s="141">
        <v>98.561118647476619</v>
      </c>
      <c r="E166" s="141">
        <v>50.780502872603186</v>
      </c>
      <c r="F166" s="141">
        <v>4.2222777052345579</v>
      </c>
      <c r="G166" s="141">
        <v>6.1497197946070097</v>
      </c>
      <c r="H166" s="141" t="e">
        <v>#N/A</v>
      </c>
      <c r="I166" s="141">
        <v>6.5576170433156138</v>
      </c>
      <c r="J166" s="141">
        <v>6.9146429622137227</v>
      </c>
      <c r="K166" s="141">
        <v>91.814999352173174</v>
      </c>
      <c r="L166" s="141" t="e">
        <v>#N/A</v>
      </c>
      <c r="M166" s="141" t="e">
        <v>#N/A</v>
      </c>
      <c r="N166" s="141" t="e">
        <v>#N/A</v>
      </c>
      <c r="O166" s="141" t="e">
        <v>#N/A</v>
      </c>
      <c r="P166" s="141">
        <v>2.2214092642175816</v>
      </c>
      <c r="Q166" s="141" t="e">
        <v>#N/A</v>
      </c>
      <c r="R166" s="141" t="e">
        <v>#N/A</v>
      </c>
      <c r="S166" s="141" t="e">
        <v>#N/A</v>
      </c>
      <c r="T166" s="141">
        <f t="shared" si="2"/>
        <v>267.22228764184143</v>
      </c>
      <c r="U166" s="5"/>
    </row>
    <row r="167" spans="2:21" x14ac:dyDescent="0.25">
      <c r="B167" s="18">
        <v>2038</v>
      </c>
      <c r="C167" s="18">
        <v>2</v>
      </c>
      <c r="D167" s="141">
        <v>95.624760811640115</v>
      </c>
      <c r="E167" s="141">
        <v>53.040204136751129</v>
      </c>
      <c r="F167" s="141">
        <v>4.0505419671093152</v>
      </c>
      <c r="G167" s="141">
        <v>6.6662881290752667</v>
      </c>
      <c r="H167" s="141" t="e">
        <v>#N/A</v>
      </c>
      <c r="I167" s="141">
        <v>6.5438991214888054</v>
      </c>
      <c r="J167" s="141">
        <v>6.8360588954382777</v>
      </c>
      <c r="K167" s="141">
        <v>71.556131284302381</v>
      </c>
      <c r="L167" s="141" t="e">
        <v>#N/A</v>
      </c>
      <c r="M167" s="141" t="e">
        <v>#N/A</v>
      </c>
      <c r="N167" s="141" t="e">
        <v>#N/A</v>
      </c>
      <c r="O167" s="141" t="e">
        <v>#N/A</v>
      </c>
      <c r="P167" s="141">
        <v>2.0480309915291155</v>
      </c>
      <c r="Q167" s="141" t="e">
        <v>#N/A</v>
      </c>
      <c r="R167" s="141" t="e">
        <v>#N/A</v>
      </c>
      <c r="S167" s="141" t="e">
        <v>#N/A</v>
      </c>
      <c r="T167" s="141">
        <f t="shared" si="2"/>
        <v>246.3659153373344</v>
      </c>
      <c r="U167" s="5"/>
    </row>
    <row r="168" spans="2:21" x14ac:dyDescent="0.25">
      <c r="B168" s="18">
        <v>2038</v>
      </c>
      <c r="C168" s="18">
        <v>3</v>
      </c>
      <c r="D168" s="141">
        <v>78.876973796361895</v>
      </c>
      <c r="E168" s="141">
        <v>44.693232312128579</v>
      </c>
      <c r="F168" s="141">
        <v>3.9845761219289368</v>
      </c>
      <c r="G168" s="141">
        <v>6.2445434240234263</v>
      </c>
      <c r="H168" s="141" t="e">
        <v>#N/A</v>
      </c>
      <c r="I168" s="141">
        <v>6.3685099288176552</v>
      </c>
      <c r="J168" s="141">
        <v>7.1064112166709519</v>
      </c>
      <c r="K168" s="141">
        <v>56.640132047199174</v>
      </c>
      <c r="L168" s="141" t="e">
        <v>#N/A</v>
      </c>
      <c r="M168" s="141" t="e">
        <v>#N/A</v>
      </c>
      <c r="N168" s="141" t="e">
        <v>#N/A</v>
      </c>
      <c r="O168" s="141" t="e">
        <v>#N/A</v>
      </c>
      <c r="P168" s="141">
        <v>1.7093425993581088</v>
      </c>
      <c r="Q168" s="141" t="e">
        <v>#N/A</v>
      </c>
      <c r="R168" s="141" t="e">
        <v>#N/A</v>
      </c>
      <c r="S168" s="141" t="e">
        <v>#N/A</v>
      </c>
      <c r="T168" s="141">
        <f t="shared" si="2"/>
        <v>205.62372144648873</v>
      </c>
      <c r="U168" s="5"/>
    </row>
    <row r="169" spans="2:21" x14ac:dyDescent="0.25">
      <c r="B169" s="18">
        <v>2038</v>
      </c>
      <c r="C169" s="18">
        <v>4</v>
      </c>
      <c r="D169" s="141">
        <v>66.095977294938493</v>
      </c>
      <c r="E169" s="141">
        <v>42.076453856770293</v>
      </c>
      <c r="F169" s="141">
        <v>4.0282877504877925</v>
      </c>
      <c r="G169" s="141">
        <v>6.5817992103064302</v>
      </c>
      <c r="H169" s="141" t="e">
        <v>#N/A</v>
      </c>
      <c r="I169" s="141">
        <v>6.1359155151554541</v>
      </c>
      <c r="J169" s="141">
        <v>7.5756311650294608</v>
      </c>
      <c r="K169" s="141">
        <v>51.359112864834671</v>
      </c>
      <c r="L169" s="141" t="e">
        <v>#N/A</v>
      </c>
      <c r="M169" s="141" t="e">
        <v>#N/A</v>
      </c>
      <c r="N169" s="141" t="e">
        <v>#N/A</v>
      </c>
      <c r="O169" s="141" t="e">
        <v>#N/A</v>
      </c>
      <c r="P169" s="141">
        <v>1.5411765976197125</v>
      </c>
      <c r="Q169" s="141" t="e">
        <v>#N/A</v>
      </c>
      <c r="R169" s="141" t="e">
        <v>#N/A</v>
      </c>
      <c r="S169" s="141" t="e">
        <v>#N/A</v>
      </c>
      <c r="T169" s="141">
        <f t="shared" si="2"/>
        <v>185.3943542551423</v>
      </c>
      <c r="U169" s="5"/>
    </row>
    <row r="170" spans="2:21" x14ac:dyDescent="0.25">
      <c r="B170" s="18">
        <v>2038</v>
      </c>
      <c r="C170" s="18">
        <v>5</v>
      </c>
      <c r="D170" s="141">
        <v>48.190757105971535</v>
      </c>
      <c r="E170" s="141">
        <v>34.974836625825745</v>
      </c>
      <c r="F170" s="141">
        <v>3.3495660123711</v>
      </c>
      <c r="G170" s="141">
        <v>6.0495917395769538</v>
      </c>
      <c r="H170" s="141" t="e">
        <v>#N/A</v>
      </c>
      <c r="I170" s="141">
        <v>5.308246860203341</v>
      </c>
      <c r="J170" s="141">
        <v>6.8754149061334511</v>
      </c>
      <c r="K170" s="141">
        <v>56.444818286929227</v>
      </c>
      <c r="L170" s="141" t="e">
        <v>#N/A</v>
      </c>
      <c r="M170" s="141" t="e">
        <v>#N/A</v>
      </c>
      <c r="N170" s="141" t="e">
        <v>#N/A</v>
      </c>
      <c r="O170" s="141" t="e">
        <v>#N/A</v>
      </c>
      <c r="P170" s="141">
        <v>1.3512262301079296</v>
      </c>
      <c r="Q170" s="141" t="e">
        <v>#N/A</v>
      </c>
      <c r="R170" s="141" t="e">
        <v>#N/A</v>
      </c>
      <c r="S170" s="141" t="e">
        <v>#N/A</v>
      </c>
      <c r="T170" s="141">
        <f t="shared" si="2"/>
        <v>162.54445776711927</v>
      </c>
      <c r="U170" s="5"/>
    </row>
    <row r="171" spans="2:21" x14ac:dyDescent="0.25">
      <c r="B171" s="18">
        <v>2038</v>
      </c>
      <c r="C171" s="18">
        <v>6</v>
      </c>
      <c r="D171" s="141">
        <v>38.322409030838827</v>
      </c>
      <c r="E171" s="141">
        <v>32.763733773662956</v>
      </c>
      <c r="F171" s="141">
        <v>3.5826742926965083</v>
      </c>
      <c r="G171" s="141">
        <v>6.309233159565645</v>
      </c>
      <c r="H171" s="141" t="e">
        <v>#N/A</v>
      </c>
      <c r="I171" s="141">
        <v>5.0929394342056273</v>
      </c>
      <c r="J171" s="141">
        <v>7.2034014867235774</v>
      </c>
      <c r="K171" s="141">
        <v>66.471294877376948</v>
      </c>
      <c r="L171" s="141" t="e">
        <v>#N/A</v>
      </c>
      <c r="M171" s="141" t="e">
        <v>#N/A</v>
      </c>
      <c r="N171" s="141" t="e">
        <v>#N/A</v>
      </c>
      <c r="O171" s="141" t="e">
        <v>#N/A</v>
      </c>
      <c r="P171" s="141">
        <v>1.339091964879652</v>
      </c>
      <c r="Q171" s="141" t="e">
        <v>#N/A</v>
      </c>
      <c r="R171" s="141" t="e">
        <v>#N/A</v>
      </c>
      <c r="S171" s="141" t="e">
        <v>#N/A</v>
      </c>
      <c r="T171" s="141">
        <f t="shared" si="2"/>
        <v>161.08477801994974</v>
      </c>
      <c r="U171" s="5"/>
    </row>
    <row r="172" spans="2:21" x14ac:dyDescent="0.25">
      <c r="B172" s="18">
        <v>2038</v>
      </c>
      <c r="C172" s="18">
        <v>7</v>
      </c>
      <c r="D172" s="141">
        <v>35.57469784155964</v>
      </c>
      <c r="E172" s="141">
        <v>30.748473765801219</v>
      </c>
      <c r="F172" s="141">
        <v>3.2200750143102597</v>
      </c>
      <c r="G172" s="141">
        <v>6.7828471783338848</v>
      </c>
      <c r="H172" s="141" t="e">
        <v>#N/A</v>
      </c>
      <c r="I172" s="141">
        <v>4.8136770507414424</v>
      </c>
      <c r="J172" s="141">
        <v>6.6966488986753436</v>
      </c>
      <c r="K172" s="141">
        <v>76.899021278616104</v>
      </c>
      <c r="L172" s="141" t="e">
        <v>#N/A</v>
      </c>
      <c r="M172" s="141" t="e">
        <v>#N/A</v>
      </c>
      <c r="N172" s="141" t="e">
        <v>#N/A</v>
      </c>
      <c r="O172" s="141" t="e">
        <v>#N/A</v>
      </c>
      <c r="P172" s="141">
        <v>1.3809193278340171</v>
      </c>
      <c r="Q172" s="141" t="e">
        <v>#N/A</v>
      </c>
      <c r="R172" s="141" t="e">
        <v>#N/A</v>
      </c>
      <c r="S172" s="141" t="e">
        <v>#N/A</v>
      </c>
      <c r="T172" s="141">
        <f t="shared" si="2"/>
        <v>166.1163603558719</v>
      </c>
      <c r="U172" s="5"/>
    </row>
    <row r="173" spans="2:21" x14ac:dyDescent="0.25">
      <c r="B173" s="18">
        <v>2038</v>
      </c>
      <c r="C173" s="18">
        <v>8</v>
      </c>
      <c r="D173" s="141">
        <v>35.413505884380278</v>
      </c>
      <c r="E173" s="141">
        <v>30.691179372778532</v>
      </c>
      <c r="F173" s="141">
        <v>3.0095194383490873</v>
      </c>
      <c r="G173" s="141">
        <v>6.6217896124509412</v>
      </c>
      <c r="H173" s="141" t="e">
        <v>#N/A</v>
      </c>
      <c r="I173" s="141">
        <v>4.7387278776016544</v>
      </c>
      <c r="J173" s="141">
        <v>6.9335324040439295</v>
      </c>
      <c r="K173" s="141">
        <v>126.44180961975081</v>
      </c>
      <c r="L173" s="141" t="e">
        <v>#N/A</v>
      </c>
      <c r="M173" s="141" t="e">
        <v>#N/A</v>
      </c>
      <c r="N173" s="141" t="e">
        <v>#N/A</v>
      </c>
      <c r="O173" s="141" t="e">
        <v>#N/A</v>
      </c>
      <c r="P173" s="141">
        <v>1.7926299591778958</v>
      </c>
      <c r="Q173" s="141" t="e">
        <v>#N/A</v>
      </c>
      <c r="R173" s="141" t="e">
        <v>#N/A</v>
      </c>
      <c r="S173" s="141" t="e">
        <v>#N/A</v>
      </c>
      <c r="T173" s="141">
        <f t="shared" si="2"/>
        <v>215.64269416853313</v>
      </c>
      <c r="U173" s="5"/>
    </row>
    <row r="174" spans="2:21" x14ac:dyDescent="0.25">
      <c r="B174" s="18">
        <v>2038</v>
      </c>
      <c r="C174" s="18">
        <v>9</v>
      </c>
      <c r="D174" s="141">
        <v>35.684589634479522</v>
      </c>
      <c r="E174" s="141">
        <v>31.797920687996125</v>
      </c>
      <c r="F174" s="141">
        <v>3.0921944319785437</v>
      </c>
      <c r="G174" s="141">
        <v>6.9997136860479747</v>
      </c>
      <c r="H174" s="141" t="e">
        <v>#N/A</v>
      </c>
      <c r="I174" s="141">
        <v>4.7550993125330754</v>
      </c>
      <c r="J174" s="141">
        <v>6.4153137076300659</v>
      </c>
      <c r="K174" s="141">
        <v>80.144038614836902</v>
      </c>
      <c r="L174" s="141" t="e">
        <v>#N/A</v>
      </c>
      <c r="M174" s="141" t="e">
        <v>#N/A</v>
      </c>
      <c r="N174" s="141" t="e">
        <v>#N/A</v>
      </c>
      <c r="O174" s="141" t="e">
        <v>#N/A</v>
      </c>
      <c r="P174" s="141">
        <v>1.4157360643701127</v>
      </c>
      <c r="Q174" s="141" t="e">
        <v>#N/A</v>
      </c>
      <c r="R174" s="141" t="e">
        <v>#N/A</v>
      </c>
      <c r="S174" s="141" t="e">
        <v>#N/A</v>
      </c>
      <c r="T174" s="141">
        <f t="shared" si="2"/>
        <v>170.30460613987233</v>
      </c>
      <c r="U174" s="5"/>
    </row>
    <row r="175" spans="2:21" x14ac:dyDescent="0.25">
      <c r="B175" s="18">
        <v>2038</v>
      </c>
      <c r="C175" s="18">
        <v>10</v>
      </c>
      <c r="D175" s="141">
        <v>40.811413944235753</v>
      </c>
      <c r="E175" s="141">
        <v>32.580190303591898</v>
      </c>
      <c r="F175" s="141">
        <v>3.1649664465708214</v>
      </c>
      <c r="G175" s="141">
        <v>6.9956104103265169</v>
      </c>
      <c r="H175" s="141" t="e">
        <v>#N/A</v>
      </c>
      <c r="I175" s="141">
        <v>5.5094386743185915</v>
      </c>
      <c r="J175" s="141">
        <v>6.5165976666100525</v>
      </c>
      <c r="K175" s="141">
        <v>63.205362419636792</v>
      </c>
      <c r="L175" s="141" t="e">
        <v>#N/A</v>
      </c>
      <c r="M175" s="141" t="e">
        <v>#N/A</v>
      </c>
      <c r="N175" s="141" t="e">
        <v>#N/A</v>
      </c>
      <c r="O175" s="141" t="e">
        <v>#N/A</v>
      </c>
      <c r="P175" s="141">
        <v>1.331026966694657</v>
      </c>
      <c r="Q175" s="141" t="e">
        <v>#N/A</v>
      </c>
      <c r="R175" s="141" t="e">
        <v>#N/A</v>
      </c>
      <c r="S175" s="141" t="e">
        <v>#N/A</v>
      </c>
      <c r="T175" s="141">
        <f t="shared" si="2"/>
        <v>160.11460683198507</v>
      </c>
      <c r="U175" s="5"/>
    </row>
    <row r="176" spans="2:21" x14ac:dyDescent="0.25">
      <c r="B176" s="18">
        <v>2038</v>
      </c>
      <c r="C176" s="18">
        <v>11</v>
      </c>
      <c r="D176" s="141">
        <v>66.776154764104803</v>
      </c>
      <c r="E176" s="141">
        <v>41.668366209311941</v>
      </c>
      <c r="F176" s="141">
        <v>3.5961344994208386</v>
      </c>
      <c r="G176" s="141">
        <v>7.0092553661437771</v>
      </c>
      <c r="H176" s="141" t="e">
        <v>#N/A</v>
      </c>
      <c r="I176" s="141">
        <v>6.0674618388743387</v>
      </c>
      <c r="J176" s="141">
        <v>6.6268115195155017</v>
      </c>
      <c r="K176" s="141">
        <v>60.501505444677015</v>
      </c>
      <c r="L176" s="141" t="e">
        <v>#N/A</v>
      </c>
      <c r="M176" s="141" t="e">
        <v>#N/A</v>
      </c>
      <c r="N176" s="141" t="e">
        <v>#N/A</v>
      </c>
      <c r="O176" s="141" t="e">
        <v>#N/A</v>
      </c>
      <c r="P176" s="141">
        <v>1.6115280771567573</v>
      </c>
      <c r="Q176" s="141" t="e">
        <v>#N/A</v>
      </c>
      <c r="R176" s="141" t="e">
        <v>#N/A</v>
      </c>
      <c r="S176" s="141" t="e">
        <v>#N/A</v>
      </c>
      <c r="T176" s="141">
        <f t="shared" si="2"/>
        <v>193.85721771920495</v>
      </c>
      <c r="U176" s="5"/>
    </row>
    <row r="177" spans="2:23" x14ac:dyDescent="0.25">
      <c r="B177" s="18">
        <v>2038</v>
      </c>
      <c r="C177" s="18">
        <v>12</v>
      </c>
      <c r="D177" s="141">
        <v>98.429093425131001</v>
      </c>
      <c r="E177" s="141">
        <v>51.596566352386695</v>
      </c>
      <c r="F177" s="141">
        <v>3.8165369903519522</v>
      </c>
      <c r="G177" s="141">
        <v>6.6097699018000133</v>
      </c>
      <c r="H177" s="141" t="e">
        <v>#N/A</v>
      </c>
      <c r="I177" s="141">
        <v>6.4827040963296119</v>
      </c>
      <c r="J177" s="141">
        <v>6.0591362811711162</v>
      </c>
      <c r="K177" s="141">
        <v>74.837019142291751</v>
      </c>
      <c r="L177" s="141" t="e">
        <v>#N/A</v>
      </c>
      <c r="M177" s="141" t="e">
        <v>#N/A</v>
      </c>
      <c r="N177" s="141" t="e">
        <v>#N/A</v>
      </c>
      <c r="O177" s="141" t="e">
        <v>#N/A</v>
      </c>
      <c r="P177" s="141">
        <v>2.0774787488495146</v>
      </c>
      <c r="Q177" s="141" t="e">
        <v>#N/A</v>
      </c>
      <c r="R177" s="141" t="e">
        <v>#N/A</v>
      </c>
      <c r="S177" s="141" t="e">
        <v>#N/A</v>
      </c>
      <c r="T177" s="141">
        <f t="shared" si="2"/>
        <v>249.90830493831163</v>
      </c>
      <c r="U177" s="5"/>
    </row>
    <row r="178" spans="2:23" x14ac:dyDescent="0.25">
      <c r="B178" s="18">
        <v>2039</v>
      </c>
      <c r="C178" s="18">
        <v>1</v>
      </c>
      <c r="D178" s="141">
        <v>98.735458437398819</v>
      </c>
      <c r="E178" s="141">
        <v>50.823179102603227</v>
      </c>
      <c r="F178" s="141">
        <v>4.1960537831360165</v>
      </c>
      <c r="G178" s="141">
        <v>6.1497197946070097</v>
      </c>
      <c r="H178" s="141" t="e">
        <v>#N/A</v>
      </c>
      <c r="I178" s="141">
        <v>6.5590309344144027</v>
      </c>
      <c r="J178" s="141">
        <v>6.9267864806201001</v>
      </c>
      <c r="K178" s="141">
        <v>91.8759465214643</v>
      </c>
      <c r="L178" s="141" t="e">
        <v>#N/A</v>
      </c>
      <c r="M178" s="141" t="e">
        <v>#N/A</v>
      </c>
      <c r="N178" s="141" t="e">
        <v>#N/A</v>
      </c>
      <c r="O178" s="141" t="e">
        <v>#N/A</v>
      </c>
      <c r="P178" s="141">
        <v>2.2236331530545463</v>
      </c>
      <c r="Q178" s="141" t="e">
        <v>#N/A</v>
      </c>
      <c r="R178" s="141" t="e">
        <v>#N/A</v>
      </c>
      <c r="S178" s="141" t="e">
        <v>#N/A</v>
      </c>
      <c r="T178" s="141">
        <f t="shared" si="2"/>
        <v>267.48980820729844</v>
      </c>
      <c r="U178" s="5"/>
    </row>
    <row r="179" spans="2:23" x14ac:dyDescent="0.25">
      <c r="B179" s="18">
        <v>2039</v>
      </c>
      <c r="C179" s="18">
        <v>2</v>
      </c>
      <c r="D179" s="141">
        <v>95.791487355969693</v>
      </c>
      <c r="E179" s="141">
        <v>53.092445660420637</v>
      </c>
      <c r="F179" s="141">
        <v>4.0252976489392749</v>
      </c>
      <c r="G179" s="141">
        <v>6.6662881290752667</v>
      </c>
      <c r="H179" s="141" t="e">
        <v>#N/A</v>
      </c>
      <c r="I179" s="141">
        <v>6.5470038030068052</v>
      </c>
      <c r="J179" s="141">
        <v>6.8506255153383089</v>
      </c>
      <c r="K179" s="141">
        <v>71.617815584366753</v>
      </c>
      <c r="L179" s="141" t="e">
        <v>#N/A</v>
      </c>
      <c r="M179" s="141" t="e">
        <v>#N/A</v>
      </c>
      <c r="N179" s="141" t="e">
        <v>#N/A</v>
      </c>
      <c r="O179" s="141" t="e">
        <v>#N/A</v>
      </c>
      <c r="P179" s="141">
        <v>2.0503201197938354</v>
      </c>
      <c r="Q179" s="141" t="e">
        <v>#N/A</v>
      </c>
      <c r="R179" s="141" t="e">
        <v>#N/A</v>
      </c>
      <c r="S179" s="141" t="e">
        <v>#N/A</v>
      </c>
      <c r="T179" s="141">
        <f t="shared" si="2"/>
        <v>246.64128381691057</v>
      </c>
      <c r="U179" s="5"/>
    </row>
    <row r="180" spans="2:23" x14ac:dyDescent="0.25">
      <c r="B180" s="18">
        <v>2039</v>
      </c>
      <c r="C180" s="18">
        <v>3</v>
      </c>
      <c r="D180" s="141">
        <v>79.052278151622673</v>
      </c>
      <c r="E180" s="141">
        <v>44.751186493533318</v>
      </c>
      <c r="F180" s="141">
        <v>3.9617084496104353</v>
      </c>
      <c r="G180" s="141">
        <v>6.2445434240234263</v>
      </c>
      <c r="H180" s="141" t="e">
        <v>#N/A</v>
      </c>
      <c r="I180" s="141">
        <v>6.3744820931274653</v>
      </c>
      <c r="J180" s="141">
        <v>7.1184445278899444</v>
      </c>
      <c r="K180" s="141">
        <v>56.701614116680318</v>
      </c>
      <c r="L180" s="141" t="e">
        <v>#N/A</v>
      </c>
      <c r="M180" s="141" t="e">
        <v>#N/A</v>
      </c>
      <c r="N180" s="141" t="e">
        <v>#N/A</v>
      </c>
      <c r="O180" s="141" t="e">
        <v>#N/A</v>
      </c>
      <c r="P180" s="141">
        <v>1.7117725482246355</v>
      </c>
      <c r="Q180" s="141" t="e">
        <v>#N/A</v>
      </c>
      <c r="R180" s="141" t="e">
        <v>#N/A</v>
      </c>
      <c r="S180" s="141" t="e">
        <v>#N/A</v>
      </c>
      <c r="T180" s="141">
        <f t="shared" si="2"/>
        <v>205.91602980471225</v>
      </c>
      <c r="U180" s="5"/>
    </row>
    <row r="181" spans="2:23" x14ac:dyDescent="0.25">
      <c r="B181" s="18">
        <v>2039</v>
      </c>
      <c r="C181" s="18">
        <v>4</v>
      </c>
      <c r="D181" s="141">
        <v>66.296938420963755</v>
      </c>
      <c r="E181" s="141">
        <v>42.155676494972909</v>
      </c>
      <c r="F181" s="141">
        <v>4.0072180778673854</v>
      </c>
      <c r="G181" s="141">
        <v>6.5817992103064302</v>
      </c>
      <c r="H181" s="141" t="e">
        <v>#N/A</v>
      </c>
      <c r="I181" s="141">
        <v>6.1449812084086037</v>
      </c>
      <c r="J181" s="141">
        <v>7.5877144645428549</v>
      </c>
      <c r="K181" s="141">
        <v>51.415084182033084</v>
      </c>
      <c r="L181" s="141" t="e">
        <v>#N/A</v>
      </c>
      <c r="M181" s="141" t="e">
        <v>#N/A</v>
      </c>
      <c r="N181" s="141" t="e">
        <v>#N/A</v>
      </c>
      <c r="O181" s="141" t="e">
        <v>#N/A</v>
      </c>
      <c r="P181" s="141">
        <v>1.5439951324833492</v>
      </c>
      <c r="Q181" s="141" t="e">
        <v>#N/A</v>
      </c>
      <c r="R181" s="141" t="e">
        <v>#N/A</v>
      </c>
      <c r="S181" s="141" t="e">
        <v>#N/A</v>
      </c>
      <c r="T181" s="141">
        <f t="shared" si="2"/>
        <v>185.73340719157838</v>
      </c>
      <c r="U181" s="5"/>
    </row>
    <row r="182" spans="2:23" x14ac:dyDescent="0.25">
      <c r="B182" s="18">
        <v>2039</v>
      </c>
      <c r="C182" s="18">
        <v>5</v>
      </c>
      <c r="D182" s="141">
        <v>48.369316462544262</v>
      </c>
      <c r="E182" s="141">
        <v>35.057975282685177</v>
      </c>
      <c r="F182" s="141">
        <v>3.3332460751014632</v>
      </c>
      <c r="G182" s="141">
        <v>6.0495917395769538</v>
      </c>
      <c r="H182" s="141" t="e">
        <v>#N/A</v>
      </c>
      <c r="I182" s="141">
        <v>5.3191685287026127</v>
      </c>
      <c r="J182" s="141">
        <v>6.887849350268529</v>
      </c>
      <c r="K182" s="141">
        <v>56.503526152139045</v>
      </c>
      <c r="L182" s="141" t="e">
        <v>#N/A</v>
      </c>
      <c r="M182" s="141" t="e">
        <v>#N/A</v>
      </c>
      <c r="N182" s="141" t="e">
        <v>#N/A</v>
      </c>
      <c r="O182" s="141" t="e">
        <v>#N/A</v>
      </c>
      <c r="P182" s="141">
        <v>1.3539710618108207</v>
      </c>
      <c r="Q182" s="141" t="e">
        <v>#N/A</v>
      </c>
      <c r="R182" s="141" t="e">
        <v>#N/A</v>
      </c>
      <c r="S182" s="141" t="e">
        <v>#N/A</v>
      </c>
      <c r="T182" s="141">
        <f t="shared" si="2"/>
        <v>162.87464465282886</v>
      </c>
      <c r="U182" s="5"/>
    </row>
    <row r="183" spans="2:23" x14ac:dyDescent="0.25">
      <c r="B183" s="18">
        <v>2039</v>
      </c>
      <c r="C183" s="18">
        <v>6</v>
      </c>
      <c r="D183" s="141">
        <v>38.500109239816524</v>
      </c>
      <c r="E183" s="141">
        <v>32.857691787012421</v>
      </c>
      <c r="F183" s="141">
        <v>3.5665054083033363</v>
      </c>
      <c r="G183" s="141">
        <v>6.309233159565645</v>
      </c>
      <c r="H183" s="141" t="e">
        <v>#N/A</v>
      </c>
      <c r="I183" s="141">
        <v>5.1059877775793687</v>
      </c>
      <c r="J183" s="141">
        <v>7.2166545181576991</v>
      </c>
      <c r="K183" s="141">
        <v>66.531389263066842</v>
      </c>
      <c r="L183" s="141" t="e">
        <v>#N/A</v>
      </c>
      <c r="M183" s="141" t="e">
        <v>#N/A</v>
      </c>
      <c r="N183" s="141" t="e">
        <v>#N/A</v>
      </c>
      <c r="O183" s="141" t="e">
        <v>#N/A</v>
      </c>
      <c r="P183" s="141">
        <v>1.3419578675498767</v>
      </c>
      <c r="Q183" s="141" t="e">
        <v>#N/A</v>
      </c>
      <c r="R183" s="141" t="e">
        <v>#N/A</v>
      </c>
      <c r="S183" s="141" t="e">
        <v>#N/A</v>
      </c>
      <c r="T183" s="141">
        <f t="shared" si="2"/>
        <v>161.42952902105174</v>
      </c>
      <c r="U183" s="5"/>
    </row>
    <row r="184" spans="2:23" x14ac:dyDescent="0.25">
      <c r="B184" s="18">
        <v>2039</v>
      </c>
      <c r="C184" s="18">
        <v>7</v>
      </c>
      <c r="D184" s="141">
        <v>35.746539153225946</v>
      </c>
      <c r="E184" s="141">
        <v>30.839788691499841</v>
      </c>
      <c r="F184" s="141">
        <v>3.2057536641028617</v>
      </c>
      <c r="G184" s="141">
        <v>6.7828471783338848</v>
      </c>
      <c r="H184" s="141" t="e">
        <v>#N/A</v>
      </c>
      <c r="I184" s="141">
        <v>4.8265586093582282</v>
      </c>
      <c r="J184" s="141">
        <v>6.710724039714985</v>
      </c>
      <c r="K184" s="141">
        <v>76.960058977214558</v>
      </c>
      <c r="L184" s="141" t="e">
        <v>#N/A</v>
      </c>
      <c r="M184" s="141" t="e">
        <v>#N/A</v>
      </c>
      <c r="N184" s="141" t="e">
        <v>#N/A</v>
      </c>
      <c r="O184" s="141" t="e">
        <v>#N/A</v>
      </c>
      <c r="P184" s="141">
        <v>1.3837428493998918</v>
      </c>
      <c r="Q184" s="141" t="e">
        <v>#N/A</v>
      </c>
      <c r="R184" s="141" t="e">
        <v>#N/A</v>
      </c>
      <c r="S184" s="141" t="e">
        <v>#N/A</v>
      </c>
      <c r="T184" s="141">
        <f t="shared" si="2"/>
        <v>166.45601316285018</v>
      </c>
      <c r="U184" s="5"/>
    </row>
    <row r="185" spans="2:23" x14ac:dyDescent="0.25">
      <c r="B185" s="18">
        <v>2039</v>
      </c>
      <c r="C185" s="18">
        <v>8</v>
      </c>
      <c r="D185" s="141">
        <v>35.585016445854862</v>
      </c>
      <c r="E185" s="141">
        <v>30.782520350551014</v>
      </c>
      <c r="F185" s="141">
        <v>2.9961572124605067</v>
      </c>
      <c r="G185" s="141">
        <v>6.6217896124509412</v>
      </c>
      <c r="H185" s="141" t="e">
        <v>#N/A</v>
      </c>
      <c r="I185" s="141">
        <v>4.7511579108357527</v>
      </c>
      <c r="J185" s="141">
        <v>6.9465014610892633</v>
      </c>
      <c r="K185" s="141">
        <v>126.50243047927356</v>
      </c>
      <c r="L185" s="141" t="e">
        <v>#N/A</v>
      </c>
      <c r="M185" s="141" t="e">
        <v>#N/A</v>
      </c>
      <c r="N185" s="141" t="e">
        <v>#N/A</v>
      </c>
      <c r="O185" s="141" t="e">
        <v>#N/A</v>
      </c>
      <c r="P185" s="141">
        <v>1.7954424154609798</v>
      </c>
      <c r="Q185" s="141" t="e">
        <v>#N/A</v>
      </c>
      <c r="R185" s="141" t="e">
        <v>#N/A</v>
      </c>
      <c r="S185" s="141" t="e">
        <v>#N/A</v>
      </c>
      <c r="T185" s="141">
        <f t="shared" si="2"/>
        <v>215.98101588797687</v>
      </c>
      <c r="U185" s="5"/>
    </row>
    <row r="186" spans="2:23" x14ac:dyDescent="0.25">
      <c r="B186" s="18">
        <v>2039</v>
      </c>
      <c r="C186" s="18">
        <v>9</v>
      </c>
      <c r="D186" s="141">
        <v>35.856473496186339</v>
      </c>
      <c r="E186" s="141">
        <v>31.892210833415422</v>
      </c>
      <c r="F186" s="141">
        <v>3.0784516467519558</v>
      </c>
      <c r="G186" s="141">
        <v>6.9997136860479747</v>
      </c>
      <c r="H186" s="141" t="e">
        <v>#N/A</v>
      </c>
      <c r="I186" s="141">
        <v>4.7678117287375041</v>
      </c>
      <c r="J186" s="141">
        <v>6.4287115154519485</v>
      </c>
      <c r="K186" s="141">
        <v>80.20877887145528</v>
      </c>
      <c r="L186" s="141" t="e">
        <v>#N/A</v>
      </c>
      <c r="M186" s="141" t="e">
        <v>#N/A</v>
      </c>
      <c r="N186" s="141" t="e">
        <v>#N/A</v>
      </c>
      <c r="O186" s="141" t="e">
        <v>#N/A</v>
      </c>
      <c r="P186" s="141">
        <v>1.4186136742819615</v>
      </c>
      <c r="Q186" s="141" t="e">
        <v>#N/A</v>
      </c>
      <c r="R186" s="141" t="e">
        <v>#N/A</v>
      </c>
      <c r="S186" s="141" t="e">
        <v>#N/A</v>
      </c>
      <c r="T186" s="141">
        <f t="shared" si="2"/>
        <v>170.65076545232839</v>
      </c>
      <c r="U186" s="5"/>
    </row>
    <row r="187" spans="2:23" x14ac:dyDescent="0.25">
      <c r="B187" s="18">
        <v>2039</v>
      </c>
      <c r="C187" s="18">
        <v>10</v>
      </c>
      <c r="D187" s="141">
        <v>40.986097893455337</v>
      </c>
      <c r="E187" s="141">
        <v>32.667873790413246</v>
      </c>
      <c r="F187" s="141">
        <v>3.1502909849903542</v>
      </c>
      <c r="G187" s="141">
        <v>6.9956104103265169</v>
      </c>
      <c r="H187" s="141" t="e">
        <v>#N/A</v>
      </c>
      <c r="I187" s="141">
        <v>5.5216546952321321</v>
      </c>
      <c r="J187" s="141">
        <v>6.527974565659223</v>
      </c>
      <c r="K187" s="141">
        <v>63.266583603398608</v>
      </c>
      <c r="L187" s="141" t="e">
        <v>#N/A</v>
      </c>
      <c r="M187" s="141" t="e">
        <v>#N/A</v>
      </c>
      <c r="N187" s="141" t="e">
        <v>#N/A</v>
      </c>
      <c r="O187" s="141" t="e">
        <v>#N/A</v>
      </c>
      <c r="P187" s="141">
        <v>1.3338142483331588</v>
      </c>
      <c r="Q187" s="141" t="e">
        <v>#N/A</v>
      </c>
      <c r="R187" s="141" t="e">
        <v>#N/A</v>
      </c>
      <c r="S187" s="141" t="e">
        <v>#N/A</v>
      </c>
      <c r="T187" s="141">
        <f t="shared" si="2"/>
        <v>160.44990019180858</v>
      </c>
      <c r="U187" s="5"/>
    </row>
    <row r="188" spans="2:23" x14ac:dyDescent="0.25">
      <c r="B188" s="18">
        <v>2039</v>
      </c>
      <c r="C188" s="18">
        <v>11</v>
      </c>
      <c r="D188" s="141">
        <v>66.961156748081436</v>
      </c>
      <c r="E188" s="141">
        <v>41.743193521893318</v>
      </c>
      <c r="F188" s="141">
        <v>3.5767924557563955</v>
      </c>
      <c r="G188" s="141">
        <v>7.0092553661437771</v>
      </c>
      <c r="H188" s="141" t="e">
        <v>#N/A</v>
      </c>
      <c r="I188" s="141">
        <v>6.0770227054459367</v>
      </c>
      <c r="J188" s="141">
        <v>6.6359327894582227</v>
      </c>
      <c r="K188" s="141">
        <v>60.561288439397373</v>
      </c>
      <c r="L188" s="141" t="e">
        <v>#N/A</v>
      </c>
      <c r="M188" s="141" t="e">
        <v>#N/A</v>
      </c>
      <c r="N188" s="141" t="e">
        <v>#N/A</v>
      </c>
      <c r="O188" s="141" t="e">
        <v>#N/A</v>
      </c>
      <c r="P188" s="141">
        <v>1.6142017429396198</v>
      </c>
      <c r="Q188" s="141" t="e">
        <v>#N/A</v>
      </c>
      <c r="R188" s="141" t="e">
        <v>#N/A</v>
      </c>
      <c r="S188" s="141" t="e">
        <v>#N/A</v>
      </c>
      <c r="T188" s="141">
        <f t="shared" si="2"/>
        <v>194.17884376911607</v>
      </c>
      <c r="U188" s="5"/>
    </row>
    <row r="189" spans="2:23" x14ac:dyDescent="0.25">
      <c r="B189" s="18">
        <v>2039</v>
      </c>
      <c r="C189" s="18">
        <v>12</v>
      </c>
      <c r="D189" s="141">
        <v>98.608197922377968</v>
      </c>
      <c r="E189" s="141">
        <v>51.638174791134659</v>
      </c>
      <c r="F189" s="141">
        <v>3.7918877126500905</v>
      </c>
      <c r="G189" s="141">
        <v>6.6097699018000133</v>
      </c>
      <c r="H189" s="141" t="e">
        <v>#N/A</v>
      </c>
      <c r="I189" s="141">
        <v>6.4846733013806297</v>
      </c>
      <c r="J189" s="141">
        <v>6.0650666461906573</v>
      </c>
      <c r="K189" s="141">
        <v>74.89816372132745</v>
      </c>
      <c r="L189" s="141" t="e">
        <v>#N/A</v>
      </c>
      <c r="M189" s="141" t="e">
        <v>#N/A</v>
      </c>
      <c r="N189" s="141" t="e">
        <v>#N/A</v>
      </c>
      <c r="O189" s="141" t="e">
        <v>#N/A</v>
      </c>
      <c r="P189" s="141">
        <v>2.0797010544621553</v>
      </c>
      <c r="Q189" s="141" t="e">
        <v>#N/A</v>
      </c>
      <c r="R189" s="141" t="e">
        <v>#N/A</v>
      </c>
      <c r="S189" s="141" t="e">
        <v>#N/A</v>
      </c>
      <c r="T189" s="141">
        <f t="shared" si="2"/>
        <v>250.17563505132364</v>
      </c>
      <c r="U189" s="5"/>
    </row>
    <row r="190" spans="2:23" x14ac:dyDescent="0.25">
      <c r="B190" s="18">
        <v>2040</v>
      </c>
      <c r="C190" s="18">
        <v>1</v>
      </c>
      <c r="D190" s="141">
        <v>98.765711783079368</v>
      </c>
      <c r="E190" s="141">
        <v>50.807443385671085</v>
      </c>
      <c r="F190" s="141">
        <v>4.1664745510375045</v>
      </c>
      <c r="G190" s="141">
        <v>6.1497197946070097</v>
      </c>
      <c r="H190" s="141" t="e">
        <v>#N/A</v>
      </c>
      <c r="I190" s="141">
        <v>6.5575983332298229</v>
      </c>
      <c r="J190" s="141">
        <v>6.9395936810552206</v>
      </c>
      <c r="K190" s="141">
        <v>99.977689058780058</v>
      </c>
      <c r="L190" s="141" t="e">
        <v>#N/A</v>
      </c>
      <c r="M190" s="141" t="e">
        <v>#N/A</v>
      </c>
      <c r="N190" s="141" t="e">
        <v>#N/A</v>
      </c>
      <c r="O190" s="141" t="e">
        <v>#N/A</v>
      </c>
      <c r="P190" s="141">
        <v>2.2915163076077198</v>
      </c>
      <c r="Q190" s="141" t="e">
        <v>#N/A</v>
      </c>
      <c r="R190" s="141" t="e">
        <v>#N/A</v>
      </c>
      <c r="S190" s="141" t="e">
        <v>#N/A</v>
      </c>
      <c r="T190" s="141">
        <f t="shared" si="2"/>
        <v>275.65574689506781</v>
      </c>
      <c r="U190" s="5"/>
      <c r="V190" s="5"/>
      <c r="W190" s="5"/>
    </row>
    <row r="191" spans="2:23" x14ac:dyDescent="0.25">
      <c r="B191" s="18">
        <v>2040</v>
      </c>
      <c r="C191" s="18">
        <v>2</v>
      </c>
      <c r="D191" s="141">
        <v>92.514644874412923</v>
      </c>
      <c r="E191" s="141">
        <v>51.253315746733421</v>
      </c>
      <c r="F191" s="141">
        <v>3.8590113919943625</v>
      </c>
      <c r="G191" s="141">
        <v>6.4364161246243947</v>
      </c>
      <c r="H191" s="141" t="e">
        <v>#N/A</v>
      </c>
      <c r="I191" s="141">
        <v>6.3215908145638311</v>
      </c>
      <c r="J191" s="141">
        <v>6.6281160669347727</v>
      </c>
      <c r="K191" s="141">
        <v>76.222530937669234</v>
      </c>
      <c r="L191" s="141" t="e">
        <v>#N/A</v>
      </c>
      <c r="M191" s="141" t="e">
        <v>#N/A</v>
      </c>
      <c r="N191" s="141" t="e">
        <v>#N/A</v>
      </c>
      <c r="O191" s="141" t="e">
        <v>#N/A</v>
      </c>
      <c r="P191" s="141">
        <v>2.0389587996705951</v>
      </c>
      <c r="Q191" s="141" t="e">
        <v>#N/A</v>
      </c>
      <c r="R191" s="141" t="e">
        <v>#N/A</v>
      </c>
      <c r="S191" s="141" t="e">
        <v>#N/A</v>
      </c>
      <c r="T191" s="141">
        <f t="shared" si="2"/>
        <v>245.27458475660353</v>
      </c>
      <c r="U191" s="5"/>
      <c r="V191" s="5"/>
      <c r="W191" s="5"/>
    </row>
    <row r="192" spans="2:23" x14ac:dyDescent="0.25">
      <c r="B192" s="18">
        <v>2040</v>
      </c>
      <c r="C192" s="18">
        <v>3</v>
      </c>
      <c r="D192" s="141">
        <v>79.111894866986475</v>
      </c>
      <c r="E192" s="141">
        <v>44.758037713477187</v>
      </c>
      <c r="F192" s="141">
        <v>3.9356767043646075</v>
      </c>
      <c r="G192" s="141">
        <v>6.2445434240234263</v>
      </c>
      <c r="H192" s="141" t="e">
        <v>#N/A</v>
      </c>
      <c r="I192" s="141">
        <v>6.3793595978144602</v>
      </c>
      <c r="J192" s="141">
        <v>7.1288527769298451</v>
      </c>
      <c r="K192" s="141">
        <v>54.837590578357165</v>
      </c>
      <c r="L192" s="141" t="e">
        <v>#N/A</v>
      </c>
      <c r="M192" s="141" t="e">
        <v>#N/A</v>
      </c>
      <c r="N192" s="141" t="e">
        <v>#N/A</v>
      </c>
      <c r="O192" s="141" t="e">
        <v>#N/A</v>
      </c>
      <c r="P192" s="141">
        <v>1.6966141912441199</v>
      </c>
      <c r="Q192" s="141" t="e">
        <v>#N/A</v>
      </c>
      <c r="R192" s="141" t="e">
        <v>#N/A</v>
      </c>
      <c r="S192" s="141" t="e">
        <v>#N/A</v>
      </c>
      <c r="T192" s="141">
        <f t="shared" si="2"/>
        <v>204.09256985319729</v>
      </c>
      <c r="U192" s="5"/>
      <c r="V192" s="5"/>
      <c r="W192" s="5"/>
    </row>
    <row r="193" spans="2:23" x14ac:dyDescent="0.25">
      <c r="B193" s="18">
        <v>2040</v>
      </c>
      <c r="C193" s="18">
        <v>4</v>
      </c>
      <c r="D193" s="141">
        <v>66.399771445220225</v>
      </c>
      <c r="E193" s="141">
        <v>42.187159367643076</v>
      </c>
      <c r="F193" s="141">
        <v>3.9829526860775526</v>
      </c>
      <c r="G193" s="141">
        <v>6.5817992103064302</v>
      </c>
      <c r="H193" s="141" t="e">
        <v>#N/A</v>
      </c>
      <c r="I193" s="141">
        <v>6.1601169065602601</v>
      </c>
      <c r="J193" s="141">
        <v>7.6008583503179628</v>
      </c>
      <c r="K193" s="141">
        <v>53.800215336481173</v>
      </c>
      <c r="L193" s="141" t="e">
        <v>#N/A</v>
      </c>
      <c r="M193" s="141" t="e">
        <v>#N/A</v>
      </c>
      <c r="N193" s="141" t="e">
        <v>#N/A</v>
      </c>
      <c r="O193" s="141" t="e">
        <v>#N/A</v>
      </c>
      <c r="P193" s="141">
        <v>1.5651484215537455</v>
      </c>
      <c r="Q193" s="141" t="e">
        <v>#N/A</v>
      </c>
      <c r="R193" s="141" t="e">
        <v>#N/A</v>
      </c>
      <c r="S193" s="141" t="e">
        <v>#N/A</v>
      </c>
      <c r="T193" s="141">
        <f t="shared" si="2"/>
        <v>188.27802172416042</v>
      </c>
      <c r="U193" s="5"/>
      <c r="V193" s="5"/>
      <c r="W193" s="5"/>
    </row>
    <row r="194" spans="2:23" x14ac:dyDescent="0.25">
      <c r="B194" s="18">
        <v>2040</v>
      </c>
      <c r="C194" s="18">
        <v>5</v>
      </c>
      <c r="D194" s="141">
        <v>48.477530762026177</v>
      </c>
      <c r="E194" s="141">
        <v>35.101691789872149</v>
      </c>
      <c r="F194" s="141">
        <v>3.3142699234018904</v>
      </c>
      <c r="G194" s="141">
        <v>6.0495917395769538</v>
      </c>
      <c r="H194" s="141" t="e">
        <v>#N/A</v>
      </c>
      <c r="I194" s="141">
        <v>5.336549348351026</v>
      </c>
      <c r="J194" s="141">
        <v>6.8976164708207532</v>
      </c>
      <c r="K194" s="141">
        <v>53.83270194342014</v>
      </c>
      <c r="L194" s="141" t="e">
        <v>#N/A</v>
      </c>
      <c r="M194" s="141" t="e">
        <v>#N/A</v>
      </c>
      <c r="N194" s="141" t="e">
        <v>#N/A</v>
      </c>
      <c r="O194" s="141" t="e">
        <v>#N/A</v>
      </c>
      <c r="P194" s="141">
        <v>1.3329245645827577</v>
      </c>
      <c r="Q194" s="141" t="e">
        <v>#N/A</v>
      </c>
      <c r="R194" s="141" t="e">
        <v>#N/A</v>
      </c>
      <c r="S194" s="141" t="e">
        <v>#N/A</v>
      </c>
      <c r="T194" s="141">
        <f t="shared" si="2"/>
        <v>160.34287654205184</v>
      </c>
      <c r="U194" s="5"/>
      <c r="V194" s="5"/>
      <c r="W194" s="5"/>
    </row>
    <row r="195" spans="2:23" x14ac:dyDescent="0.25">
      <c r="B195" s="18">
        <v>2040</v>
      </c>
      <c r="C195" s="18">
        <v>6</v>
      </c>
      <c r="D195" s="141">
        <v>38.622526569404179</v>
      </c>
      <c r="E195" s="141">
        <v>32.914961827448664</v>
      </c>
      <c r="F195" s="141">
        <v>3.5474977295365209</v>
      </c>
      <c r="G195" s="141">
        <v>6.309233159565645</v>
      </c>
      <c r="H195" s="141" t="e">
        <v>#N/A</v>
      </c>
      <c r="I195" s="141">
        <v>5.1280034314974499</v>
      </c>
      <c r="J195" s="141">
        <v>7.2231647375133656</v>
      </c>
      <c r="K195" s="141">
        <v>67.663585085490752</v>
      </c>
      <c r="L195" s="141" t="e">
        <v>#N/A</v>
      </c>
      <c r="M195" s="141" t="e">
        <v>#N/A</v>
      </c>
      <c r="N195" s="141" t="e">
        <v>#N/A</v>
      </c>
      <c r="O195" s="141" t="e">
        <v>#N/A</v>
      </c>
      <c r="P195" s="141">
        <v>1.3530347111464034</v>
      </c>
      <c r="Q195" s="141" t="e">
        <v>#N/A</v>
      </c>
      <c r="R195" s="141" t="e">
        <v>#N/A</v>
      </c>
      <c r="S195" s="141" t="e">
        <v>#N/A</v>
      </c>
      <c r="T195" s="141">
        <f t="shared" si="2"/>
        <v>162.76200725160297</v>
      </c>
      <c r="U195" s="5"/>
      <c r="V195" s="5"/>
      <c r="W195" s="5"/>
    </row>
    <row r="196" spans="2:23" x14ac:dyDescent="0.25">
      <c r="B196" s="18">
        <v>2040</v>
      </c>
      <c r="C196" s="18">
        <v>7</v>
      </c>
      <c r="D196" s="141">
        <v>35.867612060607684</v>
      </c>
      <c r="E196" s="141">
        <v>30.896719475383996</v>
      </c>
      <c r="F196" s="141">
        <v>3.1888808314269728</v>
      </c>
      <c r="G196" s="141">
        <v>6.7828471783338848</v>
      </c>
      <c r="H196" s="141" t="e">
        <v>#N/A</v>
      </c>
      <c r="I196" s="141">
        <v>4.8456270891182349</v>
      </c>
      <c r="J196" s="141">
        <v>6.7081521109823532</v>
      </c>
      <c r="K196" s="141">
        <v>81.184698530958187</v>
      </c>
      <c r="L196" s="141" t="e">
        <v>#N/A</v>
      </c>
      <c r="M196" s="141" t="e">
        <v>#N/A</v>
      </c>
      <c r="N196" s="141" t="e">
        <v>#N/A</v>
      </c>
      <c r="O196" s="141" t="e">
        <v>#N/A</v>
      </c>
      <c r="P196" s="141">
        <v>1.4206455067640451</v>
      </c>
      <c r="Q196" s="141" t="e">
        <v>#N/A</v>
      </c>
      <c r="R196" s="141" t="e">
        <v>#N/A</v>
      </c>
      <c r="S196" s="141" t="e">
        <v>#N/A</v>
      </c>
      <c r="T196" s="141">
        <f t="shared" si="2"/>
        <v>170.89518278357534</v>
      </c>
      <c r="U196" s="5"/>
      <c r="V196" s="5"/>
      <c r="W196" s="5"/>
    </row>
    <row r="197" spans="2:23" x14ac:dyDescent="0.25">
      <c r="B197" s="18">
        <v>2040</v>
      </c>
      <c r="C197" s="18">
        <v>8</v>
      </c>
      <c r="D197" s="141">
        <v>35.706019943406801</v>
      </c>
      <c r="E197" s="141">
        <v>30.83954420793582</v>
      </c>
      <c r="F197" s="141">
        <v>2.9804098227797664</v>
      </c>
      <c r="G197" s="141">
        <v>6.6217896124509412</v>
      </c>
      <c r="H197" s="141" t="e">
        <v>#N/A</v>
      </c>
      <c r="I197" s="141">
        <v>4.7667394098185518</v>
      </c>
      <c r="J197" s="141">
        <v>6.9390865598326705</v>
      </c>
      <c r="K197" s="141">
        <v>138.82384825535982</v>
      </c>
      <c r="L197" s="141" t="e">
        <v>#N/A</v>
      </c>
      <c r="M197" s="141" t="e">
        <v>#N/A</v>
      </c>
      <c r="N197" s="141" t="e">
        <v>#N/A</v>
      </c>
      <c r="O197" s="141" t="e">
        <v>#N/A</v>
      </c>
      <c r="P197" s="141">
        <v>1.9001573256154023</v>
      </c>
      <c r="Q197" s="141" t="e">
        <v>#N/A</v>
      </c>
      <c r="R197" s="141" t="e">
        <v>#N/A</v>
      </c>
      <c r="S197" s="141" t="e">
        <v>#N/A</v>
      </c>
      <c r="T197" s="141">
        <f t="shared" si="2"/>
        <v>228.57759513719975</v>
      </c>
      <c r="U197" s="5"/>
      <c r="V197" s="5"/>
      <c r="W197" s="5"/>
    </row>
    <row r="198" spans="2:23" x14ac:dyDescent="0.25">
      <c r="B198" s="18">
        <v>2040</v>
      </c>
      <c r="C198" s="18">
        <v>9</v>
      </c>
      <c r="D198" s="141">
        <v>35.977445720337506</v>
      </c>
      <c r="E198" s="141">
        <v>31.95094117721721</v>
      </c>
      <c r="F198" s="141">
        <v>3.0622576057580839</v>
      </c>
      <c r="G198" s="141">
        <v>6.9997136860479747</v>
      </c>
      <c r="H198" s="141" t="e">
        <v>#N/A</v>
      </c>
      <c r="I198" s="141">
        <v>4.7822296733218677</v>
      </c>
      <c r="J198" s="141">
        <v>6.4174618392290137</v>
      </c>
      <c r="K198" s="141">
        <v>85.774268734497269</v>
      </c>
      <c r="L198" s="141" t="e">
        <v>#N/A</v>
      </c>
      <c r="M198" s="141" t="e">
        <v>#N/A</v>
      </c>
      <c r="N198" s="141" t="e">
        <v>#N/A</v>
      </c>
      <c r="O198" s="141" t="e">
        <v>#N/A</v>
      </c>
      <c r="P198" s="141">
        <v>1.4666644135734008</v>
      </c>
      <c r="Q198" s="141" t="e">
        <v>#N/A</v>
      </c>
      <c r="R198" s="141" t="e">
        <v>#N/A</v>
      </c>
      <c r="S198" s="141" t="e">
        <v>#N/A</v>
      </c>
      <c r="T198" s="141">
        <f t="shared" si="2"/>
        <v>176.43098284998231</v>
      </c>
      <c r="U198" s="5"/>
      <c r="V198" s="5"/>
      <c r="W198" s="5"/>
    </row>
    <row r="199" spans="2:23" x14ac:dyDescent="0.25">
      <c r="B199" s="18">
        <v>2040</v>
      </c>
      <c r="C199" s="18">
        <v>10</v>
      </c>
      <c r="D199" s="141">
        <v>41.101527934241012</v>
      </c>
      <c r="E199" s="141">
        <v>32.718988328219034</v>
      </c>
      <c r="F199" s="141">
        <v>3.1331055184489345</v>
      </c>
      <c r="G199" s="141">
        <v>6.9956104103265169</v>
      </c>
      <c r="H199" s="141" t="e">
        <v>#N/A</v>
      </c>
      <c r="I199" s="141">
        <v>5.5324484404148677</v>
      </c>
      <c r="J199" s="141">
        <v>6.5147337209692804</v>
      </c>
      <c r="K199" s="141">
        <v>67.449439225569947</v>
      </c>
      <c r="L199" s="141" t="e">
        <v>#N/A</v>
      </c>
      <c r="M199" s="141" t="e">
        <v>#N/A</v>
      </c>
      <c r="N199" s="141" t="e">
        <v>#N/A</v>
      </c>
      <c r="O199" s="141" t="e">
        <v>#N/A</v>
      </c>
      <c r="P199" s="141">
        <v>1.3701091692954874</v>
      </c>
      <c r="Q199" s="141" t="e">
        <v>#N/A</v>
      </c>
      <c r="R199" s="141" t="e">
        <v>#N/A</v>
      </c>
      <c r="S199" s="141" t="e">
        <v>#N/A</v>
      </c>
      <c r="T199" s="141">
        <f t="shared" si="2"/>
        <v>164.81596274748509</v>
      </c>
      <c r="U199" s="5"/>
      <c r="V199" s="5"/>
      <c r="W199" s="5"/>
    </row>
    <row r="200" spans="2:23" x14ac:dyDescent="0.25">
      <c r="B200" s="18">
        <v>2040</v>
      </c>
      <c r="C200" s="18">
        <v>11</v>
      </c>
      <c r="D200" s="141">
        <v>67.049577626102788</v>
      </c>
      <c r="E200" s="141">
        <v>41.770689501807077</v>
      </c>
      <c r="F200" s="141">
        <v>3.5545954332525671</v>
      </c>
      <c r="G200" s="141">
        <v>7.0092553661437771</v>
      </c>
      <c r="H200" s="141" t="e">
        <v>#N/A</v>
      </c>
      <c r="I200" s="141">
        <v>6.0817001059907341</v>
      </c>
      <c r="J200" s="141">
        <v>6.6188593482811902</v>
      </c>
      <c r="K200" s="141">
        <v>61.051548460445119</v>
      </c>
      <c r="L200" s="141" t="e">
        <v>#N/A</v>
      </c>
      <c r="M200" s="141" t="e">
        <v>#N/A</v>
      </c>
      <c r="N200" s="141" t="e">
        <v>#N/A</v>
      </c>
      <c r="O200" s="141" t="e">
        <v>#N/A</v>
      </c>
      <c r="P200" s="141">
        <v>1.6189931292609494</v>
      </c>
      <c r="Q200" s="141" t="e">
        <v>#N/A</v>
      </c>
      <c r="R200" s="141" t="e">
        <v>#N/A</v>
      </c>
      <c r="S200" s="141" t="e">
        <v>#N/A</v>
      </c>
      <c r="T200" s="141">
        <f t="shared" si="2"/>
        <v>194.75521897128419</v>
      </c>
      <c r="U200" s="5"/>
      <c r="V200" s="5"/>
      <c r="W200" s="5"/>
    </row>
    <row r="201" spans="2:23" x14ac:dyDescent="0.25">
      <c r="B201" s="18">
        <v>2040</v>
      </c>
      <c r="C201" s="18">
        <v>12</v>
      </c>
      <c r="D201" s="141">
        <v>98.639453978719274</v>
      </c>
      <c r="E201" s="141">
        <v>53.363539397782112</v>
      </c>
      <c r="F201" s="141">
        <v>3.7642036336061881</v>
      </c>
      <c r="G201" s="141">
        <v>6.6097699018000133</v>
      </c>
      <c r="H201" s="141" t="e">
        <v>#N/A</v>
      </c>
      <c r="I201" s="141">
        <v>6.4812143465520347</v>
      </c>
      <c r="J201" s="141">
        <v>6.0450212688597205</v>
      </c>
      <c r="K201" s="141">
        <v>79.799970843414869</v>
      </c>
      <c r="L201" s="141" t="e">
        <v>#N/A</v>
      </c>
      <c r="M201" s="141" t="e">
        <v>#N/A</v>
      </c>
      <c r="N201" s="141" t="e">
        <v>#N/A</v>
      </c>
      <c r="O201" s="141" t="e">
        <v>#N/A</v>
      </c>
      <c r="P201" s="141">
        <v>2.1350872209000982</v>
      </c>
      <c r="Q201" s="141" t="e">
        <v>#N/A</v>
      </c>
      <c r="R201" s="141" t="e">
        <v>#N/A</v>
      </c>
      <c r="S201" s="141" t="e">
        <v>#N/A</v>
      </c>
      <c r="T201" s="141">
        <f t="shared" si="2"/>
        <v>256.83826059163431</v>
      </c>
      <c r="U201" s="5"/>
      <c r="V201" s="5"/>
      <c r="W201" s="5"/>
    </row>
    <row r="202" spans="2:23" x14ac:dyDescent="0.25">
      <c r="D202" s="5"/>
      <c r="E202" s="5"/>
      <c r="F202" s="5"/>
      <c r="G202" s="5"/>
      <c r="H202" s="5"/>
      <c r="I202" s="5"/>
      <c r="J202" s="5"/>
      <c r="K202" s="5"/>
      <c r="L202" s="5"/>
      <c r="M202" s="5"/>
      <c r="N202" s="5"/>
      <c r="O202" s="5"/>
      <c r="P202" s="5"/>
      <c r="Q202" s="5"/>
      <c r="R202" s="5"/>
      <c r="S202" s="5"/>
      <c r="T202" s="5"/>
      <c r="U202" s="5"/>
      <c r="V202" s="5"/>
      <c r="W202" s="5"/>
    </row>
    <row r="203" spans="2:23" x14ac:dyDescent="0.25">
      <c r="D203" s="5"/>
      <c r="E203" s="5"/>
      <c r="F203" s="5"/>
      <c r="G203" s="5"/>
      <c r="H203" s="5"/>
      <c r="I203" s="5"/>
      <c r="J203" s="5"/>
      <c r="K203" s="5"/>
      <c r="L203" s="5"/>
      <c r="M203" s="5"/>
      <c r="N203" s="5"/>
      <c r="O203" s="5"/>
      <c r="P203" s="5"/>
      <c r="Q203" s="5"/>
      <c r="R203" s="5"/>
      <c r="S203" s="5"/>
      <c r="T203" s="5"/>
      <c r="U203" s="5"/>
      <c r="V203" s="5"/>
      <c r="W203" s="5"/>
    </row>
    <row r="204" spans="2:23" x14ac:dyDescent="0.25">
      <c r="D204" s="5"/>
      <c r="E204" s="5"/>
      <c r="F204" s="5"/>
      <c r="G204" s="5"/>
      <c r="H204" s="5"/>
      <c r="I204" s="5"/>
      <c r="J204" s="5"/>
      <c r="K204" s="5"/>
      <c r="L204" s="5"/>
      <c r="M204" s="5"/>
      <c r="N204" s="5"/>
      <c r="O204" s="5"/>
      <c r="P204" s="5"/>
      <c r="Q204" s="5"/>
      <c r="R204" s="5"/>
      <c r="S204" s="5"/>
      <c r="T204" s="5"/>
      <c r="U204" s="5"/>
      <c r="V204" s="5"/>
      <c r="W204" s="5"/>
    </row>
    <row r="205" spans="2:23" x14ac:dyDescent="0.25">
      <c r="D205" s="5"/>
      <c r="E205" s="5"/>
      <c r="F205" s="5"/>
      <c r="G205" s="5"/>
      <c r="H205" s="5"/>
      <c r="I205" s="5"/>
      <c r="J205" s="5"/>
      <c r="K205" s="5"/>
      <c r="L205" s="5"/>
      <c r="M205" s="5"/>
      <c r="N205" s="5"/>
      <c r="O205" s="5"/>
      <c r="P205" s="5"/>
      <c r="Q205" s="5"/>
      <c r="R205" s="5"/>
      <c r="S205" s="5"/>
      <c r="T205" s="5"/>
      <c r="U205" s="5"/>
      <c r="V205" s="5"/>
      <c r="W205" s="5"/>
    </row>
    <row r="206" spans="2:23" x14ac:dyDescent="0.25">
      <c r="D206" s="5"/>
      <c r="E206" s="5"/>
      <c r="F206" s="5"/>
      <c r="G206" s="5"/>
      <c r="H206" s="5"/>
      <c r="I206" s="5"/>
      <c r="J206" s="5"/>
      <c r="K206" s="5"/>
      <c r="L206" s="5"/>
      <c r="M206" s="5"/>
      <c r="N206" s="5"/>
      <c r="O206" s="5"/>
      <c r="P206" s="5"/>
      <c r="Q206" s="5"/>
      <c r="R206" s="5"/>
      <c r="S206" s="5"/>
      <c r="T206" s="5"/>
      <c r="U206" s="5"/>
      <c r="V206" s="5"/>
      <c r="W206" s="5"/>
    </row>
    <row r="207" spans="2:23" x14ac:dyDescent="0.25">
      <c r="D207" s="5"/>
      <c r="E207" s="5"/>
      <c r="F207" s="5"/>
      <c r="G207" s="5"/>
      <c r="H207" s="5"/>
      <c r="I207" s="5"/>
      <c r="J207" s="5"/>
      <c r="K207" s="5"/>
      <c r="L207" s="5"/>
      <c r="M207" s="5"/>
      <c r="N207" s="5"/>
      <c r="O207" s="5"/>
      <c r="P207" s="5"/>
      <c r="Q207" s="5"/>
      <c r="R207" s="5"/>
      <c r="S207" s="5"/>
      <c r="T207" s="5"/>
      <c r="U207" s="5"/>
      <c r="V207" s="5"/>
      <c r="W207" s="5"/>
    </row>
    <row r="208" spans="2:23" x14ac:dyDescent="0.25">
      <c r="D208" s="5"/>
      <c r="E208" s="5"/>
      <c r="F208" s="5"/>
      <c r="G208" s="5"/>
      <c r="H208" s="5"/>
      <c r="I208" s="5"/>
      <c r="J208" s="5"/>
      <c r="K208" s="5"/>
      <c r="L208" s="5"/>
      <c r="M208" s="5"/>
      <c r="N208" s="5"/>
      <c r="O208" s="5"/>
      <c r="P208" s="5"/>
      <c r="Q208" s="5"/>
      <c r="R208" s="5"/>
      <c r="S208" s="5"/>
      <c r="T208" s="5"/>
      <c r="U208" s="5"/>
      <c r="V208" s="5"/>
      <c r="W208" s="5"/>
    </row>
    <row r="209" spans="4:23" x14ac:dyDescent="0.25">
      <c r="D209" s="5"/>
      <c r="E209" s="5"/>
      <c r="F209" s="5"/>
      <c r="G209" s="5"/>
      <c r="H209" s="5"/>
      <c r="I209" s="5"/>
      <c r="J209" s="5"/>
      <c r="K209" s="5"/>
      <c r="L209" s="5"/>
      <c r="M209" s="5"/>
      <c r="N209" s="5"/>
      <c r="O209" s="5"/>
      <c r="P209" s="5"/>
      <c r="Q209" s="5"/>
      <c r="R209" s="5"/>
      <c r="S209" s="5"/>
      <c r="T209" s="5"/>
      <c r="U209" s="5"/>
      <c r="V209" s="5"/>
      <c r="W209" s="5"/>
    </row>
    <row r="210" spans="4:23" x14ac:dyDescent="0.25">
      <c r="D210" s="5"/>
      <c r="E210" s="5"/>
      <c r="F210" s="5"/>
      <c r="G210" s="5"/>
      <c r="H210" s="5"/>
      <c r="I210" s="5"/>
      <c r="J210" s="5"/>
      <c r="K210" s="5"/>
      <c r="L210" s="5"/>
      <c r="M210" s="5"/>
      <c r="N210" s="5"/>
      <c r="O210" s="5"/>
      <c r="P210" s="5"/>
      <c r="Q210" s="5"/>
      <c r="R210" s="5"/>
      <c r="S210" s="5"/>
      <c r="T210" s="5"/>
      <c r="U210" s="5"/>
      <c r="V210" s="5"/>
      <c r="W210" s="5"/>
    </row>
    <row r="211" spans="4:23" x14ac:dyDescent="0.25">
      <c r="D211" s="5"/>
      <c r="E211" s="5"/>
      <c r="F211" s="5"/>
      <c r="G211" s="5"/>
      <c r="H211" s="5"/>
      <c r="I211" s="5"/>
      <c r="J211" s="5"/>
      <c r="K211" s="5"/>
      <c r="L211" s="5"/>
      <c r="M211" s="5"/>
      <c r="N211" s="5"/>
      <c r="O211" s="5"/>
      <c r="P211" s="5"/>
      <c r="Q211" s="5"/>
      <c r="R211" s="5"/>
      <c r="S211" s="5"/>
      <c r="T211" s="5"/>
      <c r="U211" s="5"/>
      <c r="V211" s="5"/>
      <c r="W211" s="5"/>
    </row>
    <row r="212" spans="4:23" x14ac:dyDescent="0.25">
      <c r="D212" s="5"/>
      <c r="E212" s="5"/>
      <c r="F212" s="5"/>
      <c r="G212" s="5"/>
      <c r="H212" s="5"/>
      <c r="I212" s="5"/>
      <c r="J212" s="5"/>
      <c r="K212" s="5"/>
      <c r="L212" s="5"/>
      <c r="M212" s="5"/>
      <c r="N212" s="5"/>
      <c r="O212" s="5"/>
      <c r="P212" s="5"/>
      <c r="Q212" s="5"/>
      <c r="R212" s="5"/>
      <c r="S212" s="5"/>
      <c r="T212" s="5"/>
      <c r="U212" s="5"/>
      <c r="V212" s="5"/>
      <c r="W212" s="5"/>
    </row>
    <row r="213" spans="4:23" x14ac:dyDescent="0.25">
      <c r="D213" s="5"/>
      <c r="E213" s="5"/>
      <c r="F213" s="5"/>
      <c r="G213" s="5"/>
      <c r="H213" s="5"/>
      <c r="I213" s="5"/>
      <c r="J213" s="5"/>
      <c r="K213" s="5"/>
      <c r="L213" s="5"/>
      <c r="M213" s="5"/>
      <c r="N213" s="5"/>
      <c r="O213" s="5"/>
      <c r="P213" s="5"/>
      <c r="Q213" s="5"/>
      <c r="R213" s="5"/>
      <c r="S213" s="5"/>
      <c r="T213" s="5"/>
      <c r="U213" s="5"/>
      <c r="V213" s="5"/>
      <c r="W213" s="5"/>
    </row>
    <row r="214" spans="4:23" x14ac:dyDescent="0.25">
      <c r="D214" s="5"/>
      <c r="E214" s="5"/>
      <c r="F214" s="5"/>
      <c r="G214" s="5"/>
      <c r="H214" s="5"/>
      <c r="I214" s="5"/>
      <c r="J214" s="5"/>
      <c r="K214" s="5"/>
      <c r="L214" s="5"/>
      <c r="M214" s="5"/>
      <c r="N214" s="5"/>
      <c r="O214" s="5"/>
      <c r="P214" s="5"/>
      <c r="Q214" s="5"/>
      <c r="R214" s="5"/>
      <c r="S214" s="5"/>
      <c r="T214" s="5"/>
      <c r="U214" s="5"/>
      <c r="V214" s="5"/>
      <c r="W214" s="5"/>
    </row>
    <row r="215" spans="4:23" x14ac:dyDescent="0.25">
      <c r="D215" s="5"/>
      <c r="E215" s="5"/>
      <c r="F215" s="5"/>
      <c r="G215" s="5"/>
      <c r="H215" s="5"/>
      <c r="I215" s="5"/>
      <c r="J215" s="5"/>
      <c r="K215" s="5"/>
      <c r="L215" s="5"/>
      <c r="M215" s="5"/>
      <c r="N215" s="5"/>
      <c r="O215" s="5"/>
      <c r="P215" s="5"/>
      <c r="Q215" s="5"/>
      <c r="R215" s="5"/>
      <c r="S215" s="5"/>
      <c r="T215" s="5"/>
      <c r="U215" s="5"/>
      <c r="V215" s="5"/>
      <c r="W215" s="5"/>
    </row>
    <row r="216" spans="4:23" x14ac:dyDescent="0.25">
      <c r="D216" s="5"/>
      <c r="E216" s="5"/>
      <c r="F216" s="5"/>
      <c r="G216" s="5"/>
      <c r="H216" s="5"/>
      <c r="I216" s="5"/>
      <c r="J216" s="5"/>
      <c r="K216" s="5"/>
      <c r="L216" s="5"/>
      <c r="M216" s="5"/>
      <c r="N216" s="5"/>
      <c r="O216" s="5"/>
      <c r="P216" s="5"/>
      <c r="Q216" s="5"/>
      <c r="R216" s="5"/>
      <c r="S216" s="5"/>
      <c r="T216" s="5"/>
      <c r="U216" s="5"/>
      <c r="V216" s="5"/>
      <c r="W216" s="5"/>
    </row>
  </sheetData>
  <mergeCells count="5">
    <mergeCell ref="B8:T8"/>
    <mergeCell ref="B5:T5"/>
    <mergeCell ref="B1:T1"/>
    <mergeCell ref="B6:T6"/>
    <mergeCell ref="B2:T2"/>
  </mergeCells>
  <pageMargins left="0.7" right="0.7" top="0.75" bottom="0.75" header="0.3" footer="0.3"/>
  <pageSetup scale="6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2688-1AE8-43A0-B6C5-FC832CD73C0A}">
  <sheetPr>
    <tabColor theme="6" tint="0.79998168889431442"/>
    <pageSetUpPr fitToPage="1"/>
  </sheetPr>
  <dimension ref="B1:T201"/>
  <sheetViews>
    <sheetView zoomScaleNormal="100" workbookViewId="0">
      <selection activeCell="D10" sqref="D10"/>
    </sheetView>
  </sheetViews>
  <sheetFormatPr defaultColWidth="9" defaultRowHeight="15.75" x14ac:dyDescent="0.25"/>
  <cols>
    <col min="1" max="1" width="2.625" customWidth="1"/>
    <col min="2" max="20" width="9.125" customWidth="1"/>
  </cols>
  <sheetData>
    <row r="1" spans="2:20" ht="15.75" customHeight="1" x14ac:dyDescent="0.25">
      <c r="B1" s="217" t="s">
        <v>85</v>
      </c>
      <c r="C1" s="217"/>
      <c r="D1" s="217"/>
      <c r="E1" s="217"/>
      <c r="F1" s="217"/>
      <c r="G1" s="217"/>
      <c r="H1" s="217"/>
      <c r="I1" s="217"/>
      <c r="J1" s="217"/>
      <c r="K1" s="217"/>
      <c r="L1" s="217"/>
      <c r="M1" s="217"/>
      <c r="N1" s="217"/>
      <c r="O1" s="217"/>
      <c r="P1" s="217"/>
      <c r="Q1" s="217"/>
      <c r="R1" s="217"/>
      <c r="S1" s="217"/>
      <c r="T1" s="217"/>
    </row>
    <row r="2" spans="2:20" ht="15.75" customHeight="1" x14ac:dyDescent="0.25">
      <c r="B2" s="219" t="str">
        <f>'Admin Info'!B6</f>
        <v>San Diego Gas &amp; Electric (SDG&amp;E)</v>
      </c>
      <c r="C2" s="219"/>
      <c r="D2" s="219"/>
      <c r="E2" s="219"/>
      <c r="F2" s="219"/>
      <c r="G2" s="219"/>
      <c r="H2" s="219"/>
      <c r="I2" s="219"/>
      <c r="J2" s="219"/>
      <c r="K2" s="219"/>
      <c r="L2" s="219"/>
      <c r="M2" s="219"/>
      <c r="N2" s="219"/>
      <c r="O2" s="219"/>
      <c r="P2" s="219"/>
      <c r="Q2" s="219"/>
      <c r="R2" s="219"/>
      <c r="S2" s="219"/>
      <c r="T2" s="219"/>
    </row>
    <row r="3" spans="2:20" ht="15.75" customHeight="1" x14ac:dyDescent="0.25">
      <c r="B3" s="7"/>
      <c r="C3" s="23"/>
      <c r="D3" s="23"/>
      <c r="E3" s="23"/>
      <c r="F3" s="23"/>
      <c r="G3" s="23"/>
      <c r="H3" s="23"/>
      <c r="I3" s="23"/>
      <c r="J3" s="23"/>
      <c r="K3" s="23"/>
      <c r="L3" s="23"/>
      <c r="M3" s="7"/>
      <c r="N3" s="7"/>
      <c r="O3" s="7"/>
      <c r="P3" s="7"/>
      <c r="Q3" s="7"/>
      <c r="R3" s="7"/>
      <c r="S3" s="7"/>
      <c r="T3" s="7"/>
    </row>
    <row r="4" spans="2:20" ht="15.75" customHeight="1" x14ac:dyDescent="0.25">
      <c r="B4" s="7"/>
      <c r="C4" s="23"/>
      <c r="D4" s="23"/>
      <c r="E4" s="23"/>
      <c r="F4" s="23"/>
      <c r="G4" s="23"/>
      <c r="H4" s="23"/>
      <c r="I4" s="23"/>
      <c r="J4" s="23"/>
      <c r="K4" s="23"/>
      <c r="L4" s="23"/>
      <c r="M4" s="7"/>
      <c r="N4" s="7"/>
      <c r="O4" s="7"/>
      <c r="P4" s="7"/>
      <c r="Q4" s="7"/>
      <c r="R4" s="7"/>
      <c r="S4" s="7"/>
      <c r="T4" s="7"/>
    </row>
    <row r="5" spans="2:20" ht="15.75" customHeight="1" x14ac:dyDescent="0.25">
      <c r="B5" s="220" t="s">
        <v>86</v>
      </c>
      <c r="C5" s="220"/>
      <c r="D5" s="220"/>
      <c r="E5" s="220"/>
      <c r="F5" s="220"/>
      <c r="G5" s="220"/>
      <c r="H5" s="220"/>
      <c r="I5" s="220"/>
      <c r="J5" s="220"/>
      <c r="K5" s="220"/>
      <c r="L5" s="220"/>
      <c r="M5" s="220"/>
      <c r="N5" s="220"/>
      <c r="O5" s="220"/>
      <c r="P5" s="220"/>
      <c r="Q5" s="220"/>
      <c r="R5" s="220"/>
      <c r="S5" s="220"/>
      <c r="T5" s="220"/>
    </row>
    <row r="6" spans="2:20" ht="15.75" customHeight="1" x14ac:dyDescent="0.25">
      <c r="B6" s="218" t="s">
        <v>87</v>
      </c>
      <c r="C6" s="218"/>
      <c r="D6" s="218"/>
      <c r="E6" s="218"/>
      <c r="F6" s="218"/>
      <c r="G6" s="218"/>
      <c r="H6" s="218"/>
      <c r="I6" s="218"/>
      <c r="J6" s="218"/>
      <c r="K6" s="218"/>
      <c r="L6" s="218"/>
      <c r="M6" s="218"/>
      <c r="N6" s="218"/>
      <c r="O6" s="218"/>
      <c r="P6" s="218"/>
      <c r="Q6" s="218"/>
      <c r="R6" s="218"/>
      <c r="S6" s="218"/>
      <c r="T6" s="218"/>
    </row>
    <row r="7" spans="2:20" ht="15.75" customHeight="1" x14ac:dyDescent="0.25">
      <c r="B7" s="8"/>
      <c r="C7" s="8"/>
      <c r="D7" s="7"/>
      <c r="E7" s="7"/>
      <c r="F7" s="7"/>
      <c r="G7" s="7"/>
      <c r="H7" s="7"/>
      <c r="I7" s="7"/>
      <c r="J7" s="7"/>
      <c r="K7" s="7"/>
      <c r="L7" s="7"/>
      <c r="M7" s="8"/>
      <c r="N7" s="8"/>
      <c r="O7" s="8"/>
      <c r="P7" s="8"/>
      <c r="Q7" s="8"/>
      <c r="R7" s="8"/>
      <c r="S7" s="8"/>
      <c r="T7" s="8"/>
    </row>
    <row r="8" spans="2:20" x14ac:dyDescent="0.25">
      <c r="B8" s="213"/>
      <c r="C8" s="214"/>
      <c r="D8" s="214"/>
      <c r="E8" s="214"/>
      <c r="F8" s="214"/>
      <c r="G8" s="214"/>
      <c r="H8" s="214"/>
      <c r="I8" s="214"/>
      <c r="J8" s="214"/>
      <c r="K8" s="214"/>
      <c r="L8" s="214"/>
      <c r="M8" s="214"/>
      <c r="N8" s="214"/>
      <c r="O8" s="214"/>
      <c r="P8" s="214"/>
      <c r="Q8" s="214"/>
      <c r="R8" s="214"/>
      <c r="S8" s="214"/>
      <c r="T8" s="215"/>
    </row>
    <row r="9" spans="2:20" ht="45.75" x14ac:dyDescent="0.25">
      <c r="B9" s="13" t="s">
        <v>66</v>
      </c>
      <c r="C9" s="13" t="s">
        <v>67</v>
      </c>
      <c r="D9" s="13" t="s">
        <v>68</v>
      </c>
      <c r="E9" s="13" t="s">
        <v>69</v>
      </c>
      <c r="F9" s="13" t="s">
        <v>70</v>
      </c>
      <c r="G9" s="13" t="s">
        <v>71</v>
      </c>
      <c r="H9" s="13" t="s">
        <v>72</v>
      </c>
      <c r="I9" s="13" t="s">
        <v>73</v>
      </c>
      <c r="J9" s="13" t="s">
        <v>74</v>
      </c>
      <c r="K9" s="13" t="s">
        <v>75</v>
      </c>
      <c r="L9" s="13" t="s">
        <v>76</v>
      </c>
      <c r="M9" s="13" t="s">
        <v>77</v>
      </c>
      <c r="N9" s="13" t="s">
        <v>78</v>
      </c>
      <c r="O9" s="13" t="s">
        <v>79</v>
      </c>
      <c r="P9" s="13" t="s">
        <v>80</v>
      </c>
      <c r="Q9" s="55" t="s">
        <v>81</v>
      </c>
      <c r="R9" s="13" t="s">
        <v>82</v>
      </c>
      <c r="S9" s="13" t="s">
        <v>83</v>
      </c>
      <c r="T9" s="10" t="s">
        <v>84</v>
      </c>
    </row>
    <row r="10" spans="2:20" x14ac:dyDescent="0.25">
      <c r="B10" s="18">
        <v>2025</v>
      </c>
      <c r="C10" s="18">
        <v>1</v>
      </c>
      <c r="D10" s="141">
        <v>121.43978840104164</v>
      </c>
      <c r="E10" s="141">
        <v>58.943056598223713</v>
      </c>
      <c r="F10" s="141">
        <v>5.0604464218407745</v>
      </c>
      <c r="G10" s="141">
        <v>6.1497197946070097</v>
      </c>
      <c r="H10" s="141" t="e">
        <v>#N/A</v>
      </c>
      <c r="I10" s="141">
        <v>7.6597252095964494</v>
      </c>
      <c r="J10" s="141">
        <v>7.2325173845683528</v>
      </c>
      <c r="K10" s="141">
        <v>99.487978005927928</v>
      </c>
      <c r="L10" s="141" t="e">
        <v>#N/A</v>
      </c>
      <c r="M10" s="141" t="e">
        <v>#N/A</v>
      </c>
      <c r="N10" s="141" t="e">
        <v>#N/A</v>
      </c>
      <c r="O10" s="141" t="e">
        <v>#N/A</v>
      </c>
      <c r="P10" s="141">
        <v>2.5648661088197233</v>
      </c>
      <c r="Q10" s="141" t="e">
        <v>#N/A</v>
      </c>
      <c r="R10" s="141" t="e">
        <v>#N/A</v>
      </c>
      <c r="S10" s="141" t="e">
        <v>#N/A</v>
      </c>
      <c r="T10" s="141">
        <f>SUM(D10:G10)+SUM(I10:K10)+P10</f>
        <v>308.53809792462562</v>
      </c>
    </row>
    <row r="11" spans="2:20" x14ac:dyDescent="0.25">
      <c r="B11" s="18">
        <v>2025</v>
      </c>
      <c r="C11" s="18">
        <v>2</v>
      </c>
      <c r="D11" s="141">
        <v>117.82036850805876</v>
      </c>
      <c r="E11" s="141">
        <v>61.150967548136954</v>
      </c>
      <c r="F11" s="141">
        <v>4.8612471807259876</v>
      </c>
      <c r="G11" s="141">
        <v>6.6662881290752667</v>
      </c>
      <c r="H11" s="141" t="e">
        <v>#N/A</v>
      </c>
      <c r="I11" s="141">
        <v>7.6232697526737327</v>
      </c>
      <c r="J11" s="141">
        <v>7.1459838753908871</v>
      </c>
      <c r="K11" s="141">
        <v>95.98207463509209</v>
      </c>
      <c r="L11" s="141" t="e">
        <v>#N/A</v>
      </c>
      <c r="M11" s="141" t="e">
        <v>#N/A</v>
      </c>
      <c r="N11" s="141" t="e">
        <v>#N/A</v>
      </c>
      <c r="O11" s="141" t="e">
        <v>#N/A</v>
      </c>
      <c r="P11" s="141">
        <v>2.5252745892788853</v>
      </c>
      <c r="Q11" s="141" t="e">
        <v>#N/A</v>
      </c>
      <c r="R11" s="141" t="e">
        <v>#N/A</v>
      </c>
      <c r="S11" s="141" t="e">
        <v>#N/A</v>
      </c>
      <c r="T11" s="141">
        <f t="shared" ref="T11:T74" si="0">SUM(D11:G11)+SUM(I11:K11)+P11</f>
        <v>303.77547421843258</v>
      </c>
    </row>
    <row r="12" spans="2:20" x14ac:dyDescent="0.25">
      <c r="B12" s="18">
        <v>2025</v>
      </c>
      <c r="C12" s="18">
        <v>3</v>
      </c>
      <c r="D12" s="141">
        <v>95.64786138702803</v>
      </c>
      <c r="E12" s="141">
        <v>50.850406634632272</v>
      </c>
      <c r="F12" s="141">
        <v>4.6616394169336726</v>
      </c>
      <c r="G12" s="141">
        <v>6.2445434240234263</v>
      </c>
      <c r="H12" s="141" t="e">
        <v>#N/A</v>
      </c>
      <c r="I12" s="141">
        <v>7.2317194862081537</v>
      </c>
      <c r="J12" s="141">
        <v>7.398266326720556</v>
      </c>
      <c r="K12" s="141">
        <v>65.209763796727685</v>
      </c>
      <c r="L12" s="141" t="e">
        <v>#N/A</v>
      </c>
      <c r="M12" s="141" t="e">
        <v>#N/A</v>
      </c>
      <c r="N12" s="141" t="e">
        <v>#N/A</v>
      </c>
      <c r="O12" s="141" t="e">
        <v>#N/A</v>
      </c>
      <c r="P12" s="141">
        <v>1.9887347847202546</v>
      </c>
      <c r="Q12" s="141" t="e">
        <v>#N/A</v>
      </c>
      <c r="R12" s="141" t="e">
        <v>#N/A</v>
      </c>
      <c r="S12" s="141" t="e">
        <v>#N/A</v>
      </c>
      <c r="T12" s="141">
        <f t="shared" si="0"/>
        <v>239.23293525699404</v>
      </c>
    </row>
    <row r="13" spans="2:20" x14ac:dyDescent="0.25">
      <c r="B13" s="18">
        <v>2025</v>
      </c>
      <c r="C13" s="18">
        <v>4</v>
      </c>
      <c r="D13" s="141">
        <v>78.046004186199141</v>
      </c>
      <c r="E13" s="141">
        <v>46.666110562541306</v>
      </c>
      <c r="F13" s="141">
        <v>4.5880247121629649</v>
      </c>
      <c r="G13" s="141">
        <v>6.5817992103064302</v>
      </c>
      <c r="H13" s="141" t="e">
        <v>#N/A</v>
      </c>
      <c r="I13" s="141">
        <v>6.7688789496310848</v>
      </c>
      <c r="J13" s="141">
        <v>7.8639154355355965</v>
      </c>
      <c r="K13" s="141">
        <v>62.244354317075349</v>
      </c>
      <c r="L13" s="141" t="e">
        <v>#N/A</v>
      </c>
      <c r="M13" s="141" t="e">
        <v>#N/A</v>
      </c>
      <c r="N13" s="141" t="e">
        <v>#N/A</v>
      </c>
      <c r="O13" s="141" t="e">
        <v>#N/A</v>
      </c>
      <c r="P13" s="141">
        <v>1.78348468364085</v>
      </c>
      <c r="Q13" s="141" t="e">
        <v>#N/A</v>
      </c>
      <c r="R13" s="141" t="e">
        <v>#N/A</v>
      </c>
      <c r="S13" s="141" t="e">
        <v>#N/A</v>
      </c>
      <c r="T13" s="141">
        <f t="shared" si="0"/>
        <v>214.54257205709268</v>
      </c>
    </row>
    <row r="14" spans="2:20" x14ac:dyDescent="0.25">
      <c r="B14" s="18">
        <v>2025</v>
      </c>
      <c r="C14" s="18">
        <v>5</v>
      </c>
      <c r="D14" s="141">
        <v>54.973535787145885</v>
      </c>
      <c r="E14" s="141">
        <v>37.840410650679758</v>
      </c>
      <c r="F14" s="141">
        <v>3.7428001609656207</v>
      </c>
      <c r="G14" s="141">
        <v>6.0495917395769538</v>
      </c>
      <c r="H14" s="141" t="e">
        <v>#N/A</v>
      </c>
      <c r="I14" s="141">
        <v>5.7199052470421838</v>
      </c>
      <c r="J14" s="141">
        <v>7.1226298703061248</v>
      </c>
      <c r="K14" s="141">
        <v>63.858706915775215</v>
      </c>
      <c r="L14" s="141" t="e">
        <v>#N/A</v>
      </c>
      <c r="M14" s="141" t="e">
        <v>#N/A</v>
      </c>
      <c r="N14" s="141" t="e">
        <v>#N/A</v>
      </c>
      <c r="O14" s="141" t="e">
        <v>#N/A</v>
      </c>
      <c r="P14" s="141">
        <v>1.503072452514947</v>
      </c>
      <c r="Q14" s="141" t="e">
        <v>#N/A</v>
      </c>
      <c r="R14" s="141" t="e">
        <v>#N/A</v>
      </c>
      <c r="S14" s="141" t="e">
        <v>#N/A</v>
      </c>
      <c r="T14" s="141">
        <f t="shared" si="0"/>
        <v>180.81065282400667</v>
      </c>
    </row>
    <row r="15" spans="2:20" x14ac:dyDescent="0.25">
      <c r="B15" s="18">
        <v>2025</v>
      </c>
      <c r="C15" s="18">
        <v>6</v>
      </c>
      <c r="D15" s="141">
        <v>41.80972711106299</v>
      </c>
      <c r="E15" s="141">
        <v>34.593391825383037</v>
      </c>
      <c r="F15" s="141">
        <v>3.9245110625791852</v>
      </c>
      <c r="G15" s="141">
        <v>6.309233159565645</v>
      </c>
      <c r="H15" s="141" t="e">
        <v>#N/A</v>
      </c>
      <c r="I15" s="141">
        <v>5.365676545057716</v>
      </c>
      <c r="J15" s="141">
        <v>7.4464212327025106</v>
      </c>
      <c r="K15" s="141">
        <v>75.813565445802567</v>
      </c>
      <c r="L15" s="141" t="e">
        <v>#N/A</v>
      </c>
      <c r="M15" s="141" t="e">
        <v>#N/A</v>
      </c>
      <c r="N15" s="141" t="e">
        <v>#N/A</v>
      </c>
      <c r="O15" s="141" t="e">
        <v>#N/A</v>
      </c>
      <c r="P15" s="141">
        <v>1.4691641860171609</v>
      </c>
      <c r="Q15" s="141" t="e">
        <v>#N/A</v>
      </c>
      <c r="R15" s="141" t="e">
        <v>#N/A</v>
      </c>
      <c r="S15" s="141" t="e">
        <v>#N/A</v>
      </c>
      <c r="T15" s="141">
        <f t="shared" si="0"/>
        <v>176.73169056817082</v>
      </c>
    </row>
    <row r="16" spans="2:20" x14ac:dyDescent="0.25">
      <c r="B16" s="18">
        <v>2025</v>
      </c>
      <c r="C16" s="18">
        <v>7</v>
      </c>
      <c r="D16" s="141">
        <v>38.292215879497981</v>
      </c>
      <c r="E16" s="141">
        <v>32.280721569487611</v>
      </c>
      <c r="F16" s="141">
        <v>3.514830649428681</v>
      </c>
      <c r="G16" s="141">
        <v>6.7828471783338848</v>
      </c>
      <c r="H16" s="141" t="e">
        <v>#N/A</v>
      </c>
      <c r="I16" s="141">
        <v>5.0379731591581445</v>
      </c>
      <c r="J16" s="141">
        <v>6.9103579987556909</v>
      </c>
      <c r="K16" s="141">
        <v>105.64152626238896</v>
      </c>
      <c r="L16" s="141" t="e">
        <v>#N/A</v>
      </c>
      <c r="M16" s="141" t="e">
        <v>#N/A</v>
      </c>
      <c r="N16" s="141" t="e">
        <v>#N/A</v>
      </c>
      <c r="O16" s="141" t="e">
        <v>#N/A</v>
      </c>
      <c r="P16" s="141">
        <v>1.6636244201500536</v>
      </c>
      <c r="Q16" s="141" t="e">
        <v>#N/A</v>
      </c>
      <c r="R16" s="141" t="e">
        <v>#N/A</v>
      </c>
      <c r="S16" s="141" t="e">
        <v>#N/A</v>
      </c>
      <c r="T16" s="141">
        <f t="shared" si="0"/>
        <v>200.12409711720099</v>
      </c>
    </row>
    <row r="17" spans="2:20" x14ac:dyDescent="0.25">
      <c r="B17" s="18">
        <v>2025</v>
      </c>
      <c r="C17" s="18">
        <v>8</v>
      </c>
      <c r="D17" s="141">
        <v>38.086514075852286</v>
      </c>
      <c r="E17" s="141">
        <v>32.20917059595476</v>
      </c>
      <c r="F17" s="141">
        <v>3.2842674368744746</v>
      </c>
      <c r="G17" s="141">
        <v>6.6217896124509412</v>
      </c>
      <c r="H17" s="141" t="e">
        <v>#N/A</v>
      </c>
      <c r="I17" s="141">
        <v>4.9586660241434846</v>
      </c>
      <c r="J17" s="141">
        <v>7.1476713326595069</v>
      </c>
      <c r="K17" s="141">
        <v>178.16128432781926</v>
      </c>
      <c r="L17" s="141" t="e">
        <v>#N/A</v>
      </c>
      <c r="M17" s="141" t="e">
        <v>#N/A</v>
      </c>
      <c r="N17" s="141" t="e">
        <v>#N/A</v>
      </c>
      <c r="O17" s="141" t="e">
        <v>#N/A</v>
      </c>
      <c r="P17" s="141">
        <v>2.2672496530385371</v>
      </c>
      <c r="Q17" s="141" t="e">
        <v>#N/A</v>
      </c>
      <c r="R17" s="141" t="e">
        <v>#N/A</v>
      </c>
      <c r="S17" s="141" t="e">
        <v>#N/A</v>
      </c>
      <c r="T17" s="141">
        <f t="shared" si="0"/>
        <v>272.73661305879324</v>
      </c>
    </row>
    <row r="18" spans="2:20" x14ac:dyDescent="0.25">
      <c r="B18" s="18">
        <v>2025</v>
      </c>
      <c r="C18" s="18">
        <v>9</v>
      </c>
      <c r="D18" s="141">
        <v>38.428464843657373</v>
      </c>
      <c r="E18" s="141">
        <v>33.388943812050371</v>
      </c>
      <c r="F18" s="141">
        <v>3.3759529456354911</v>
      </c>
      <c r="G18" s="141">
        <v>6.9997136860479747</v>
      </c>
      <c r="H18" s="141" t="e">
        <v>#N/A</v>
      </c>
      <c r="I18" s="141">
        <v>4.9675009292934416</v>
      </c>
      <c r="J18" s="141">
        <v>6.6058013282624621</v>
      </c>
      <c r="K18" s="141">
        <v>116.43367409187466</v>
      </c>
      <c r="L18" s="141" t="e">
        <v>#N/A</v>
      </c>
      <c r="M18" s="141" t="e">
        <v>#N/A</v>
      </c>
      <c r="N18" s="141" t="e">
        <v>#N/A</v>
      </c>
      <c r="O18" s="141" t="e">
        <v>#N/A</v>
      </c>
      <c r="P18" s="141">
        <v>1.7620331860925538</v>
      </c>
      <c r="Q18" s="141" t="e">
        <v>#N/A</v>
      </c>
      <c r="R18" s="141" t="e">
        <v>#N/A</v>
      </c>
      <c r="S18" s="141" t="e">
        <v>#N/A</v>
      </c>
      <c r="T18" s="141">
        <f t="shared" si="0"/>
        <v>211.96208482291433</v>
      </c>
    </row>
    <row r="19" spans="2:20" x14ac:dyDescent="0.25">
      <c r="B19" s="18">
        <v>2025</v>
      </c>
      <c r="C19" s="18">
        <v>10</v>
      </c>
      <c r="D19" s="141">
        <v>45.342953438360254</v>
      </c>
      <c r="E19" s="141">
        <v>34.710321166889969</v>
      </c>
      <c r="F19" s="141">
        <v>3.4926752941605681</v>
      </c>
      <c r="G19" s="141">
        <v>6.9956104103265169</v>
      </c>
      <c r="H19" s="141" t="e">
        <v>#N/A</v>
      </c>
      <c r="I19" s="141">
        <v>5.843656582152045</v>
      </c>
      <c r="J19" s="141">
        <v>6.7083971557227731</v>
      </c>
      <c r="K19" s="141">
        <v>102.80366661640736</v>
      </c>
      <c r="L19" s="141" t="e">
        <v>#N/A</v>
      </c>
      <c r="M19" s="141" t="e">
        <v>#N/A</v>
      </c>
      <c r="N19" s="141" t="e">
        <v>#N/A</v>
      </c>
      <c r="O19" s="141" t="e">
        <v>#N/A</v>
      </c>
      <c r="P19" s="141">
        <v>1.7259645686626557</v>
      </c>
      <c r="Q19" s="141" t="e">
        <v>#N/A</v>
      </c>
      <c r="R19" s="141" t="e">
        <v>#N/A</v>
      </c>
      <c r="S19" s="141" t="e">
        <v>#N/A</v>
      </c>
      <c r="T19" s="141">
        <f t="shared" si="0"/>
        <v>207.62324523268214</v>
      </c>
    </row>
    <row r="20" spans="2:20" x14ac:dyDescent="0.25">
      <c r="B20" s="18">
        <v>2025</v>
      </c>
      <c r="C20" s="18">
        <v>11</v>
      </c>
      <c r="D20" s="141">
        <v>78.774334179551261</v>
      </c>
      <c r="E20" s="141">
        <v>46.280149226387657</v>
      </c>
      <c r="F20" s="141">
        <v>4.129779232838823</v>
      </c>
      <c r="G20" s="141">
        <v>7.0092553661437771</v>
      </c>
      <c r="H20" s="141" t="e">
        <v>#N/A</v>
      </c>
      <c r="I20" s="141">
        <v>6.7244107675577007</v>
      </c>
      <c r="J20" s="141">
        <v>6.8291900829741961</v>
      </c>
      <c r="K20" s="141">
        <v>98.48980759676553</v>
      </c>
      <c r="L20" s="141" t="e">
        <v>#N/A</v>
      </c>
      <c r="M20" s="141" t="e">
        <v>#N/A</v>
      </c>
      <c r="N20" s="141" t="e">
        <v>#N/A</v>
      </c>
      <c r="O20" s="141" t="e">
        <v>#N/A</v>
      </c>
      <c r="P20" s="141">
        <v>2.0808829446824193</v>
      </c>
      <c r="Q20" s="141" t="e">
        <v>#N/A</v>
      </c>
      <c r="R20" s="141" t="e">
        <v>#N/A</v>
      </c>
      <c r="S20" s="141" t="e">
        <v>#N/A</v>
      </c>
      <c r="T20" s="141">
        <f t="shared" si="0"/>
        <v>250.31780939690137</v>
      </c>
    </row>
    <row r="21" spans="2:20" x14ac:dyDescent="0.25">
      <c r="B21" s="18">
        <v>2025</v>
      </c>
      <c r="C21" s="18">
        <v>12</v>
      </c>
      <c r="D21" s="141">
        <v>122.46364014574976</v>
      </c>
      <c r="E21" s="141">
        <v>60.162435226523634</v>
      </c>
      <c r="F21" s="141">
        <v>4.6323162588403521</v>
      </c>
      <c r="G21" s="141">
        <v>6.6097699018000133</v>
      </c>
      <c r="H21" s="141" t="e">
        <v>#N/A</v>
      </c>
      <c r="I21" s="141">
        <v>7.6099399903460618</v>
      </c>
      <c r="J21" s="141">
        <v>6.2591316139459501</v>
      </c>
      <c r="K21" s="141">
        <v>138.83021682977537</v>
      </c>
      <c r="L21" s="141" t="e">
        <v>#N/A</v>
      </c>
      <c r="M21" s="141" t="e">
        <v>#N/A</v>
      </c>
      <c r="N21" s="141" t="e">
        <v>#N/A</v>
      </c>
      <c r="O21" s="141" t="e">
        <v>#N/A</v>
      </c>
      <c r="P21" s="141">
        <v>2.9051531781561115</v>
      </c>
      <c r="Q21" s="141" t="e">
        <v>#N/A</v>
      </c>
      <c r="R21" s="141" t="e">
        <v>#N/A</v>
      </c>
      <c r="S21" s="141" t="e">
        <v>#N/A</v>
      </c>
      <c r="T21" s="141">
        <f t="shared" si="0"/>
        <v>349.47260314513727</v>
      </c>
    </row>
    <row r="22" spans="2:20" x14ac:dyDescent="0.25">
      <c r="B22" s="18">
        <v>2026</v>
      </c>
      <c r="C22" s="18">
        <v>1</v>
      </c>
      <c r="D22" s="141">
        <v>118.33247829062203</v>
      </c>
      <c r="E22" s="141">
        <v>57.150114960567265</v>
      </c>
      <c r="F22" s="141">
        <v>4.8926451077493889</v>
      </c>
      <c r="G22" s="141">
        <v>6.1497197946070097</v>
      </c>
      <c r="H22" s="141" t="e">
        <v>#N/A</v>
      </c>
      <c r="I22" s="141">
        <v>7.5651877674033345</v>
      </c>
      <c r="J22" s="141">
        <v>7.1522402841967159</v>
      </c>
      <c r="K22" s="141">
        <v>98.47361010043673</v>
      </c>
      <c r="L22" s="141" t="e">
        <v>#N/A</v>
      </c>
      <c r="M22" s="141" t="e">
        <v>#N/A</v>
      </c>
      <c r="N22" s="141" t="e">
        <v>#N/A</v>
      </c>
      <c r="O22" s="141" t="e">
        <v>#N/A</v>
      </c>
      <c r="P22" s="141">
        <v>2.5124139018085669</v>
      </c>
      <c r="Q22" s="141" t="e">
        <v>#N/A</v>
      </c>
      <c r="R22" s="141" t="e">
        <v>#N/A</v>
      </c>
      <c r="S22" s="141" t="e">
        <v>#N/A</v>
      </c>
      <c r="T22" s="141">
        <f t="shared" si="0"/>
        <v>302.22841020739105</v>
      </c>
    </row>
    <row r="23" spans="2:20" x14ac:dyDescent="0.25">
      <c r="B23" s="18">
        <v>2026</v>
      </c>
      <c r="C23" s="18">
        <v>2</v>
      </c>
      <c r="D23" s="141">
        <v>114.81035959981351</v>
      </c>
      <c r="E23" s="141">
        <v>59.290903373646948</v>
      </c>
      <c r="F23" s="141">
        <v>4.7000447412813449</v>
      </c>
      <c r="G23" s="141">
        <v>6.6662881290752667</v>
      </c>
      <c r="H23" s="141" t="e">
        <v>#N/A</v>
      </c>
      <c r="I23" s="141">
        <v>7.4901791523368431</v>
      </c>
      <c r="J23" s="141">
        <v>7.0700930539219815</v>
      </c>
      <c r="K23" s="141">
        <v>95.134746440159162</v>
      </c>
      <c r="L23" s="141" t="e">
        <v>#N/A</v>
      </c>
      <c r="M23" s="141" t="e">
        <v>#N/A</v>
      </c>
      <c r="N23" s="141" t="e">
        <v>#N/A</v>
      </c>
      <c r="O23" s="141" t="e">
        <v>#N/A</v>
      </c>
      <c r="P23" s="141">
        <v>2.4742445017293755</v>
      </c>
      <c r="Q23" s="141" t="e">
        <v>#N/A</v>
      </c>
      <c r="R23" s="141" t="e">
        <v>#N/A</v>
      </c>
      <c r="S23" s="141" t="e">
        <v>#N/A</v>
      </c>
      <c r="T23" s="141">
        <f t="shared" si="0"/>
        <v>297.63685899196446</v>
      </c>
    </row>
    <row r="24" spans="2:20" x14ac:dyDescent="0.25">
      <c r="B24" s="18">
        <v>2026</v>
      </c>
      <c r="C24" s="18">
        <v>3</v>
      </c>
      <c r="D24" s="141">
        <v>93.191209387819626</v>
      </c>
      <c r="E24" s="141">
        <v>49.305970163367782</v>
      </c>
      <c r="F24" s="141">
        <v>4.5066781951895738</v>
      </c>
      <c r="G24" s="141">
        <v>6.2445434240234263</v>
      </c>
      <c r="H24" s="141" t="e">
        <v>#N/A</v>
      </c>
      <c r="I24" s="141">
        <v>7.1254826715804125</v>
      </c>
      <c r="J24" s="141">
        <v>7.3386652437709818</v>
      </c>
      <c r="K24" s="141">
        <v>60.577413177114678</v>
      </c>
      <c r="L24" s="141" t="e">
        <v>#N/A</v>
      </c>
      <c r="M24" s="141" t="e">
        <v>#N/A</v>
      </c>
      <c r="N24" s="141" t="e">
        <v>#N/A</v>
      </c>
      <c r="O24" s="141" t="e">
        <v>#N/A</v>
      </c>
      <c r="P24" s="141">
        <v>1.9136745515838047</v>
      </c>
      <c r="Q24" s="141" t="e">
        <v>#N/A</v>
      </c>
      <c r="R24" s="141" t="e">
        <v>#N/A</v>
      </c>
      <c r="S24" s="141" t="e">
        <v>#N/A</v>
      </c>
      <c r="T24" s="141">
        <f t="shared" si="0"/>
        <v>230.20363681445028</v>
      </c>
    </row>
    <row r="25" spans="2:20" x14ac:dyDescent="0.25">
      <c r="B25" s="18">
        <v>2026</v>
      </c>
      <c r="C25" s="18">
        <v>4</v>
      </c>
      <c r="D25" s="141">
        <v>76.018690780336883</v>
      </c>
      <c r="E25" s="141">
        <v>45.252657309723084</v>
      </c>
      <c r="F25" s="141">
        <v>4.4350923576024153</v>
      </c>
      <c r="G25" s="141">
        <v>6.5817992103064302</v>
      </c>
      <c r="H25" s="141" t="e">
        <v>#N/A</v>
      </c>
      <c r="I25" s="141">
        <v>6.6883338598727082</v>
      </c>
      <c r="J25" s="141">
        <v>7.8152957330869688</v>
      </c>
      <c r="K25" s="141">
        <v>58.121985706331934</v>
      </c>
      <c r="L25" s="141" t="e">
        <v>#N/A</v>
      </c>
      <c r="M25" s="141" t="e">
        <v>#N/A</v>
      </c>
      <c r="N25" s="141" t="e">
        <v>#N/A</v>
      </c>
      <c r="O25" s="141" t="e">
        <v>#N/A</v>
      </c>
      <c r="P25" s="141">
        <v>1.7177208564567239</v>
      </c>
      <c r="Q25" s="141" t="e">
        <v>#N/A</v>
      </c>
      <c r="R25" s="141" t="e">
        <v>#N/A</v>
      </c>
      <c r="S25" s="141" t="e">
        <v>#N/A</v>
      </c>
      <c r="T25" s="141">
        <f t="shared" si="0"/>
        <v>206.63157581371718</v>
      </c>
    </row>
    <row r="26" spans="2:20" x14ac:dyDescent="0.25">
      <c r="B26" s="18">
        <v>2026</v>
      </c>
      <c r="C26" s="18">
        <v>5</v>
      </c>
      <c r="D26" s="141">
        <v>53.557763285568917</v>
      </c>
      <c r="E26" s="141">
        <v>36.694090279573793</v>
      </c>
      <c r="F26" s="141">
        <v>3.6177748901224804</v>
      </c>
      <c r="G26" s="141">
        <v>6.0495917395769538</v>
      </c>
      <c r="H26" s="141" t="e">
        <v>#N/A</v>
      </c>
      <c r="I26" s="141">
        <v>5.6450456974870242</v>
      </c>
      <c r="J26" s="141">
        <v>7.091422263294695</v>
      </c>
      <c r="K26" s="141">
        <v>60.086545178337438</v>
      </c>
      <c r="L26" s="141" t="e">
        <v>#N/A</v>
      </c>
      <c r="M26" s="141" t="e">
        <v>#N/A</v>
      </c>
      <c r="N26" s="141" t="e">
        <v>#N/A</v>
      </c>
      <c r="O26" s="141" t="e">
        <v>#N/A</v>
      </c>
      <c r="P26" s="141">
        <v>1.4480374548150865</v>
      </c>
      <c r="Q26" s="141" t="e">
        <v>#N/A</v>
      </c>
      <c r="R26" s="141" t="e">
        <v>#N/A</v>
      </c>
      <c r="S26" s="141" t="e">
        <v>#N/A</v>
      </c>
      <c r="T26" s="141">
        <f t="shared" si="0"/>
        <v>174.19027078877636</v>
      </c>
    </row>
    <row r="27" spans="2:20" x14ac:dyDescent="0.25">
      <c r="B27" s="18">
        <v>2026</v>
      </c>
      <c r="C27" s="18">
        <v>6</v>
      </c>
      <c r="D27" s="141">
        <v>40.737686531036189</v>
      </c>
      <c r="E27" s="141">
        <v>33.54607183042949</v>
      </c>
      <c r="F27" s="141">
        <v>3.7931477341826763</v>
      </c>
      <c r="G27" s="141">
        <v>6.309233159565645</v>
      </c>
      <c r="H27" s="141" t="e">
        <v>#N/A</v>
      </c>
      <c r="I27" s="141">
        <v>5.3053056499218654</v>
      </c>
      <c r="J27" s="141">
        <v>7.4289008555527367</v>
      </c>
      <c r="K27" s="141">
        <v>74.314831075095881</v>
      </c>
      <c r="L27" s="141" t="e">
        <v>#N/A</v>
      </c>
      <c r="M27" s="141" t="e">
        <v>#N/A</v>
      </c>
      <c r="N27" s="141" t="e">
        <v>#N/A</v>
      </c>
      <c r="O27" s="141" t="e">
        <v>#N/A</v>
      </c>
      <c r="P27" s="141">
        <v>1.4370808593815867</v>
      </c>
      <c r="Q27" s="141" t="e">
        <v>#N/A</v>
      </c>
      <c r="R27" s="141" t="e">
        <v>#N/A</v>
      </c>
      <c r="S27" s="141" t="e">
        <v>#N/A</v>
      </c>
      <c r="T27" s="141">
        <f t="shared" si="0"/>
        <v>172.87225769516607</v>
      </c>
    </row>
    <row r="28" spans="2:20" x14ac:dyDescent="0.25">
      <c r="B28" s="18">
        <v>2026</v>
      </c>
      <c r="C28" s="18">
        <v>7</v>
      </c>
      <c r="D28" s="141">
        <v>37.317174800584972</v>
      </c>
      <c r="E28" s="141">
        <v>31.303021843299629</v>
      </c>
      <c r="F28" s="141">
        <v>3.3971278168167629</v>
      </c>
      <c r="G28" s="141">
        <v>6.7828471783338848</v>
      </c>
      <c r="H28" s="141" t="e">
        <v>#N/A</v>
      </c>
      <c r="I28" s="141">
        <v>4.9887636754233382</v>
      </c>
      <c r="J28" s="141">
        <v>6.9145375227661328</v>
      </c>
      <c r="K28" s="141">
        <v>105.3154257800188</v>
      </c>
      <c r="L28" s="141" t="e">
        <v>#N/A</v>
      </c>
      <c r="M28" s="141" t="e">
        <v>#N/A</v>
      </c>
      <c r="N28" s="141" t="e">
        <v>#N/A</v>
      </c>
      <c r="O28" s="141" t="e">
        <v>#N/A</v>
      </c>
      <c r="P28" s="141">
        <v>1.6431575624046655</v>
      </c>
      <c r="Q28" s="141" t="e">
        <v>#N/A</v>
      </c>
      <c r="R28" s="141" t="e">
        <v>#N/A</v>
      </c>
      <c r="S28" s="141" t="e">
        <v>#N/A</v>
      </c>
      <c r="T28" s="141">
        <f t="shared" si="0"/>
        <v>197.66205617964818</v>
      </c>
    </row>
    <row r="29" spans="2:20" x14ac:dyDescent="0.25">
      <c r="B29" s="18">
        <v>2026</v>
      </c>
      <c r="C29" s="18">
        <v>8</v>
      </c>
      <c r="D29" s="141">
        <v>37.117096913992334</v>
      </c>
      <c r="E29" s="141">
        <v>31.233617782981078</v>
      </c>
      <c r="F29" s="141">
        <v>3.1742692657739107</v>
      </c>
      <c r="G29" s="141">
        <v>6.6217896124509412</v>
      </c>
      <c r="H29" s="141" t="e">
        <v>#N/A</v>
      </c>
      <c r="I29" s="141">
        <v>4.912295401534946</v>
      </c>
      <c r="J29" s="141">
        <v>7.1603296724966823</v>
      </c>
      <c r="K29" s="141">
        <v>177.68037153422557</v>
      </c>
      <c r="L29" s="141" t="e">
        <v>#N/A</v>
      </c>
      <c r="M29" s="141" t="e">
        <v>#N/A</v>
      </c>
      <c r="N29" s="141" t="e">
        <v>#N/A</v>
      </c>
      <c r="O29" s="141" t="e">
        <v>#N/A</v>
      </c>
      <c r="P29" s="141">
        <v>2.245709655796897</v>
      </c>
      <c r="Q29" s="141" t="e">
        <v>#N/A</v>
      </c>
      <c r="R29" s="141" t="e">
        <v>#N/A</v>
      </c>
      <c r="S29" s="141" t="e">
        <v>#N/A</v>
      </c>
      <c r="T29" s="141">
        <f t="shared" si="0"/>
        <v>270.14547983925235</v>
      </c>
    </row>
    <row r="30" spans="2:20" x14ac:dyDescent="0.25">
      <c r="B30" s="18">
        <v>2026</v>
      </c>
      <c r="C30" s="18">
        <v>9</v>
      </c>
      <c r="D30" s="141">
        <v>37.450195692872882</v>
      </c>
      <c r="E30" s="141">
        <v>32.377643276160441</v>
      </c>
      <c r="F30" s="141">
        <v>3.2628756930754608</v>
      </c>
      <c r="G30" s="141">
        <v>6.9997136860479747</v>
      </c>
      <c r="H30" s="141" t="e">
        <v>#N/A</v>
      </c>
      <c r="I30" s="141">
        <v>4.9327114754460046</v>
      </c>
      <c r="J30" s="141">
        <v>6.6297040421678552</v>
      </c>
      <c r="K30" s="141">
        <v>114.83990108642078</v>
      </c>
      <c r="L30" s="141" t="e">
        <v>#N/A</v>
      </c>
      <c r="M30" s="141" t="e">
        <v>#N/A</v>
      </c>
      <c r="N30" s="141" t="e">
        <v>#N/A</v>
      </c>
      <c r="O30" s="141" t="e">
        <v>#N/A</v>
      </c>
      <c r="P30" s="141">
        <v>1.7309561365938793</v>
      </c>
      <c r="Q30" s="141" t="e">
        <v>#N/A</v>
      </c>
      <c r="R30" s="141" t="e">
        <v>#N/A</v>
      </c>
      <c r="S30" s="141" t="e">
        <v>#N/A</v>
      </c>
      <c r="T30" s="141">
        <f t="shared" si="0"/>
        <v>208.22370108878528</v>
      </c>
    </row>
    <row r="31" spans="2:20" x14ac:dyDescent="0.25">
      <c r="B31" s="18">
        <v>2026</v>
      </c>
      <c r="C31" s="18">
        <v>10</v>
      </c>
      <c r="D31" s="141">
        <v>44.17675327572168</v>
      </c>
      <c r="E31" s="141">
        <v>33.659374703657811</v>
      </c>
      <c r="F31" s="141">
        <v>3.3758191103468991</v>
      </c>
      <c r="G31" s="141">
        <v>6.9956104103265169</v>
      </c>
      <c r="H31" s="141" t="e">
        <v>#N/A</v>
      </c>
      <c r="I31" s="141">
        <v>5.7997224740080773</v>
      </c>
      <c r="J31" s="141">
        <v>6.7348354533173831</v>
      </c>
      <c r="K31" s="141">
        <v>102.26068418505299</v>
      </c>
      <c r="L31" s="141" t="e">
        <v>#N/A</v>
      </c>
      <c r="M31" s="141" t="e">
        <v>#N/A</v>
      </c>
      <c r="N31" s="141" t="e">
        <v>#N/A</v>
      </c>
      <c r="O31" s="141" t="e">
        <v>#N/A</v>
      </c>
      <c r="P31" s="141">
        <v>1.7017011508865922</v>
      </c>
      <c r="Q31" s="141" t="e">
        <v>#N/A</v>
      </c>
      <c r="R31" s="141" t="e">
        <v>#N/A</v>
      </c>
      <c r="S31" s="141" t="e">
        <v>#N/A</v>
      </c>
      <c r="T31" s="141">
        <f t="shared" si="0"/>
        <v>204.70450076331798</v>
      </c>
    </row>
    <row r="32" spans="2:20" x14ac:dyDescent="0.25">
      <c r="B32" s="18">
        <v>2026</v>
      </c>
      <c r="C32" s="18">
        <v>11</v>
      </c>
      <c r="D32" s="141">
        <v>76.765485890166673</v>
      </c>
      <c r="E32" s="141">
        <v>44.874592995873222</v>
      </c>
      <c r="F32" s="141">
        <v>3.9922063319214667</v>
      </c>
      <c r="G32" s="141">
        <v>7.0092553661437771</v>
      </c>
      <c r="H32" s="141" t="e">
        <v>#N/A</v>
      </c>
      <c r="I32" s="141">
        <v>6.6655362790735131</v>
      </c>
      <c r="J32" s="141">
        <v>6.8591322436151989</v>
      </c>
      <c r="K32" s="141">
        <v>98.409874900114133</v>
      </c>
      <c r="L32" s="141" t="e">
        <v>#N/A</v>
      </c>
      <c r="M32" s="141" t="e">
        <v>#N/A</v>
      </c>
      <c r="N32" s="141" t="e">
        <v>#N/A</v>
      </c>
      <c r="O32" s="141" t="e">
        <v>#N/A</v>
      </c>
      <c r="P32" s="141">
        <v>2.0501953885782984</v>
      </c>
      <c r="Q32" s="141" t="e">
        <v>#N/A</v>
      </c>
      <c r="R32" s="141" t="e">
        <v>#N/A</v>
      </c>
      <c r="S32" s="141" t="e">
        <v>#N/A</v>
      </c>
      <c r="T32" s="141">
        <f t="shared" si="0"/>
        <v>246.62627939548628</v>
      </c>
    </row>
    <row r="33" spans="2:20" x14ac:dyDescent="0.25">
      <c r="B33" s="18">
        <v>2026</v>
      </c>
      <c r="C33" s="18">
        <v>12</v>
      </c>
      <c r="D33" s="141">
        <v>119.27486030989255</v>
      </c>
      <c r="E33" s="141">
        <v>58.337539324588612</v>
      </c>
      <c r="F33" s="141">
        <v>4.4788890981307858</v>
      </c>
      <c r="G33" s="141">
        <v>6.6097699018000133</v>
      </c>
      <c r="H33" s="141" t="e">
        <v>#N/A</v>
      </c>
      <c r="I33" s="141">
        <v>7.5440208720581383</v>
      </c>
      <c r="J33" s="141">
        <v>6.2904840827163335</v>
      </c>
      <c r="K33" s="141">
        <v>142.18771741336357</v>
      </c>
      <c r="L33" s="141" t="e">
        <v>#N/A</v>
      </c>
      <c r="M33" s="141" t="e">
        <v>#N/A</v>
      </c>
      <c r="N33" s="141" t="e">
        <v>#N/A</v>
      </c>
      <c r="O33" s="141" t="e">
        <v>#N/A</v>
      </c>
      <c r="P33" s="141">
        <v>2.8896941576145565</v>
      </c>
      <c r="Q33" s="141" t="e">
        <v>#N/A</v>
      </c>
      <c r="R33" s="141" t="e">
        <v>#N/A</v>
      </c>
      <c r="S33" s="141" t="e">
        <v>#N/A</v>
      </c>
      <c r="T33" s="141">
        <f t="shared" si="0"/>
        <v>347.61297516016458</v>
      </c>
    </row>
    <row r="34" spans="2:20" x14ac:dyDescent="0.25">
      <c r="B34" s="18">
        <v>2027</v>
      </c>
      <c r="C34" s="18">
        <v>1</v>
      </c>
      <c r="D34" s="141">
        <v>116.60016604960299</v>
      </c>
      <c r="E34" s="141">
        <v>57.142177629446614</v>
      </c>
      <c r="F34" s="141">
        <v>4.8772566546381091</v>
      </c>
      <c r="G34" s="141">
        <v>6.1497197946070097</v>
      </c>
      <c r="H34" s="141" t="e">
        <v>#N/A</v>
      </c>
      <c r="I34" s="141">
        <v>7.514888763427046</v>
      </c>
      <c r="J34" s="141">
        <v>7.1682118926012475</v>
      </c>
      <c r="K34" s="141">
        <v>83.941680278694577</v>
      </c>
      <c r="L34" s="141" t="e">
        <v>#N/A</v>
      </c>
      <c r="M34" s="141" t="e">
        <v>#N/A</v>
      </c>
      <c r="N34" s="141" t="e">
        <v>#N/A</v>
      </c>
      <c r="O34" s="141" t="e">
        <v>#N/A</v>
      </c>
      <c r="P34" s="141">
        <v>2.3755931881437777</v>
      </c>
      <c r="Q34" s="141" t="e">
        <v>#N/A</v>
      </c>
      <c r="R34" s="141" t="e">
        <v>#N/A</v>
      </c>
      <c r="S34" s="141" t="e">
        <v>#N/A</v>
      </c>
      <c r="T34" s="141">
        <f t="shared" si="0"/>
        <v>285.76969425116141</v>
      </c>
    </row>
    <row r="35" spans="2:20" x14ac:dyDescent="0.25">
      <c r="B35" s="18">
        <v>2027</v>
      </c>
      <c r="C35" s="18">
        <v>2</v>
      </c>
      <c r="D35" s="141">
        <v>113.13136935058432</v>
      </c>
      <c r="E35" s="141">
        <v>59.291064881642932</v>
      </c>
      <c r="F35" s="141">
        <v>4.6851178611414692</v>
      </c>
      <c r="G35" s="141">
        <v>6.6662881290752667</v>
      </c>
      <c r="H35" s="141" t="e">
        <v>#N/A</v>
      </c>
      <c r="I35" s="141">
        <v>7.4435477657218536</v>
      </c>
      <c r="J35" s="141">
        <v>7.0905406400468696</v>
      </c>
      <c r="K35" s="141">
        <v>80.8367732011654</v>
      </c>
      <c r="L35" s="141" t="e">
        <v>#N/A</v>
      </c>
      <c r="M35" s="141" t="e">
        <v>#N/A</v>
      </c>
      <c r="N35" s="141" t="e">
        <v>#N/A</v>
      </c>
      <c r="O35" s="141" t="e">
        <v>#N/A</v>
      </c>
      <c r="P35" s="141">
        <v>2.3399719672529002</v>
      </c>
      <c r="Q35" s="141" t="e">
        <v>#N/A</v>
      </c>
      <c r="R35" s="141" t="e">
        <v>#N/A</v>
      </c>
      <c r="S35" s="141" t="e">
        <v>#N/A</v>
      </c>
      <c r="T35" s="141">
        <f t="shared" si="0"/>
        <v>281.484673796631</v>
      </c>
    </row>
    <row r="36" spans="2:20" x14ac:dyDescent="0.25">
      <c r="B36" s="18">
        <v>2027</v>
      </c>
      <c r="C36" s="18">
        <v>3</v>
      </c>
      <c r="D36" s="141">
        <v>91.837957326261417</v>
      </c>
      <c r="E36" s="141">
        <v>49.321362189146512</v>
      </c>
      <c r="F36" s="141">
        <v>4.4945287220397212</v>
      </c>
      <c r="G36" s="141">
        <v>6.2445434240234263</v>
      </c>
      <c r="H36" s="141" t="e">
        <v>#N/A</v>
      </c>
      <c r="I36" s="141">
        <v>7.0821888565215998</v>
      </c>
      <c r="J36" s="141">
        <v>7.3544938349609463</v>
      </c>
      <c r="K36" s="141">
        <v>61.045283991621304</v>
      </c>
      <c r="L36" s="141" t="e">
        <v>#N/A</v>
      </c>
      <c r="M36" s="141" t="e">
        <v>#N/A</v>
      </c>
      <c r="N36" s="141" t="e">
        <v>#N/A</v>
      </c>
      <c r="O36" s="141" t="e">
        <v>#N/A</v>
      </c>
      <c r="P36" s="141">
        <v>1.906049661495772</v>
      </c>
      <c r="Q36" s="141" t="e">
        <v>#N/A</v>
      </c>
      <c r="R36" s="141" t="e">
        <v>#N/A</v>
      </c>
      <c r="S36" s="141" t="e">
        <v>#N/A</v>
      </c>
      <c r="T36" s="141">
        <f t="shared" si="0"/>
        <v>229.2864080060707</v>
      </c>
    </row>
    <row r="37" spans="2:20" x14ac:dyDescent="0.25">
      <c r="B37" s="18">
        <v>2027</v>
      </c>
      <c r="C37" s="18">
        <v>4</v>
      </c>
      <c r="D37" s="141">
        <v>74.926428814474846</v>
      </c>
      <c r="E37" s="141">
        <v>45.294161240336592</v>
      </c>
      <c r="F37" s="141">
        <v>4.4254195136849832</v>
      </c>
      <c r="G37" s="141">
        <v>6.5817992103064302</v>
      </c>
      <c r="H37" s="141" t="e">
        <v>#N/A</v>
      </c>
      <c r="I37" s="141">
        <v>6.6538457476011414</v>
      </c>
      <c r="J37" s="141">
        <v>7.8289521505383801</v>
      </c>
      <c r="K37" s="141">
        <v>59.014702610394174</v>
      </c>
      <c r="L37" s="141" t="e">
        <v>#N/A</v>
      </c>
      <c r="M37" s="141" t="e">
        <v>#N/A</v>
      </c>
      <c r="N37" s="141" t="e">
        <v>#N/A</v>
      </c>
      <c r="O37" s="141" t="e">
        <v>#N/A</v>
      </c>
      <c r="P37" s="141">
        <v>1.7161403443449856</v>
      </c>
      <c r="Q37" s="141" t="e">
        <v>#N/A</v>
      </c>
      <c r="R37" s="141" t="e">
        <v>#N/A</v>
      </c>
      <c r="S37" s="141" t="e">
        <v>#N/A</v>
      </c>
      <c r="T37" s="141">
        <f t="shared" si="0"/>
        <v>206.44144963168151</v>
      </c>
    </row>
    <row r="38" spans="2:20" x14ac:dyDescent="0.25">
      <c r="B38" s="18">
        <v>2027</v>
      </c>
      <c r="C38" s="18">
        <v>5</v>
      </c>
      <c r="D38" s="141">
        <v>52.811708540072146</v>
      </c>
      <c r="E38" s="141">
        <v>36.747667073482262</v>
      </c>
      <c r="F38" s="141">
        <v>3.6112255748903648</v>
      </c>
      <c r="G38" s="141">
        <v>6.0495917395769538</v>
      </c>
      <c r="H38" s="141" t="e">
        <v>#N/A</v>
      </c>
      <c r="I38" s="141">
        <v>5.6242747638526547</v>
      </c>
      <c r="J38" s="141">
        <v>7.1019021985456883</v>
      </c>
      <c r="K38" s="141">
        <v>63.065830856128649</v>
      </c>
      <c r="L38" s="141" t="e">
        <v>#N/A</v>
      </c>
      <c r="M38" s="141" t="e">
        <v>#N/A</v>
      </c>
      <c r="N38" s="141" t="e">
        <v>#N/A</v>
      </c>
      <c r="O38" s="141" t="e">
        <v>#N/A</v>
      </c>
      <c r="P38" s="141">
        <v>1.4670657941574499</v>
      </c>
      <c r="Q38" s="141" t="e">
        <v>#N/A</v>
      </c>
      <c r="R38" s="141" t="e">
        <v>#N/A</v>
      </c>
      <c r="S38" s="141" t="e">
        <v>#N/A</v>
      </c>
      <c r="T38" s="141">
        <f t="shared" si="0"/>
        <v>176.47926654070619</v>
      </c>
    </row>
    <row r="39" spans="2:20" x14ac:dyDescent="0.25">
      <c r="B39" s="18">
        <v>2027</v>
      </c>
      <c r="C39" s="18">
        <v>6</v>
      </c>
      <c r="D39" s="141">
        <v>40.191328833670241</v>
      </c>
      <c r="E39" s="141">
        <v>33.613963303455606</v>
      </c>
      <c r="F39" s="141">
        <v>3.7877983391604229</v>
      </c>
      <c r="G39" s="141">
        <v>6.309233159565645</v>
      </c>
      <c r="H39" s="141" t="e">
        <v>#N/A</v>
      </c>
      <c r="I39" s="141">
        <v>5.2850262912977444</v>
      </c>
      <c r="J39" s="141">
        <v>7.4357422449732073</v>
      </c>
      <c r="K39" s="141">
        <v>73.172049090509319</v>
      </c>
      <c r="L39" s="141" t="e">
        <v>#N/A</v>
      </c>
      <c r="M39" s="141" t="e">
        <v>#N/A</v>
      </c>
      <c r="N39" s="141" t="e">
        <v>#N/A</v>
      </c>
      <c r="O39" s="141" t="e">
        <v>#N/A</v>
      </c>
      <c r="P39" s="141">
        <v>1.4233330173436616</v>
      </c>
      <c r="Q39" s="141" t="e">
        <v>#N/A</v>
      </c>
      <c r="R39" s="141" t="e">
        <v>#N/A</v>
      </c>
      <c r="S39" s="141" t="e">
        <v>#N/A</v>
      </c>
      <c r="T39" s="141">
        <f t="shared" si="0"/>
        <v>171.21847427997582</v>
      </c>
    </row>
    <row r="40" spans="2:20" x14ac:dyDescent="0.25">
      <c r="B40" s="18">
        <v>2027</v>
      </c>
      <c r="C40" s="18">
        <v>7</v>
      </c>
      <c r="D40" s="141">
        <v>36.824737680151578</v>
      </c>
      <c r="E40" s="141">
        <v>31.370215815144171</v>
      </c>
      <c r="F40" s="141">
        <v>3.3925738705705886</v>
      </c>
      <c r="G40" s="141">
        <v>6.7828471783338848</v>
      </c>
      <c r="H40" s="141" t="e">
        <v>#N/A</v>
      </c>
      <c r="I40" s="141">
        <v>4.9697447198926632</v>
      </c>
      <c r="J40" s="141">
        <v>6.9157695781449942</v>
      </c>
      <c r="K40" s="141">
        <v>91.126005334190779</v>
      </c>
      <c r="L40" s="141" t="e">
        <v>#N/A</v>
      </c>
      <c r="M40" s="141" t="e">
        <v>#N/A</v>
      </c>
      <c r="N40" s="141" t="e">
        <v>#N/A</v>
      </c>
      <c r="O40" s="141" t="e">
        <v>#N/A</v>
      </c>
      <c r="P40" s="141">
        <v>1.520460696400747</v>
      </c>
      <c r="Q40" s="141" t="e">
        <v>#N/A</v>
      </c>
      <c r="R40" s="141" t="e">
        <v>#N/A</v>
      </c>
      <c r="S40" s="141" t="e">
        <v>#N/A</v>
      </c>
      <c r="T40" s="141">
        <f t="shared" si="0"/>
        <v>182.90235487282942</v>
      </c>
    </row>
    <row r="41" spans="2:20" x14ac:dyDescent="0.25">
      <c r="B41" s="18">
        <v>2027</v>
      </c>
      <c r="C41" s="18">
        <v>8</v>
      </c>
      <c r="D41" s="141">
        <v>36.627789783217921</v>
      </c>
      <c r="E41" s="141">
        <v>31.300903938204854</v>
      </c>
      <c r="F41" s="141">
        <v>3.1700159639918142</v>
      </c>
      <c r="G41" s="141">
        <v>6.6217896124509412</v>
      </c>
      <c r="H41" s="141" t="e">
        <v>#N/A</v>
      </c>
      <c r="I41" s="141">
        <v>4.8909042125750846</v>
      </c>
      <c r="J41" s="141">
        <v>7.1565872851567995</v>
      </c>
      <c r="K41" s="141">
        <v>158.4330969095557</v>
      </c>
      <c r="L41" s="141" t="e">
        <v>#N/A</v>
      </c>
      <c r="M41" s="141" t="e">
        <v>#N/A</v>
      </c>
      <c r="N41" s="141" t="e">
        <v>#N/A</v>
      </c>
      <c r="O41" s="141" t="e">
        <v>#N/A</v>
      </c>
      <c r="P41" s="141">
        <v>2.0805825210565154</v>
      </c>
      <c r="Q41" s="141" t="e">
        <v>#N/A</v>
      </c>
      <c r="R41" s="141" t="e">
        <v>#N/A</v>
      </c>
      <c r="S41" s="141" t="e">
        <v>#N/A</v>
      </c>
      <c r="T41" s="141">
        <f t="shared" si="0"/>
        <v>250.28167022620966</v>
      </c>
    </row>
    <row r="42" spans="2:20" x14ac:dyDescent="0.25">
      <c r="B42" s="18">
        <v>2027</v>
      </c>
      <c r="C42" s="18">
        <v>9</v>
      </c>
      <c r="D42" s="141">
        <v>36.9558994005085</v>
      </c>
      <c r="E42" s="141">
        <v>32.44697634475029</v>
      </c>
      <c r="F42" s="141">
        <v>3.2584625478583193</v>
      </c>
      <c r="G42" s="141">
        <v>6.9997136860479747</v>
      </c>
      <c r="H42" s="141" t="e">
        <v>#N/A</v>
      </c>
      <c r="I42" s="141">
        <v>4.9107345088608172</v>
      </c>
      <c r="J42" s="141">
        <v>6.6235714597982005</v>
      </c>
      <c r="K42" s="141">
        <v>118.5617356223426</v>
      </c>
      <c r="L42" s="141" t="e">
        <v>#N/A</v>
      </c>
      <c r="M42" s="141" t="e">
        <v>#N/A</v>
      </c>
      <c r="N42" s="141" t="e">
        <v>#N/A</v>
      </c>
      <c r="O42" s="141" t="e">
        <v>#N/A</v>
      </c>
      <c r="P42" s="141">
        <v>1.7583200242383303</v>
      </c>
      <c r="Q42" s="141" t="e">
        <v>#N/A</v>
      </c>
      <c r="R42" s="141" t="e">
        <v>#N/A</v>
      </c>
      <c r="S42" s="141" t="e">
        <v>#N/A</v>
      </c>
      <c r="T42" s="141">
        <f t="shared" si="0"/>
        <v>211.51541359440503</v>
      </c>
    </row>
    <row r="43" spans="2:20" x14ac:dyDescent="0.25">
      <c r="B43" s="18">
        <v>2027</v>
      </c>
      <c r="C43" s="18">
        <v>10</v>
      </c>
      <c r="D43" s="141">
        <v>43.5742658633704</v>
      </c>
      <c r="E43" s="141">
        <v>33.72054910047067</v>
      </c>
      <c r="F43" s="141">
        <v>3.3705189633121369</v>
      </c>
      <c r="G43" s="141">
        <v>6.9956104103265169</v>
      </c>
      <c r="H43" s="141" t="e">
        <v>#N/A</v>
      </c>
      <c r="I43" s="141">
        <v>5.7691338501403377</v>
      </c>
      <c r="J43" s="141">
        <v>6.7284638071448644</v>
      </c>
      <c r="K43" s="141">
        <v>91.065513849280961</v>
      </c>
      <c r="L43" s="141" t="e">
        <v>#N/A</v>
      </c>
      <c r="M43" s="141" t="e">
        <v>#N/A</v>
      </c>
      <c r="N43" s="141" t="e">
        <v>#N/A</v>
      </c>
      <c r="O43" s="141" t="e">
        <v>#N/A</v>
      </c>
      <c r="P43" s="141">
        <v>1.602964079945072</v>
      </c>
      <c r="Q43" s="141" t="e">
        <v>#N/A</v>
      </c>
      <c r="R43" s="141" t="e">
        <v>#N/A</v>
      </c>
      <c r="S43" s="141" t="e">
        <v>#N/A</v>
      </c>
      <c r="T43" s="141">
        <f t="shared" si="0"/>
        <v>192.82701992399097</v>
      </c>
    </row>
    <row r="44" spans="2:20" x14ac:dyDescent="0.25">
      <c r="B44" s="18">
        <v>2027</v>
      </c>
      <c r="C44" s="18">
        <v>11</v>
      </c>
      <c r="D44" s="141">
        <v>75.677140350665042</v>
      </c>
      <c r="E44" s="141">
        <v>44.911874380253863</v>
      </c>
      <c r="F44" s="141">
        <v>3.9828314654359143</v>
      </c>
      <c r="G44" s="141">
        <v>7.0092553661437771</v>
      </c>
      <c r="H44" s="141" t="e">
        <v>#N/A</v>
      </c>
      <c r="I44" s="141">
        <v>6.6248851948059722</v>
      </c>
      <c r="J44" s="141">
        <v>6.8447095175606991</v>
      </c>
      <c r="K44" s="141">
        <v>84.685227962344371</v>
      </c>
      <c r="L44" s="141" t="e">
        <v>#N/A</v>
      </c>
      <c r="M44" s="141" t="e">
        <v>#N/A</v>
      </c>
      <c r="N44" s="141" t="e">
        <v>#N/A</v>
      </c>
      <c r="O44" s="141" t="e">
        <v>#N/A</v>
      </c>
      <c r="P44" s="141">
        <v>1.9257955428242002</v>
      </c>
      <c r="Q44" s="141" t="e">
        <v>#N/A</v>
      </c>
      <c r="R44" s="141" t="e">
        <v>#N/A</v>
      </c>
      <c r="S44" s="141" t="e">
        <v>#N/A</v>
      </c>
      <c r="T44" s="141">
        <f t="shared" si="0"/>
        <v>231.66171978003385</v>
      </c>
    </row>
    <row r="45" spans="2:20" x14ac:dyDescent="0.25">
      <c r="B45" s="18">
        <v>2027</v>
      </c>
      <c r="C45" s="18">
        <v>12</v>
      </c>
      <c r="D45" s="141">
        <v>117.49701130524434</v>
      </c>
      <c r="E45" s="141">
        <v>58.327296886613517</v>
      </c>
      <c r="F45" s="141">
        <v>4.4637513296187681</v>
      </c>
      <c r="G45" s="141">
        <v>6.6097699018000133</v>
      </c>
      <c r="H45" s="141" t="e">
        <v>#N/A</v>
      </c>
      <c r="I45" s="141">
        <v>7.4829346435252599</v>
      </c>
      <c r="J45" s="141">
        <v>6.2689998167769643</v>
      </c>
      <c r="K45" s="141">
        <v>122.82719980632629</v>
      </c>
      <c r="L45" s="141" t="e">
        <v>#N/A</v>
      </c>
      <c r="M45" s="141" t="e">
        <v>#N/A</v>
      </c>
      <c r="N45" s="141" t="e">
        <v>#N/A</v>
      </c>
      <c r="O45" s="141" t="e">
        <v>#N/A</v>
      </c>
      <c r="P45" s="141">
        <v>2.7115937437677737</v>
      </c>
      <c r="Q45" s="141" t="e">
        <v>#N/A</v>
      </c>
      <c r="R45" s="141" t="e">
        <v>#N/A</v>
      </c>
      <c r="S45" s="141" t="e">
        <v>#N/A</v>
      </c>
      <c r="T45" s="141">
        <f t="shared" si="0"/>
        <v>326.18855743367288</v>
      </c>
    </row>
    <row r="46" spans="2:20" x14ac:dyDescent="0.25">
      <c r="B46" s="18">
        <v>2028</v>
      </c>
      <c r="C46" s="18">
        <v>1</v>
      </c>
      <c r="D46" s="141">
        <v>114.75688428397468</v>
      </c>
      <c r="E46" s="141">
        <v>56.749186579215625</v>
      </c>
      <c r="F46" s="141">
        <v>4.8357167761470938</v>
      </c>
      <c r="G46" s="141">
        <v>6.1497197946070097</v>
      </c>
      <c r="H46" s="141" t="e">
        <v>#N/A</v>
      </c>
      <c r="I46" s="141">
        <v>7.4434938704547537</v>
      </c>
      <c r="J46" s="141">
        <v>7.1719099604286836</v>
      </c>
      <c r="K46" s="141">
        <v>83.811332317282904</v>
      </c>
      <c r="L46" s="141" t="e">
        <v>#N/A</v>
      </c>
      <c r="M46" s="141" t="e">
        <v>#N/A</v>
      </c>
      <c r="N46" s="141" t="e">
        <v>#N/A</v>
      </c>
      <c r="O46" s="141" t="e">
        <v>#N/A</v>
      </c>
      <c r="P46" s="141">
        <v>2.3548389446913025</v>
      </c>
      <c r="Q46" s="141" t="e">
        <v>#N/A</v>
      </c>
      <c r="R46" s="141" t="e">
        <v>#N/A</v>
      </c>
      <c r="S46" s="141" t="e">
        <v>#N/A</v>
      </c>
      <c r="T46" s="141">
        <f t="shared" si="0"/>
        <v>283.27308252680206</v>
      </c>
    </row>
    <row r="47" spans="2:20" x14ac:dyDescent="0.25">
      <c r="B47" s="18">
        <v>2028</v>
      </c>
      <c r="C47" s="18">
        <v>2</v>
      </c>
      <c r="D47" s="141">
        <v>107.50548068783483</v>
      </c>
      <c r="E47" s="141">
        <v>56.859231697613033</v>
      </c>
      <c r="F47" s="141">
        <v>4.4849181299634484</v>
      </c>
      <c r="G47" s="141">
        <v>6.4364161246243947</v>
      </c>
      <c r="H47" s="141" t="e">
        <v>#N/A</v>
      </c>
      <c r="I47" s="141">
        <v>7.1521275133436504</v>
      </c>
      <c r="J47" s="141">
        <v>6.8427021896802671</v>
      </c>
      <c r="K47" s="141">
        <v>80.68888959940081</v>
      </c>
      <c r="L47" s="141" t="e">
        <v>#N/A</v>
      </c>
      <c r="M47" s="141" t="e">
        <v>#N/A</v>
      </c>
      <c r="N47" s="141" t="e">
        <v>#N/A</v>
      </c>
      <c r="O47" s="141" t="e">
        <v>#N/A</v>
      </c>
      <c r="P47" s="141">
        <v>2.2630617030206506</v>
      </c>
      <c r="Q47" s="141" t="e">
        <v>#N/A</v>
      </c>
      <c r="R47" s="141" t="e">
        <v>#N/A</v>
      </c>
      <c r="S47" s="141" t="e">
        <v>#N/A</v>
      </c>
      <c r="T47" s="141">
        <f t="shared" si="0"/>
        <v>272.23282764548105</v>
      </c>
    </row>
    <row r="48" spans="2:20" x14ac:dyDescent="0.25">
      <c r="B48" s="18">
        <v>2028</v>
      </c>
      <c r="C48" s="18">
        <v>3</v>
      </c>
      <c r="D48" s="141">
        <v>90.395594441489763</v>
      </c>
      <c r="E48" s="141">
        <v>49.000201020985827</v>
      </c>
      <c r="F48" s="141">
        <v>4.4578478088824651</v>
      </c>
      <c r="G48" s="141">
        <v>6.2445434240234263</v>
      </c>
      <c r="H48" s="141" t="e">
        <v>#N/A</v>
      </c>
      <c r="I48" s="141">
        <v>7.0435400230875258</v>
      </c>
      <c r="J48" s="141">
        <v>7.3391940754790106</v>
      </c>
      <c r="K48" s="141">
        <v>57.203781057920651</v>
      </c>
      <c r="L48" s="141" t="e">
        <v>#N/A</v>
      </c>
      <c r="M48" s="141" t="e">
        <v>#N/A</v>
      </c>
      <c r="N48" s="141" t="e">
        <v>#N/A</v>
      </c>
      <c r="O48" s="141" t="e">
        <v>#N/A</v>
      </c>
      <c r="P48" s="141">
        <v>1.8583049740963997</v>
      </c>
      <c r="Q48" s="141" t="e">
        <v>#N/A</v>
      </c>
      <c r="R48" s="141" t="e">
        <v>#N/A</v>
      </c>
      <c r="S48" s="141" t="e">
        <v>#N/A</v>
      </c>
      <c r="T48" s="141">
        <f t="shared" si="0"/>
        <v>223.54300682596505</v>
      </c>
    </row>
    <row r="49" spans="2:20" x14ac:dyDescent="0.25">
      <c r="B49" s="18">
        <v>2028</v>
      </c>
      <c r="C49" s="18">
        <v>4</v>
      </c>
      <c r="D49" s="141">
        <v>73.758562660456477</v>
      </c>
      <c r="E49" s="141">
        <v>45.021649922917391</v>
      </c>
      <c r="F49" s="141">
        <v>4.3911082831097783</v>
      </c>
      <c r="G49" s="141">
        <v>6.5817992103064302</v>
      </c>
      <c r="H49" s="141" t="e">
        <v>#N/A</v>
      </c>
      <c r="I49" s="141">
        <v>6.6058572601918542</v>
      </c>
      <c r="J49" s="141">
        <v>7.8031197071612262</v>
      </c>
      <c r="K49" s="141">
        <v>54.150850379609679</v>
      </c>
      <c r="L49" s="141" t="e">
        <v>#N/A</v>
      </c>
      <c r="M49" s="141" t="e">
        <v>#N/A</v>
      </c>
      <c r="N49" s="141" t="e">
        <v>#N/A</v>
      </c>
      <c r="O49" s="141" t="e">
        <v>#N/A</v>
      </c>
      <c r="P49" s="141">
        <v>1.6623877676120813</v>
      </c>
      <c r="Q49" s="141" t="e">
        <v>#N/A</v>
      </c>
      <c r="R49" s="141" t="e">
        <v>#N/A</v>
      </c>
      <c r="S49" s="141" t="e">
        <v>#N/A</v>
      </c>
      <c r="T49" s="141">
        <f t="shared" si="0"/>
        <v>199.97533519136493</v>
      </c>
    </row>
    <row r="50" spans="2:20" x14ac:dyDescent="0.25">
      <c r="B50" s="18">
        <v>2028</v>
      </c>
      <c r="C50" s="18">
        <v>5</v>
      </c>
      <c r="D50" s="141">
        <v>52.011442536304415</v>
      </c>
      <c r="E50" s="141">
        <v>36.542213304820002</v>
      </c>
      <c r="F50" s="141">
        <v>3.5842824714578971</v>
      </c>
      <c r="G50" s="141">
        <v>6.0495917395769538</v>
      </c>
      <c r="H50" s="141" t="e">
        <v>#N/A</v>
      </c>
      <c r="I50" s="141">
        <v>5.5782430664721154</v>
      </c>
      <c r="J50" s="141">
        <v>7.0705939459687714</v>
      </c>
      <c r="K50" s="141">
        <v>58.191427091086709</v>
      </c>
      <c r="L50" s="141" t="e">
        <v>#N/A</v>
      </c>
      <c r="M50" s="141" t="e">
        <v>#N/A</v>
      </c>
      <c r="N50" s="141" t="e">
        <v>#N/A</v>
      </c>
      <c r="O50" s="141" t="e">
        <v>#N/A</v>
      </c>
      <c r="P50" s="141">
        <v>1.4169006161279578</v>
      </c>
      <c r="Q50" s="141" t="e">
        <v>#N/A</v>
      </c>
      <c r="R50" s="141" t="e">
        <v>#N/A</v>
      </c>
      <c r="S50" s="141" t="e">
        <v>#N/A</v>
      </c>
      <c r="T50" s="141">
        <f t="shared" si="0"/>
        <v>170.44469477181482</v>
      </c>
    </row>
    <row r="51" spans="2:20" x14ac:dyDescent="0.25">
      <c r="B51" s="18">
        <v>2028</v>
      </c>
      <c r="C51" s="18">
        <v>6</v>
      </c>
      <c r="D51" s="141">
        <v>39.602353647688297</v>
      </c>
      <c r="E51" s="141">
        <v>33.441046494203562</v>
      </c>
      <c r="F51" s="141">
        <v>3.7607385239512467</v>
      </c>
      <c r="G51" s="141">
        <v>6.309233159565645</v>
      </c>
      <c r="H51" s="141" t="e">
        <v>#N/A</v>
      </c>
      <c r="I51" s="141">
        <v>5.234051014146563</v>
      </c>
      <c r="J51" s="141">
        <v>7.3946794601456247</v>
      </c>
      <c r="K51" s="141">
        <v>67.138819651967964</v>
      </c>
      <c r="L51" s="141" t="e">
        <v>#N/A</v>
      </c>
      <c r="M51" s="141" t="e">
        <v>#N/A</v>
      </c>
      <c r="N51" s="141" t="e">
        <v>#N/A</v>
      </c>
      <c r="O51" s="141" t="e">
        <v>#N/A</v>
      </c>
      <c r="P51" s="141">
        <v>1.3653735459402534</v>
      </c>
      <c r="Q51" s="141" t="e">
        <v>#N/A</v>
      </c>
      <c r="R51" s="141" t="e">
        <v>#N/A</v>
      </c>
      <c r="S51" s="141" t="e">
        <v>#N/A</v>
      </c>
      <c r="T51" s="141">
        <f t="shared" si="0"/>
        <v>164.24629549760914</v>
      </c>
    </row>
    <row r="52" spans="2:20" x14ac:dyDescent="0.25">
      <c r="B52" s="18">
        <v>2028</v>
      </c>
      <c r="C52" s="18">
        <v>7</v>
      </c>
      <c r="D52" s="141">
        <v>36.293159982482592</v>
      </c>
      <c r="E52" s="141">
        <v>31.211773533207243</v>
      </c>
      <c r="F52" s="141">
        <v>3.3685227917811025</v>
      </c>
      <c r="G52" s="141">
        <v>6.7828471783338848</v>
      </c>
      <c r="H52" s="141" t="e">
        <v>#N/A</v>
      </c>
      <c r="I52" s="141">
        <v>4.9217398049574737</v>
      </c>
      <c r="J52" s="141">
        <v>6.8663917702717994</v>
      </c>
      <c r="K52" s="141">
        <v>86.655745443846712</v>
      </c>
      <c r="L52" s="141" t="e">
        <v>#N/A</v>
      </c>
      <c r="M52" s="141" t="e">
        <v>#N/A</v>
      </c>
      <c r="N52" s="141" t="e">
        <v>#N/A</v>
      </c>
      <c r="O52" s="141" t="e">
        <v>#N/A</v>
      </c>
      <c r="P52" s="141">
        <v>1.4761859462461386</v>
      </c>
      <c r="Q52" s="141" t="e">
        <v>#N/A</v>
      </c>
      <c r="R52" s="141" t="e">
        <v>#N/A</v>
      </c>
      <c r="S52" s="141" t="e">
        <v>#N/A</v>
      </c>
      <c r="T52" s="141">
        <f t="shared" si="0"/>
        <v>177.57636645112694</v>
      </c>
    </row>
    <row r="53" spans="2:20" x14ac:dyDescent="0.25">
      <c r="B53" s="18">
        <v>2028</v>
      </c>
      <c r="C53" s="18">
        <v>8</v>
      </c>
      <c r="D53" s="141">
        <v>36.099543349133718</v>
      </c>
      <c r="E53" s="141">
        <v>31.14299680710225</v>
      </c>
      <c r="F53" s="141">
        <v>3.1475409625891819</v>
      </c>
      <c r="G53" s="141">
        <v>6.6217896124509412</v>
      </c>
      <c r="H53" s="141" t="e">
        <v>#N/A</v>
      </c>
      <c r="I53" s="141">
        <v>4.8425636892717971</v>
      </c>
      <c r="J53" s="141">
        <v>7.1023018564657567</v>
      </c>
      <c r="K53" s="141">
        <v>158.69849946615741</v>
      </c>
      <c r="L53" s="141" t="e">
        <v>#N/A</v>
      </c>
      <c r="M53" s="141" t="e">
        <v>#N/A</v>
      </c>
      <c r="N53" s="141" t="e">
        <v>#N/A</v>
      </c>
      <c r="O53" s="141" t="e">
        <v>#N/A</v>
      </c>
      <c r="P53" s="141">
        <v>2.0760068358261048</v>
      </c>
      <c r="Q53" s="141" t="e">
        <v>#N/A</v>
      </c>
      <c r="R53" s="141" t="e">
        <v>#N/A</v>
      </c>
      <c r="S53" s="141" t="e">
        <v>#N/A</v>
      </c>
      <c r="T53" s="141">
        <f t="shared" si="0"/>
        <v>249.73124257899713</v>
      </c>
    </row>
    <row r="54" spans="2:20" x14ac:dyDescent="0.25">
      <c r="B54" s="18">
        <v>2028</v>
      </c>
      <c r="C54" s="18">
        <v>9</v>
      </c>
      <c r="D54" s="141">
        <v>36.422352263018979</v>
      </c>
      <c r="E54" s="141">
        <v>32.282955944186178</v>
      </c>
      <c r="F54" s="141">
        <v>3.2353248254516163</v>
      </c>
      <c r="G54" s="141">
        <v>6.9997136860479747</v>
      </c>
      <c r="H54" s="141" t="e">
        <v>#N/A</v>
      </c>
      <c r="I54" s="141">
        <v>4.8618123375975779</v>
      </c>
      <c r="J54" s="141">
        <v>6.5655733012428987</v>
      </c>
      <c r="K54" s="141">
        <v>94.883237308805946</v>
      </c>
      <c r="L54" s="141" t="e">
        <v>#N/A</v>
      </c>
      <c r="M54" s="141" t="e">
        <v>#N/A</v>
      </c>
      <c r="N54" s="141" t="e">
        <v>#N/A</v>
      </c>
      <c r="O54" s="141" t="e">
        <v>#N/A</v>
      </c>
      <c r="P54" s="141">
        <v>1.5528937969621102</v>
      </c>
      <c r="Q54" s="141" t="e">
        <v>#N/A</v>
      </c>
      <c r="R54" s="141" t="e">
        <v>#N/A</v>
      </c>
      <c r="S54" s="141" t="e">
        <v>#N/A</v>
      </c>
      <c r="T54" s="141">
        <f t="shared" si="0"/>
        <v>186.80386346331326</v>
      </c>
    </row>
    <row r="55" spans="2:20" x14ac:dyDescent="0.25">
      <c r="B55" s="18">
        <v>2028</v>
      </c>
      <c r="C55" s="18">
        <v>10</v>
      </c>
      <c r="D55" s="141">
        <v>42.926105577281739</v>
      </c>
      <c r="E55" s="141">
        <v>33.541604005998593</v>
      </c>
      <c r="F55" s="141">
        <v>3.3460050118757096</v>
      </c>
      <c r="G55" s="141">
        <v>6.9956104103265169</v>
      </c>
      <c r="H55" s="141" t="e">
        <v>#N/A</v>
      </c>
      <c r="I55" s="141">
        <v>5.7116497541271523</v>
      </c>
      <c r="J55" s="141">
        <v>6.6677670455419396</v>
      </c>
      <c r="K55" s="141">
        <v>86.505407699412785</v>
      </c>
      <c r="L55" s="141" t="e">
        <v>#N/A</v>
      </c>
      <c r="M55" s="141" t="e">
        <v>#N/A</v>
      </c>
      <c r="N55" s="141" t="e">
        <v>#N/A</v>
      </c>
      <c r="O55" s="141" t="e">
        <v>#N/A</v>
      </c>
      <c r="P55" s="141">
        <v>1.556608817849394</v>
      </c>
      <c r="Q55" s="141" t="e">
        <v>#N/A</v>
      </c>
      <c r="R55" s="141" t="e">
        <v>#N/A</v>
      </c>
      <c r="S55" s="141" t="e">
        <v>#N/A</v>
      </c>
      <c r="T55" s="141">
        <f t="shared" si="0"/>
        <v>187.25075832241384</v>
      </c>
    </row>
    <row r="56" spans="2:20" x14ac:dyDescent="0.25">
      <c r="B56" s="18">
        <v>2028</v>
      </c>
      <c r="C56" s="18">
        <v>11</v>
      </c>
      <c r="D56" s="141">
        <v>74.5143867235263</v>
      </c>
      <c r="E56" s="141">
        <v>44.637769228762018</v>
      </c>
      <c r="F56" s="141">
        <v>3.9514163116664465</v>
      </c>
      <c r="G56" s="141">
        <v>7.0092553661437771</v>
      </c>
      <c r="H56" s="141" t="e">
        <v>#N/A</v>
      </c>
      <c r="I56" s="141">
        <v>6.5585429940817654</v>
      </c>
      <c r="J56" s="141">
        <v>6.7819256161151138</v>
      </c>
      <c r="K56" s="141">
        <v>83.705169552696447</v>
      </c>
      <c r="L56" s="141" t="e">
        <v>#N/A</v>
      </c>
      <c r="M56" s="141" t="e">
        <v>#N/A</v>
      </c>
      <c r="N56" s="141" t="e">
        <v>#N/A</v>
      </c>
      <c r="O56" s="141" t="e">
        <v>#N/A</v>
      </c>
      <c r="P56" s="141">
        <v>1.9041896141904002</v>
      </c>
      <c r="Q56" s="141" t="e">
        <v>#N/A</v>
      </c>
      <c r="R56" s="141" t="e">
        <v>#N/A</v>
      </c>
      <c r="S56" s="141" t="e">
        <v>#N/A</v>
      </c>
      <c r="T56" s="141">
        <f t="shared" si="0"/>
        <v>229.06265540718226</v>
      </c>
    </row>
    <row r="57" spans="2:20" x14ac:dyDescent="0.25">
      <c r="B57" s="18">
        <v>2028</v>
      </c>
      <c r="C57" s="18">
        <v>12</v>
      </c>
      <c r="D57" s="141">
        <v>115.60529615245439</v>
      </c>
      <c r="E57" s="141">
        <v>57.925611678593995</v>
      </c>
      <c r="F57" s="141">
        <v>4.4248991934268282</v>
      </c>
      <c r="G57" s="141">
        <v>6.6097699018000133</v>
      </c>
      <c r="H57" s="141" t="e">
        <v>#N/A</v>
      </c>
      <c r="I57" s="141">
        <v>7.4099981594835578</v>
      </c>
      <c r="J57" s="141">
        <v>6.2084180387034333</v>
      </c>
      <c r="K57" s="141">
        <v>123.22242695518756</v>
      </c>
      <c r="L57" s="141" t="e">
        <v>#N/A</v>
      </c>
      <c r="M57" s="141" t="e">
        <v>#N/A</v>
      </c>
      <c r="N57" s="141" t="e">
        <v>#N/A</v>
      </c>
      <c r="O57" s="141" t="e">
        <v>#N/A</v>
      </c>
      <c r="P57" s="141">
        <v>2.6942371040994573</v>
      </c>
      <c r="Q57" s="141" t="e">
        <v>#N/A</v>
      </c>
      <c r="R57" s="141" t="e">
        <v>#N/A</v>
      </c>
      <c r="S57" s="141" t="e">
        <v>#N/A</v>
      </c>
      <c r="T57" s="141">
        <f t="shared" si="0"/>
        <v>324.10065718374921</v>
      </c>
    </row>
    <row r="58" spans="2:20" x14ac:dyDescent="0.25">
      <c r="B58" s="18">
        <v>2029</v>
      </c>
      <c r="C58" s="18">
        <v>1</v>
      </c>
      <c r="D58" s="141">
        <v>113.5931278408743</v>
      </c>
      <c r="E58" s="141">
        <v>56.660900332082576</v>
      </c>
      <c r="F58" s="141">
        <v>4.8260407311536602</v>
      </c>
      <c r="G58" s="141">
        <v>6.1497197946070097</v>
      </c>
      <c r="H58" s="141" t="e">
        <v>#N/A</v>
      </c>
      <c r="I58" s="141">
        <v>7.391662752892211</v>
      </c>
      <c r="J58" s="141">
        <v>7.113129973845842</v>
      </c>
      <c r="K58" s="141">
        <v>84.395656674118527</v>
      </c>
      <c r="L58" s="141" t="e">
        <v>#N/A</v>
      </c>
      <c r="M58" s="141" t="e">
        <v>#N/A</v>
      </c>
      <c r="N58" s="141" t="e">
        <v>#N/A</v>
      </c>
      <c r="O58" s="141" t="e">
        <v>#N/A</v>
      </c>
      <c r="P58" s="141">
        <v>2.3482333715706485</v>
      </c>
      <c r="Q58" s="141" t="e">
        <v>#N/A</v>
      </c>
      <c r="R58" s="141" t="e">
        <v>#N/A</v>
      </c>
      <c r="S58" s="141" t="e">
        <v>#N/A</v>
      </c>
      <c r="T58" s="141">
        <f t="shared" si="0"/>
        <v>282.47847147114481</v>
      </c>
    </row>
    <row r="59" spans="2:20" x14ac:dyDescent="0.25">
      <c r="B59" s="18">
        <v>2029</v>
      </c>
      <c r="C59" s="18">
        <v>2</v>
      </c>
      <c r="D59" s="141">
        <v>110.21634718731379</v>
      </c>
      <c r="E59" s="141">
        <v>58.806298668089781</v>
      </c>
      <c r="F59" s="141">
        <v>4.6356515846573396</v>
      </c>
      <c r="G59" s="141">
        <v>6.6662881290752667</v>
      </c>
      <c r="H59" s="141" t="e">
        <v>#N/A</v>
      </c>
      <c r="I59" s="141">
        <v>7.3527560395339631</v>
      </c>
      <c r="J59" s="141">
        <v>7.0271812346825184</v>
      </c>
      <c r="K59" s="141">
        <v>82.029373493297498</v>
      </c>
      <c r="L59" s="141" t="e">
        <v>#N/A</v>
      </c>
      <c r="M59" s="141" t="e">
        <v>#N/A</v>
      </c>
      <c r="N59" s="141" t="e">
        <v>#N/A</v>
      </c>
      <c r="O59" s="141" t="e">
        <v>#N/A</v>
      </c>
      <c r="P59" s="141">
        <v>2.3197630317634821</v>
      </c>
      <c r="Q59" s="141" t="e">
        <v>#N/A</v>
      </c>
      <c r="R59" s="141" t="e">
        <v>#N/A</v>
      </c>
      <c r="S59" s="141" t="e">
        <v>#N/A</v>
      </c>
      <c r="T59" s="141">
        <f t="shared" si="0"/>
        <v>279.05365936841366</v>
      </c>
    </row>
    <row r="60" spans="2:20" x14ac:dyDescent="0.25">
      <c r="B60" s="18">
        <v>2029</v>
      </c>
      <c r="C60" s="18">
        <v>3</v>
      </c>
      <c r="D60" s="141">
        <v>89.498504512999745</v>
      </c>
      <c r="E60" s="141">
        <v>48.945256618301876</v>
      </c>
      <c r="F60" s="141">
        <v>4.4510054059205721</v>
      </c>
      <c r="G60" s="141">
        <v>6.2445434240234263</v>
      </c>
      <c r="H60" s="141" t="e">
        <v>#N/A</v>
      </c>
      <c r="I60" s="141">
        <v>6.9823978424022446</v>
      </c>
      <c r="J60" s="141">
        <v>7.2850023469037462</v>
      </c>
      <c r="K60" s="141">
        <v>54.16974651652518</v>
      </c>
      <c r="L60" s="141" t="e">
        <v>#N/A</v>
      </c>
      <c r="M60" s="141" t="e">
        <v>#N/A</v>
      </c>
      <c r="N60" s="141" t="e">
        <v>#N/A</v>
      </c>
      <c r="O60" s="141" t="e">
        <v>#N/A</v>
      </c>
      <c r="P60" s="141">
        <v>1.8238669980072437</v>
      </c>
      <c r="Q60" s="141" t="e">
        <v>#N/A</v>
      </c>
      <c r="R60" s="141" t="e">
        <v>#N/A</v>
      </c>
      <c r="S60" s="141" t="e">
        <v>#N/A</v>
      </c>
      <c r="T60" s="141">
        <f t="shared" si="0"/>
        <v>219.40032366508402</v>
      </c>
    </row>
    <row r="61" spans="2:20" x14ac:dyDescent="0.25">
      <c r="B61" s="18">
        <v>2029</v>
      </c>
      <c r="C61" s="18">
        <v>4</v>
      </c>
      <c r="D61" s="141">
        <v>73.052734038758672</v>
      </c>
      <c r="E61" s="141">
        <v>44.997396144506205</v>
      </c>
      <c r="F61" s="141">
        <v>4.3867091269759602</v>
      </c>
      <c r="G61" s="141">
        <v>6.5817992103064302</v>
      </c>
      <c r="H61" s="141" t="e">
        <v>#N/A</v>
      </c>
      <c r="I61" s="141">
        <v>6.5517184063692318</v>
      </c>
      <c r="J61" s="141">
        <v>7.7487805779037187</v>
      </c>
      <c r="K61" s="141">
        <v>52.617618042971223</v>
      </c>
      <c r="L61" s="141" t="e">
        <v>#N/A</v>
      </c>
      <c r="M61" s="141" t="e">
        <v>#N/A</v>
      </c>
      <c r="N61" s="141" t="e">
        <v>#N/A</v>
      </c>
      <c r="O61" s="141" t="e">
        <v>#N/A</v>
      </c>
      <c r="P61" s="141">
        <v>1.6424689859116772</v>
      </c>
      <c r="Q61" s="141" t="e">
        <v>#N/A</v>
      </c>
      <c r="R61" s="141" t="e">
        <v>#N/A</v>
      </c>
      <c r="S61" s="141" t="e">
        <v>#N/A</v>
      </c>
      <c r="T61" s="141">
        <f t="shared" si="0"/>
        <v>197.57922453370313</v>
      </c>
    </row>
    <row r="62" spans="2:20" x14ac:dyDescent="0.25">
      <c r="B62" s="18">
        <v>2029</v>
      </c>
      <c r="C62" s="18">
        <v>5</v>
      </c>
      <c r="D62" s="141">
        <v>51.54207611710428</v>
      </c>
      <c r="E62" s="141">
        <v>36.541453334096424</v>
      </c>
      <c r="F62" s="141">
        <v>3.5820651209039767</v>
      </c>
      <c r="G62" s="141">
        <v>6.0495917395769538</v>
      </c>
      <c r="H62" s="141" t="e">
        <v>#N/A</v>
      </c>
      <c r="I62" s="141">
        <v>5.5357243929508781</v>
      </c>
      <c r="J62" s="141">
        <v>7.0231631434035355</v>
      </c>
      <c r="K62" s="141">
        <v>58.607546033790584</v>
      </c>
      <c r="L62" s="141" t="e">
        <v>#N/A</v>
      </c>
      <c r="M62" s="141" t="e">
        <v>#N/A</v>
      </c>
      <c r="N62" s="141" t="e">
        <v>#N/A</v>
      </c>
      <c r="O62" s="141" t="e">
        <v>#N/A</v>
      </c>
      <c r="P62" s="141">
        <v>1.4156752885436441</v>
      </c>
      <c r="Q62" s="141" t="e">
        <v>#N/A</v>
      </c>
      <c r="R62" s="141" t="e">
        <v>#N/A</v>
      </c>
      <c r="S62" s="141" t="e">
        <v>#N/A</v>
      </c>
      <c r="T62" s="141">
        <f t="shared" si="0"/>
        <v>170.29729517037026</v>
      </c>
    </row>
    <row r="63" spans="2:20" x14ac:dyDescent="0.25">
      <c r="B63" s="18">
        <v>2029</v>
      </c>
      <c r="C63" s="18">
        <v>6</v>
      </c>
      <c r="D63" s="141">
        <v>39.273081546833396</v>
      </c>
      <c r="E63" s="141">
        <v>33.458336299970647</v>
      </c>
      <c r="F63" s="141">
        <v>3.7599648120383984</v>
      </c>
      <c r="G63" s="141">
        <v>6.309233159565645</v>
      </c>
      <c r="H63" s="141" t="e">
        <v>#N/A</v>
      </c>
      <c r="I63" s="141">
        <v>5.1969688230973441</v>
      </c>
      <c r="J63" s="141">
        <v>7.3484906665966516</v>
      </c>
      <c r="K63" s="141">
        <v>65.677665154376911</v>
      </c>
      <c r="L63" s="141" t="e">
        <v>#N/A</v>
      </c>
      <c r="M63" s="141" t="e">
        <v>#N/A</v>
      </c>
      <c r="N63" s="141" t="e">
        <v>#N/A</v>
      </c>
      <c r="O63" s="141" t="e">
        <v>#N/A</v>
      </c>
      <c r="P63" s="141">
        <v>1.3498054459751623</v>
      </c>
      <c r="Q63" s="141" t="e">
        <v>#N/A</v>
      </c>
      <c r="R63" s="141" t="e">
        <v>#N/A</v>
      </c>
      <c r="S63" s="141" t="e">
        <v>#N/A</v>
      </c>
      <c r="T63" s="141">
        <f t="shared" si="0"/>
        <v>162.37354590845416</v>
      </c>
    </row>
    <row r="64" spans="2:20" x14ac:dyDescent="0.25">
      <c r="B64" s="18">
        <v>2029</v>
      </c>
      <c r="C64" s="18">
        <v>7</v>
      </c>
      <c r="D64" s="141">
        <v>35.999995823951927</v>
      </c>
      <c r="E64" s="141">
        <v>31.231536735025035</v>
      </c>
      <c r="F64" s="141">
        <v>3.368072193804402</v>
      </c>
      <c r="G64" s="141">
        <v>6.7828471783338848</v>
      </c>
      <c r="H64" s="141" t="e">
        <v>#N/A</v>
      </c>
      <c r="I64" s="141">
        <v>4.8893306212672645</v>
      </c>
      <c r="J64" s="141">
        <v>6.8296034750237196</v>
      </c>
      <c r="K64" s="141">
        <v>76.348694410189054</v>
      </c>
      <c r="L64" s="141" t="e">
        <v>#N/A</v>
      </c>
      <c r="M64" s="141" t="e">
        <v>#N/A</v>
      </c>
      <c r="N64" s="141" t="e">
        <v>#N/A</v>
      </c>
      <c r="O64" s="141" t="e">
        <v>#N/A</v>
      </c>
      <c r="P64" s="141">
        <v>1.3869098989396103</v>
      </c>
      <c r="Q64" s="141" t="e">
        <v>#N/A</v>
      </c>
      <c r="R64" s="141" t="e">
        <v>#N/A</v>
      </c>
      <c r="S64" s="141" t="e">
        <v>#N/A</v>
      </c>
      <c r="T64" s="141">
        <f t="shared" si="0"/>
        <v>166.83699033653491</v>
      </c>
    </row>
    <row r="65" spans="2:20" x14ac:dyDescent="0.25">
      <c r="B65" s="18">
        <v>2029</v>
      </c>
      <c r="C65" s="18">
        <v>8</v>
      </c>
      <c r="D65" s="141">
        <v>35.808477953211224</v>
      </c>
      <c r="E65" s="141">
        <v>31.162944228305062</v>
      </c>
      <c r="F65" s="141">
        <v>3.1471220407235645</v>
      </c>
      <c r="G65" s="141">
        <v>6.6217896124509412</v>
      </c>
      <c r="H65" s="141" t="e">
        <v>#N/A</v>
      </c>
      <c r="I65" s="141">
        <v>4.8101834620225059</v>
      </c>
      <c r="J65" s="141">
        <v>7.0651039547961219</v>
      </c>
      <c r="K65" s="141">
        <v>160.51510991639128</v>
      </c>
      <c r="L65" s="141" t="e">
        <v>#N/A</v>
      </c>
      <c r="M65" s="141" t="e">
        <v>#N/A</v>
      </c>
      <c r="N65" s="141" t="e">
        <v>#N/A</v>
      </c>
      <c r="O65" s="141" t="e">
        <v>#N/A</v>
      </c>
      <c r="P65" s="141">
        <v>2.0883753956054969</v>
      </c>
      <c r="Q65" s="141" t="e">
        <v>#N/A</v>
      </c>
      <c r="R65" s="141" t="e">
        <v>#N/A</v>
      </c>
      <c r="S65" s="141" t="e">
        <v>#N/A</v>
      </c>
      <c r="T65" s="141">
        <f t="shared" si="0"/>
        <v>251.21910656350622</v>
      </c>
    </row>
    <row r="66" spans="2:20" x14ac:dyDescent="0.25">
      <c r="B66" s="18">
        <v>2029</v>
      </c>
      <c r="C66" s="18">
        <v>9</v>
      </c>
      <c r="D66" s="141">
        <v>36.127895274439538</v>
      </c>
      <c r="E66" s="141">
        <v>32.30323678671639</v>
      </c>
      <c r="F66" s="141">
        <v>3.2348523520357704</v>
      </c>
      <c r="G66" s="141">
        <v>6.9997136860479747</v>
      </c>
      <c r="H66" s="141" t="e">
        <v>#N/A</v>
      </c>
      <c r="I66" s="141">
        <v>4.8300110625218187</v>
      </c>
      <c r="J66" s="141">
        <v>6.5299425893242082</v>
      </c>
      <c r="K66" s="141">
        <v>96.286283343940696</v>
      </c>
      <c r="L66" s="141" t="e">
        <v>#N/A</v>
      </c>
      <c r="M66" s="141" t="e">
        <v>#N/A</v>
      </c>
      <c r="N66" s="141" t="e">
        <v>#N/A</v>
      </c>
      <c r="O66" s="141" t="e">
        <v>#N/A</v>
      </c>
      <c r="P66" s="141">
        <v>1.5617874974158696</v>
      </c>
      <c r="Q66" s="141" t="e">
        <v>#N/A</v>
      </c>
      <c r="R66" s="141" t="e">
        <v>#N/A</v>
      </c>
      <c r="S66" s="141" t="e">
        <v>#N/A</v>
      </c>
      <c r="T66" s="141">
        <f t="shared" si="0"/>
        <v>187.87372259244228</v>
      </c>
    </row>
    <row r="67" spans="2:20" x14ac:dyDescent="0.25">
      <c r="B67" s="18">
        <v>2029</v>
      </c>
      <c r="C67" s="18">
        <v>10</v>
      </c>
      <c r="D67" s="141">
        <v>42.556449245058317</v>
      </c>
      <c r="E67" s="141">
        <v>33.552352976657673</v>
      </c>
      <c r="F67" s="141">
        <v>3.3447656124820497</v>
      </c>
      <c r="G67" s="141">
        <v>6.9956104103265169</v>
      </c>
      <c r="H67" s="141" t="e">
        <v>#N/A</v>
      </c>
      <c r="I67" s="141">
        <v>5.6701697991105995</v>
      </c>
      <c r="J67" s="141">
        <v>6.6282570797369766</v>
      </c>
      <c r="K67" s="141">
        <v>76.714322539389812</v>
      </c>
      <c r="L67" s="141" t="e">
        <v>#N/A</v>
      </c>
      <c r="M67" s="141" t="e">
        <v>#N/A</v>
      </c>
      <c r="N67" s="141" t="e">
        <v>#N/A</v>
      </c>
      <c r="O67" s="141" t="e">
        <v>#N/A</v>
      </c>
      <c r="P67" s="141">
        <v>1.4708356968995095</v>
      </c>
      <c r="Q67" s="141" t="e">
        <v>#N/A</v>
      </c>
      <c r="R67" s="141" t="e">
        <v>#N/A</v>
      </c>
      <c r="S67" s="141" t="e">
        <v>#N/A</v>
      </c>
      <c r="T67" s="141">
        <f t="shared" si="0"/>
        <v>176.93276335966146</v>
      </c>
    </row>
    <row r="68" spans="2:20" x14ac:dyDescent="0.25">
      <c r="B68" s="18">
        <v>2029</v>
      </c>
      <c r="C68" s="18">
        <v>11</v>
      </c>
      <c r="D68" s="141">
        <v>73.806490922384185</v>
      </c>
      <c r="E68" s="141">
        <v>44.609862517369507</v>
      </c>
      <c r="F68" s="141">
        <v>3.9467740291627851</v>
      </c>
      <c r="G68" s="141">
        <v>7.0092553661437771</v>
      </c>
      <c r="H68" s="141" t="e">
        <v>#N/A</v>
      </c>
      <c r="I68" s="141">
        <v>6.5048155343853757</v>
      </c>
      <c r="J68" s="141">
        <v>6.7381559958285324</v>
      </c>
      <c r="K68" s="141">
        <v>71.937514231703304</v>
      </c>
      <c r="L68" s="141" t="e">
        <v>#N/A</v>
      </c>
      <c r="M68" s="141" t="e">
        <v>#N/A</v>
      </c>
      <c r="N68" s="141" t="e">
        <v>#N/A</v>
      </c>
      <c r="O68" s="141" t="e">
        <v>#N/A</v>
      </c>
      <c r="P68" s="141">
        <v>1.7985213214524469</v>
      </c>
      <c r="Q68" s="141" t="e">
        <v>#N/A</v>
      </c>
      <c r="R68" s="141" t="e">
        <v>#N/A</v>
      </c>
      <c r="S68" s="141" t="e">
        <v>#N/A</v>
      </c>
      <c r="T68" s="141">
        <f t="shared" si="0"/>
        <v>216.35138991842993</v>
      </c>
    </row>
    <row r="69" spans="2:20" x14ac:dyDescent="0.25">
      <c r="B69" s="18">
        <v>2029</v>
      </c>
      <c r="C69" s="18">
        <v>12</v>
      </c>
      <c r="D69" s="141">
        <v>114.41086599788439</v>
      </c>
      <c r="E69" s="141">
        <v>57.83369704519567</v>
      </c>
      <c r="F69" s="141">
        <v>4.4149674904349849</v>
      </c>
      <c r="G69" s="141">
        <v>6.6097699018000133</v>
      </c>
      <c r="H69" s="141" t="e">
        <v>#N/A</v>
      </c>
      <c r="I69" s="141">
        <v>7.3440854970789236</v>
      </c>
      <c r="J69" s="141">
        <v>6.1634476556338065</v>
      </c>
      <c r="K69" s="141">
        <v>126.66560698626076</v>
      </c>
      <c r="L69" s="141" t="e">
        <v>#N/A</v>
      </c>
      <c r="M69" s="141" t="e">
        <v>#N/A</v>
      </c>
      <c r="N69" s="141" t="e">
        <v>#N/A</v>
      </c>
      <c r="O69" s="141" t="e">
        <v>#N/A</v>
      </c>
      <c r="P69" s="141">
        <v>2.7113043486181052</v>
      </c>
      <c r="Q69" s="141" t="e">
        <v>#N/A</v>
      </c>
      <c r="R69" s="141" t="e">
        <v>#N/A</v>
      </c>
      <c r="S69" s="141" t="e">
        <v>#N/A</v>
      </c>
      <c r="T69" s="141">
        <f t="shared" si="0"/>
        <v>326.15374492290664</v>
      </c>
    </row>
    <row r="70" spans="2:20" x14ac:dyDescent="0.25">
      <c r="B70" s="18">
        <v>2030</v>
      </c>
      <c r="C70" s="18">
        <v>1</v>
      </c>
      <c r="D70" s="141">
        <v>112.49872145152527</v>
      </c>
      <c r="E70" s="141">
        <v>56.548833451262837</v>
      </c>
      <c r="F70" s="141">
        <v>4.8102522247973232</v>
      </c>
      <c r="G70" s="141">
        <v>6.1497197946070097</v>
      </c>
      <c r="H70" s="141" t="e">
        <v>#N/A</v>
      </c>
      <c r="I70" s="141">
        <v>7.3318745676637711</v>
      </c>
      <c r="J70" s="141">
        <v>7.0699396752125159</v>
      </c>
      <c r="K70" s="141">
        <v>86.377448522524347</v>
      </c>
      <c r="L70" s="141" t="e">
        <v>#N/A</v>
      </c>
      <c r="M70" s="141" t="e">
        <v>#N/A</v>
      </c>
      <c r="N70" s="141" t="e">
        <v>#N/A</v>
      </c>
      <c r="O70" s="141" t="e">
        <v>#N/A</v>
      </c>
      <c r="P70" s="141">
        <v>2.353737012875504</v>
      </c>
      <c r="Q70" s="141" t="e">
        <v>#N/A</v>
      </c>
      <c r="R70" s="141" t="e">
        <v>#N/A</v>
      </c>
      <c r="S70" s="141" t="e">
        <v>#N/A</v>
      </c>
      <c r="T70" s="141">
        <f t="shared" si="0"/>
        <v>283.14052670046863</v>
      </c>
    </row>
    <row r="71" spans="2:20" x14ac:dyDescent="0.25">
      <c r="B71" s="18">
        <v>2030</v>
      </c>
      <c r="C71" s="18">
        <v>2</v>
      </c>
      <c r="D71" s="141">
        <v>109.15486695282785</v>
      </c>
      <c r="E71" s="141">
        <v>58.697873051806447</v>
      </c>
      <c r="F71" s="141">
        <v>4.6203707942115946</v>
      </c>
      <c r="G71" s="141">
        <v>6.6662881290752667</v>
      </c>
      <c r="H71" s="141" t="e">
        <v>#N/A</v>
      </c>
      <c r="I71" s="141">
        <v>7.293204021861845</v>
      </c>
      <c r="J71" s="141">
        <v>6.9799680748235886</v>
      </c>
      <c r="K71" s="141">
        <v>83.206189449327525</v>
      </c>
      <c r="L71" s="141" t="e">
        <v>#N/A</v>
      </c>
      <c r="M71" s="141" t="e">
        <v>#N/A</v>
      </c>
      <c r="N71" s="141" t="e">
        <v>#N/A</v>
      </c>
      <c r="O71" s="141" t="e">
        <v>#N/A</v>
      </c>
      <c r="P71" s="141">
        <v>2.3187978882754798</v>
      </c>
      <c r="Q71" s="141" t="e">
        <v>#N/A</v>
      </c>
      <c r="R71" s="141" t="e">
        <v>#N/A</v>
      </c>
      <c r="S71" s="141" t="e">
        <v>#N/A</v>
      </c>
      <c r="T71" s="141">
        <f t="shared" si="0"/>
        <v>278.93755836220959</v>
      </c>
    </row>
    <row r="72" spans="2:20" x14ac:dyDescent="0.25">
      <c r="B72" s="18">
        <v>2030</v>
      </c>
      <c r="C72" s="18">
        <v>3</v>
      </c>
      <c r="D72" s="141">
        <v>88.657012883755002</v>
      </c>
      <c r="E72" s="141">
        <v>48.869470509586243</v>
      </c>
      <c r="F72" s="141">
        <v>4.4384202310747005</v>
      </c>
      <c r="G72" s="141">
        <v>6.2445434240234263</v>
      </c>
      <c r="H72" s="141" t="e">
        <v>#N/A</v>
      </c>
      <c r="I72" s="141">
        <v>6.9254649213725497</v>
      </c>
      <c r="J72" s="141">
        <v>7.2374850780476514</v>
      </c>
      <c r="K72" s="141">
        <v>54.083199909825602</v>
      </c>
      <c r="L72" s="141" t="e">
        <v>#N/A</v>
      </c>
      <c r="M72" s="141" t="e">
        <v>#N/A</v>
      </c>
      <c r="N72" s="141" t="e">
        <v>#N/A</v>
      </c>
      <c r="O72" s="141" t="e">
        <v>#N/A</v>
      </c>
      <c r="P72" s="141">
        <v>1.8144712248400972</v>
      </c>
      <c r="Q72" s="141" t="e">
        <v>#N/A</v>
      </c>
      <c r="R72" s="141" t="e">
        <v>#N/A</v>
      </c>
      <c r="S72" s="141" t="e">
        <v>#N/A</v>
      </c>
      <c r="T72" s="141">
        <f t="shared" si="0"/>
        <v>218.27006818252525</v>
      </c>
    </row>
    <row r="73" spans="2:20" x14ac:dyDescent="0.25">
      <c r="B73" s="18">
        <v>2030</v>
      </c>
      <c r="C73" s="18">
        <v>4</v>
      </c>
      <c r="D73" s="141">
        <v>72.393942544906267</v>
      </c>
      <c r="E73" s="141">
        <v>44.953627714484355</v>
      </c>
      <c r="F73" s="141">
        <v>4.3765204191923193</v>
      </c>
      <c r="G73" s="141">
        <v>6.5817992103064302</v>
      </c>
      <c r="H73" s="141" t="e">
        <v>#N/A</v>
      </c>
      <c r="I73" s="141">
        <v>6.5070686485918392</v>
      </c>
      <c r="J73" s="141">
        <v>7.6976441195496932</v>
      </c>
      <c r="K73" s="141">
        <v>53.061483209217272</v>
      </c>
      <c r="L73" s="141" t="e">
        <v>#N/A</v>
      </c>
      <c r="M73" s="141" t="e">
        <v>#N/A</v>
      </c>
      <c r="N73" s="141" t="e">
        <v>#N/A</v>
      </c>
      <c r="O73" s="141" t="e">
        <v>#N/A</v>
      </c>
      <c r="P73" s="141">
        <v>1.6394120880858325</v>
      </c>
      <c r="Q73" s="141" t="e">
        <v>#N/A</v>
      </c>
      <c r="R73" s="141" t="e">
        <v>#N/A</v>
      </c>
      <c r="S73" s="141" t="e">
        <v>#N/A</v>
      </c>
      <c r="T73" s="141">
        <f t="shared" si="0"/>
        <v>197.21149795433402</v>
      </c>
    </row>
    <row r="74" spans="2:20" x14ac:dyDescent="0.25">
      <c r="B74" s="18">
        <v>2030</v>
      </c>
      <c r="C74" s="18">
        <v>5</v>
      </c>
      <c r="D74" s="141">
        <v>51.106345975963421</v>
      </c>
      <c r="E74" s="141">
        <v>36.524547024932012</v>
      </c>
      <c r="F74" s="141">
        <v>3.5750599192313741</v>
      </c>
      <c r="G74" s="141">
        <v>6.0495917395769538</v>
      </c>
      <c r="H74" s="141" t="e">
        <v>#N/A</v>
      </c>
      <c r="I74" s="141">
        <v>5.5080287727206043</v>
      </c>
      <c r="J74" s="141">
        <v>6.9721665351374771</v>
      </c>
      <c r="K74" s="141">
        <v>56.681418665270456</v>
      </c>
      <c r="L74" s="141" t="e">
        <v>#N/A</v>
      </c>
      <c r="M74" s="141" t="e">
        <v>#N/A</v>
      </c>
      <c r="N74" s="141" t="e">
        <v>#N/A</v>
      </c>
      <c r="O74" s="141" t="e">
        <v>#N/A</v>
      </c>
      <c r="P74" s="141">
        <v>1.3950165756996058</v>
      </c>
      <c r="Q74" s="141" t="e">
        <v>#N/A</v>
      </c>
      <c r="R74" s="141" t="e">
        <v>#N/A</v>
      </c>
      <c r="S74" s="141" t="e">
        <v>#N/A</v>
      </c>
      <c r="T74" s="141">
        <f t="shared" si="0"/>
        <v>167.8121752085319</v>
      </c>
    </row>
    <row r="75" spans="2:20" x14ac:dyDescent="0.25">
      <c r="B75" s="18">
        <v>2030</v>
      </c>
      <c r="C75" s="18">
        <v>6</v>
      </c>
      <c r="D75" s="141">
        <v>38.970154226483579</v>
      </c>
      <c r="E75" s="141">
        <v>33.460570008349357</v>
      </c>
      <c r="F75" s="141">
        <v>3.7540722207229194</v>
      </c>
      <c r="G75" s="141">
        <v>6.309233159565645</v>
      </c>
      <c r="H75" s="141" t="e">
        <v>#N/A</v>
      </c>
      <c r="I75" s="141">
        <v>5.171023655965385</v>
      </c>
      <c r="J75" s="141">
        <v>7.291484445267943</v>
      </c>
      <c r="K75" s="141">
        <v>65.692960234370403</v>
      </c>
      <c r="L75" s="141" t="e">
        <v>#N/A</v>
      </c>
      <c r="M75" s="141" t="e">
        <v>#N/A</v>
      </c>
      <c r="N75" s="141" t="e">
        <v>#N/A</v>
      </c>
      <c r="O75" s="141" t="e">
        <v>#N/A</v>
      </c>
      <c r="P75" s="141">
        <v>1.3466683024767576</v>
      </c>
      <c r="Q75" s="141" t="e">
        <v>#N/A</v>
      </c>
      <c r="R75" s="141" t="e">
        <v>#N/A</v>
      </c>
      <c r="S75" s="141" t="e">
        <v>#N/A</v>
      </c>
      <c r="T75" s="141">
        <f t="shared" ref="T75:T138" si="1">SUM(D75:G75)+SUM(I75:K75)+P75</f>
        <v>161.99616625320198</v>
      </c>
    </row>
    <row r="76" spans="2:20" x14ac:dyDescent="0.25">
      <c r="B76" s="18">
        <v>2030</v>
      </c>
      <c r="C76" s="18">
        <v>7</v>
      </c>
      <c r="D76" s="141">
        <v>35.731003887020542</v>
      </c>
      <c r="E76" s="141">
        <v>31.237183442000653</v>
      </c>
      <c r="F76" s="141">
        <v>3.3630296708809775</v>
      </c>
      <c r="G76" s="141">
        <v>6.7828471783338848</v>
      </c>
      <c r="H76" s="141" t="e">
        <v>#N/A</v>
      </c>
      <c r="I76" s="141">
        <v>4.8677773155448234</v>
      </c>
      <c r="J76" s="141">
        <v>6.7654973278172479</v>
      </c>
      <c r="K76" s="141">
        <v>76.392104166216868</v>
      </c>
      <c r="L76" s="141" t="e">
        <v>#N/A</v>
      </c>
      <c r="M76" s="141" t="e">
        <v>#N/A</v>
      </c>
      <c r="N76" s="141" t="e">
        <v>#N/A</v>
      </c>
      <c r="O76" s="141" t="e">
        <v>#N/A</v>
      </c>
      <c r="P76" s="141">
        <v>1.3843059343302115</v>
      </c>
      <c r="Q76" s="141" t="e">
        <v>#N/A</v>
      </c>
      <c r="R76" s="141" t="e">
        <v>#N/A</v>
      </c>
      <c r="S76" s="141" t="e">
        <v>#N/A</v>
      </c>
      <c r="T76" s="141">
        <f t="shared" si="1"/>
        <v>166.52374892214519</v>
      </c>
    </row>
    <row r="77" spans="2:20" x14ac:dyDescent="0.25">
      <c r="B77" s="18">
        <v>2030</v>
      </c>
      <c r="C77" s="18">
        <v>8</v>
      </c>
      <c r="D77" s="141">
        <v>35.541458994785778</v>
      </c>
      <c r="E77" s="141">
        <v>31.168802304360799</v>
      </c>
      <c r="F77" s="141">
        <v>3.142424247223583</v>
      </c>
      <c r="G77" s="141">
        <v>6.6217896124509412</v>
      </c>
      <c r="H77" s="141" t="e">
        <v>#N/A</v>
      </c>
      <c r="I77" s="141">
        <v>4.7901262028030818</v>
      </c>
      <c r="J77" s="141">
        <v>7.0009658093381626</v>
      </c>
      <c r="K77" s="141">
        <v>139.04985793335308</v>
      </c>
      <c r="L77" s="141" t="e">
        <v>#N/A</v>
      </c>
      <c r="M77" s="141" t="e">
        <v>#N/A</v>
      </c>
      <c r="N77" s="141" t="e">
        <v>#N/A</v>
      </c>
      <c r="O77" s="141" t="e">
        <v>#N/A</v>
      </c>
      <c r="P77" s="141">
        <v>1.9055053489548053</v>
      </c>
      <c r="Q77" s="141" t="e">
        <v>#N/A</v>
      </c>
      <c r="R77" s="141" t="e">
        <v>#N/A</v>
      </c>
      <c r="S77" s="141" t="e">
        <v>#N/A</v>
      </c>
      <c r="T77" s="141">
        <f t="shared" si="1"/>
        <v>229.22093045327023</v>
      </c>
    </row>
    <row r="78" spans="2:20" x14ac:dyDescent="0.25">
      <c r="B78" s="18">
        <v>2030</v>
      </c>
      <c r="C78" s="18">
        <v>9</v>
      </c>
      <c r="D78" s="141">
        <v>35.857679734032835</v>
      </c>
      <c r="E78" s="141">
        <v>32.308918724849718</v>
      </c>
      <c r="F78" s="141">
        <v>3.2299958780729878</v>
      </c>
      <c r="G78" s="141">
        <v>6.9997136860479747</v>
      </c>
      <c r="H78" s="141" t="e">
        <v>#N/A</v>
      </c>
      <c r="I78" s="141">
        <v>4.8112557111143257</v>
      </c>
      <c r="J78" s="141">
        <v>6.4671410004107024</v>
      </c>
      <c r="K78" s="141">
        <v>97.017078972252776</v>
      </c>
      <c r="L78" s="141" t="e">
        <v>#N/A</v>
      </c>
      <c r="M78" s="141" t="e">
        <v>#N/A</v>
      </c>
      <c r="N78" s="141" t="e">
        <v>#N/A</v>
      </c>
      <c r="O78" s="141" t="e">
        <v>#N/A</v>
      </c>
      <c r="P78" s="141">
        <v>1.5649716348810678</v>
      </c>
      <c r="Q78" s="141" t="e">
        <v>#N/A</v>
      </c>
      <c r="R78" s="141" t="e">
        <v>#N/A</v>
      </c>
      <c r="S78" s="141" t="e">
        <v>#N/A</v>
      </c>
      <c r="T78" s="141">
        <f t="shared" si="1"/>
        <v>188.2567553416624</v>
      </c>
    </row>
    <row r="79" spans="2:20" x14ac:dyDescent="0.25">
      <c r="B79" s="18">
        <v>2030</v>
      </c>
      <c r="C79" s="18">
        <v>10</v>
      </c>
      <c r="D79" s="141">
        <v>42.215067932722967</v>
      </c>
      <c r="E79" s="141">
        <v>33.548105362593461</v>
      </c>
      <c r="F79" s="141">
        <v>3.3390376377140196</v>
      </c>
      <c r="G79" s="141">
        <v>6.9956104103265169</v>
      </c>
      <c r="H79" s="141" t="e">
        <v>#N/A</v>
      </c>
      <c r="I79" s="141">
        <v>5.6411904414995275</v>
      </c>
      <c r="J79" s="141">
        <v>6.571748029892797</v>
      </c>
      <c r="K79" s="141">
        <v>74.045489584474424</v>
      </c>
      <c r="L79" s="141" t="e">
        <v>#N/A</v>
      </c>
      <c r="M79" s="141" t="e">
        <v>#N/A</v>
      </c>
      <c r="N79" s="141" t="e">
        <v>#N/A</v>
      </c>
      <c r="O79" s="141" t="e">
        <v>#N/A</v>
      </c>
      <c r="P79" s="141">
        <v>1.4448018870927661</v>
      </c>
      <c r="Q79" s="141" t="e">
        <v>#N/A</v>
      </c>
      <c r="R79" s="141" t="e">
        <v>#N/A</v>
      </c>
      <c r="S79" s="141" t="e">
        <v>#N/A</v>
      </c>
      <c r="T79" s="141">
        <f t="shared" si="1"/>
        <v>173.80105128631649</v>
      </c>
    </row>
    <row r="80" spans="2:20" x14ac:dyDescent="0.25">
      <c r="B80" s="18">
        <v>2030</v>
      </c>
      <c r="C80" s="18">
        <v>11</v>
      </c>
      <c r="D80" s="141">
        <v>73.144917746439717</v>
      </c>
      <c r="E80" s="141">
        <v>44.562614507583902</v>
      </c>
      <c r="F80" s="141">
        <v>3.9369887220371593</v>
      </c>
      <c r="G80" s="141">
        <v>7.0092553661437771</v>
      </c>
      <c r="H80" s="141" t="e">
        <v>#N/A</v>
      </c>
      <c r="I80" s="141">
        <v>6.4641642408874782</v>
      </c>
      <c r="J80" s="141">
        <v>6.6849905767245721</v>
      </c>
      <c r="K80" s="141">
        <v>76.018477068567876</v>
      </c>
      <c r="L80" s="141" t="e">
        <v>#N/A</v>
      </c>
      <c r="M80" s="141" t="e">
        <v>#N/A</v>
      </c>
      <c r="N80" s="141" t="e">
        <v>#N/A</v>
      </c>
      <c r="O80" s="141" t="e">
        <v>#N/A</v>
      </c>
      <c r="P80" s="141">
        <v>1.8259203408901232</v>
      </c>
      <c r="Q80" s="141" t="e">
        <v>#N/A</v>
      </c>
      <c r="R80" s="141" t="e">
        <v>#N/A</v>
      </c>
      <c r="S80" s="141" t="e">
        <v>#N/A</v>
      </c>
      <c r="T80" s="141">
        <f t="shared" si="1"/>
        <v>219.64732856927461</v>
      </c>
    </row>
    <row r="81" spans="2:20" x14ac:dyDescent="0.25">
      <c r="B81" s="18">
        <v>2030</v>
      </c>
      <c r="C81" s="18">
        <v>12</v>
      </c>
      <c r="D81" s="141">
        <v>113.28760117669128</v>
      </c>
      <c r="E81" s="141">
        <v>57.717612374252376</v>
      </c>
      <c r="F81" s="141">
        <v>4.3995147884606061</v>
      </c>
      <c r="G81" s="141">
        <v>6.6097699018000133</v>
      </c>
      <c r="H81" s="141" t="e">
        <v>#N/A</v>
      </c>
      <c r="I81" s="141">
        <v>7.2886740214780623</v>
      </c>
      <c r="J81" s="141">
        <v>6.1173810833176105</v>
      </c>
      <c r="K81" s="141">
        <v>108.28004454799803</v>
      </c>
      <c r="L81" s="141" t="e">
        <v>#N/A</v>
      </c>
      <c r="M81" s="141" t="e">
        <v>#N/A</v>
      </c>
      <c r="N81" s="141" t="e">
        <v>#N/A</v>
      </c>
      <c r="O81" s="141" t="e">
        <v>#N/A</v>
      </c>
      <c r="P81" s="141">
        <v>2.5458154170673541</v>
      </c>
      <c r="Q81" s="141" t="e">
        <v>#N/A</v>
      </c>
      <c r="R81" s="141" t="e">
        <v>#N/A</v>
      </c>
      <c r="S81" s="141" t="e">
        <v>#N/A</v>
      </c>
      <c r="T81" s="141">
        <f t="shared" si="1"/>
        <v>306.24641331106528</v>
      </c>
    </row>
    <row r="82" spans="2:20" x14ac:dyDescent="0.25">
      <c r="B82" s="18">
        <v>2031</v>
      </c>
      <c r="C82" s="18">
        <v>1</v>
      </c>
      <c r="D82" s="141">
        <v>111.33490836060096</v>
      </c>
      <c r="E82" s="141">
        <v>56.383817193893137</v>
      </c>
      <c r="F82" s="141">
        <v>4.7905268937723209</v>
      </c>
      <c r="G82" s="141">
        <v>6.1497197946070097</v>
      </c>
      <c r="H82" s="141" t="e">
        <v>#N/A</v>
      </c>
      <c r="I82" s="141">
        <v>7.2856445717531484</v>
      </c>
      <c r="J82" s="141">
        <v>6.9992829196651325</v>
      </c>
      <c r="K82" s="141">
        <v>86.598459740619205</v>
      </c>
      <c r="L82" s="141" t="e">
        <v>#N/A</v>
      </c>
      <c r="M82" s="141" t="e">
        <v>#N/A</v>
      </c>
      <c r="N82" s="141" t="e">
        <v>#N/A</v>
      </c>
      <c r="O82" s="141" t="e">
        <v>#N/A</v>
      </c>
      <c r="P82" s="141">
        <v>2.343305391591648</v>
      </c>
      <c r="Q82" s="141" t="e">
        <v>#N/A</v>
      </c>
      <c r="R82" s="141" t="e">
        <v>#N/A</v>
      </c>
      <c r="S82" s="141" t="e">
        <v>#N/A</v>
      </c>
      <c r="T82" s="141">
        <f t="shared" si="1"/>
        <v>281.88566486650251</v>
      </c>
    </row>
    <row r="83" spans="2:20" x14ac:dyDescent="0.25">
      <c r="B83" s="18">
        <v>2031</v>
      </c>
      <c r="C83" s="18">
        <v>2</v>
      </c>
      <c r="D83" s="141">
        <v>108.02620310718008</v>
      </c>
      <c r="E83" s="141">
        <v>58.53424343411946</v>
      </c>
      <c r="F83" s="141">
        <v>4.6013143140298789</v>
      </c>
      <c r="G83" s="141">
        <v>6.6662881290752667</v>
      </c>
      <c r="H83" s="141" t="e">
        <v>#N/A</v>
      </c>
      <c r="I83" s="141">
        <v>7.2519951620688188</v>
      </c>
      <c r="J83" s="141">
        <v>6.9118731145550694</v>
      </c>
      <c r="K83" s="141">
        <v>69.677494788028838</v>
      </c>
      <c r="L83" s="141" t="e">
        <v>#N/A</v>
      </c>
      <c r="M83" s="141" t="e">
        <v>#N/A</v>
      </c>
      <c r="N83" s="141" t="e">
        <v>#N/A</v>
      </c>
      <c r="O83" s="141" t="e">
        <v>#N/A</v>
      </c>
      <c r="P83" s="141">
        <v>2.1934827523848144</v>
      </c>
      <c r="Q83" s="141" t="e">
        <v>#N/A</v>
      </c>
      <c r="R83" s="141" t="e">
        <v>#N/A</v>
      </c>
      <c r="S83" s="141" t="e">
        <v>#N/A</v>
      </c>
      <c r="T83" s="141">
        <f t="shared" si="1"/>
        <v>263.86289480144222</v>
      </c>
    </row>
    <row r="84" spans="2:20" x14ac:dyDescent="0.25">
      <c r="B84" s="18">
        <v>2031</v>
      </c>
      <c r="C84" s="18">
        <v>3</v>
      </c>
      <c r="D84" s="141">
        <v>87.759765210089242</v>
      </c>
      <c r="E84" s="141">
        <v>48.747352682882578</v>
      </c>
      <c r="F84" s="141">
        <v>4.422122753891264</v>
      </c>
      <c r="G84" s="141">
        <v>6.2445434240234263</v>
      </c>
      <c r="H84" s="141" t="e">
        <v>#N/A</v>
      </c>
      <c r="I84" s="141">
        <v>6.8873591803488496</v>
      </c>
      <c r="J84" s="141">
        <v>7.1800815686454724</v>
      </c>
      <c r="K84" s="141">
        <v>52.648668621448607</v>
      </c>
      <c r="L84" s="141" t="e">
        <v>#N/A</v>
      </c>
      <c r="M84" s="141" t="e">
        <v>#N/A</v>
      </c>
      <c r="N84" s="141" t="e">
        <v>#N/A</v>
      </c>
      <c r="O84" s="141" t="e">
        <v>#N/A</v>
      </c>
      <c r="P84" s="141">
        <v>1.792963833636863</v>
      </c>
      <c r="Q84" s="141" t="e">
        <v>#N/A</v>
      </c>
      <c r="R84" s="141" t="e">
        <v>#N/A</v>
      </c>
      <c r="S84" s="141" t="e">
        <v>#N/A</v>
      </c>
      <c r="T84" s="141">
        <f t="shared" si="1"/>
        <v>215.6828572749663</v>
      </c>
    </row>
    <row r="85" spans="2:20" x14ac:dyDescent="0.25">
      <c r="B85" s="18">
        <v>2031</v>
      </c>
      <c r="C85" s="18">
        <v>4</v>
      </c>
      <c r="D85" s="141">
        <v>71.687815115075026</v>
      </c>
      <c r="E85" s="141">
        <v>44.86656732742793</v>
      </c>
      <c r="F85" s="141">
        <v>4.3625813308209835</v>
      </c>
      <c r="G85" s="141">
        <v>6.5817992103064302</v>
      </c>
      <c r="H85" s="141" t="e">
        <v>#N/A</v>
      </c>
      <c r="I85" s="141">
        <v>6.4663833110831401</v>
      </c>
      <c r="J85" s="141">
        <v>7.646945544896079</v>
      </c>
      <c r="K85" s="141">
        <v>52.777592984883157</v>
      </c>
      <c r="L85" s="141" t="e">
        <v>#N/A</v>
      </c>
      <c r="M85" s="141" t="e">
        <v>#N/A</v>
      </c>
      <c r="N85" s="141" t="e">
        <v>#N/A</v>
      </c>
      <c r="O85" s="141" t="e">
        <v>#N/A</v>
      </c>
      <c r="P85" s="141">
        <v>1.6295004355499749</v>
      </c>
      <c r="Q85" s="141" t="e">
        <v>#N/A</v>
      </c>
      <c r="R85" s="141" t="e">
        <v>#N/A</v>
      </c>
      <c r="S85" s="141" t="e">
        <v>#N/A</v>
      </c>
      <c r="T85" s="141">
        <f t="shared" si="1"/>
        <v>196.01918526004272</v>
      </c>
    </row>
    <row r="86" spans="2:20" x14ac:dyDescent="0.25">
      <c r="B86" s="18">
        <v>2031</v>
      </c>
      <c r="C86" s="18">
        <v>5</v>
      </c>
      <c r="D86" s="141">
        <v>50.636653024555244</v>
      </c>
      <c r="E86" s="141">
        <v>36.471884584015029</v>
      </c>
      <c r="F86" s="141">
        <v>3.564938507779833</v>
      </c>
      <c r="G86" s="141">
        <v>6.0495917395769538</v>
      </c>
      <c r="H86" s="141" t="e">
        <v>#N/A</v>
      </c>
      <c r="I86" s="141">
        <v>5.4692898280389173</v>
      </c>
      <c r="J86" s="141">
        <v>6.9332839848672805</v>
      </c>
      <c r="K86" s="141">
        <v>56.276773013593896</v>
      </c>
      <c r="L86" s="141" t="e">
        <v>#N/A</v>
      </c>
      <c r="M86" s="141" t="e">
        <v>#N/A</v>
      </c>
      <c r="N86" s="141" t="e">
        <v>#N/A</v>
      </c>
      <c r="O86" s="141" t="e">
        <v>#N/A</v>
      </c>
      <c r="P86" s="141">
        <v>1.3865103336598095</v>
      </c>
      <c r="Q86" s="141" t="e">
        <v>#N/A</v>
      </c>
      <c r="R86" s="141" t="e">
        <v>#N/A</v>
      </c>
      <c r="S86" s="141" t="e">
        <v>#N/A</v>
      </c>
      <c r="T86" s="141">
        <f t="shared" si="1"/>
        <v>166.78892501608695</v>
      </c>
    </row>
    <row r="87" spans="2:20" x14ac:dyDescent="0.25">
      <c r="B87" s="18">
        <v>2031</v>
      </c>
      <c r="C87" s="18">
        <v>6</v>
      </c>
      <c r="D87" s="141">
        <v>38.640504899381455</v>
      </c>
      <c r="E87" s="141">
        <v>33.429521135229542</v>
      </c>
      <c r="F87" s="141">
        <v>3.7448478670071665</v>
      </c>
      <c r="G87" s="141">
        <v>6.309233159565645</v>
      </c>
      <c r="H87" s="141" t="e">
        <v>#N/A</v>
      </c>
      <c r="I87" s="141">
        <v>5.13655301293955</v>
      </c>
      <c r="J87" s="141">
        <v>7.2594478359827601</v>
      </c>
      <c r="K87" s="141">
        <v>67.601667726109639</v>
      </c>
      <c r="L87" s="141" t="e">
        <v>#N/A</v>
      </c>
      <c r="M87" s="141" t="e">
        <v>#N/A</v>
      </c>
      <c r="N87" s="141" t="e">
        <v>#N/A</v>
      </c>
      <c r="O87" s="141" t="e">
        <v>#N/A</v>
      </c>
      <c r="P87" s="141">
        <v>1.3590098890785538</v>
      </c>
      <c r="Q87" s="141" t="e">
        <v>#N/A</v>
      </c>
      <c r="R87" s="141" t="e">
        <v>#N/A</v>
      </c>
      <c r="S87" s="141" t="e">
        <v>#N/A</v>
      </c>
      <c r="T87" s="141">
        <f t="shared" si="1"/>
        <v>163.48078552529432</v>
      </c>
    </row>
    <row r="88" spans="2:20" x14ac:dyDescent="0.25">
      <c r="B88" s="18">
        <v>2031</v>
      </c>
      <c r="C88" s="18">
        <v>7</v>
      </c>
      <c r="D88" s="141">
        <v>35.437464678126815</v>
      </c>
      <c r="E88" s="141">
        <v>31.211636271893852</v>
      </c>
      <c r="F88" s="141">
        <v>3.3549931746817916</v>
      </c>
      <c r="G88" s="141">
        <v>6.7828471783338848</v>
      </c>
      <c r="H88" s="141" t="e">
        <v>#N/A</v>
      </c>
      <c r="I88" s="141">
        <v>4.8330375369465077</v>
      </c>
      <c r="J88" s="141">
        <v>6.7449056013563355</v>
      </c>
      <c r="K88" s="141">
        <v>75.162075447208309</v>
      </c>
      <c r="L88" s="141" t="e">
        <v>#N/A</v>
      </c>
      <c r="M88" s="141" t="e">
        <v>#N/A</v>
      </c>
      <c r="N88" s="141" t="e">
        <v>#N/A</v>
      </c>
      <c r="O88" s="141" t="e">
        <v>#N/A</v>
      </c>
      <c r="P88" s="141">
        <v>1.3707890550012201</v>
      </c>
      <c r="Q88" s="141" t="e">
        <v>#N/A</v>
      </c>
      <c r="R88" s="141" t="e">
        <v>#N/A</v>
      </c>
      <c r="S88" s="141" t="e">
        <v>#N/A</v>
      </c>
      <c r="T88" s="141">
        <f t="shared" si="1"/>
        <v>164.89774894354869</v>
      </c>
    </row>
    <row r="89" spans="2:20" x14ac:dyDescent="0.25">
      <c r="B89" s="18">
        <v>2031</v>
      </c>
      <c r="C89" s="18">
        <v>8</v>
      </c>
      <c r="D89" s="141">
        <v>35.250018652971512</v>
      </c>
      <c r="E89" s="141">
        <v>31.14352722616886</v>
      </c>
      <c r="F89" s="141">
        <v>3.134928826629829</v>
      </c>
      <c r="G89" s="141">
        <v>6.6217896124509412</v>
      </c>
      <c r="H89" s="141" t="e">
        <v>#N/A</v>
      </c>
      <c r="I89" s="141">
        <v>4.7553241955302115</v>
      </c>
      <c r="J89" s="141">
        <v>6.9852524696348848</v>
      </c>
      <c r="K89" s="141">
        <v>117.85836197169223</v>
      </c>
      <c r="L89" s="141" t="e">
        <v>#N/A</v>
      </c>
      <c r="M89" s="141" t="e">
        <v>#N/A</v>
      </c>
      <c r="N89" s="141" t="e">
        <v>#N/A</v>
      </c>
      <c r="O89" s="141" t="e">
        <v>#N/A</v>
      </c>
      <c r="P89" s="141">
        <v>1.7247232852507686</v>
      </c>
      <c r="Q89" s="141" t="e">
        <v>#N/A</v>
      </c>
      <c r="R89" s="141" t="e">
        <v>#N/A</v>
      </c>
      <c r="S89" s="141" t="e">
        <v>#N/A</v>
      </c>
      <c r="T89" s="141">
        <f t="shared" si="1"/>
        <v>207.47392624032926</v>
      </c>
    </row>
    <row r="90" spans="2:20" x14ac:dyDescent="0.25">
      <c r="B90" s="18">
        <v>2031</v>
      </c>
      <c r="C90" s="18">
        <v>9</v>
      </c>
      <c r="D90" s="141">
        <v>35.562848026412084</v>
      </c>
      <c r="E90" s="141">
        <v>32.282340261828118</v>
      </c>
      <c r="F90" s="141">
        <v>3.2222654473165688</v>
      </c>
      <c r="G90" s="141">
        <v>6.9997136860479747</v>
      </c>
      <c r="H90" s="141" t="e">
        <v>#N/A</v>
      </c>
      <c r="I90" s="141">
        <v>4.7761556705409491</v>
      </c>
      <c r="J90" s="141">
        <v>6.4592947236563818</v>
      </c>
      <c r="K90" s="141">
        <v>80.277687267721134</v>
      </c>
      <c r="L90" s="141" t="e">
        <v>#N/A</v>
      </c>
      <c r="M90" s="141" t="e">
        <v>#N/A</v>
      </c>
      <c r="N90" s="141" t="e">
        <v>#N/A</v>
      </c>
      <c r="O90" s="141" t="e">
        <v>#N/A</v>
      </c>
      <c r="P90" s="141">
        <v>1.4215321211297189</v>
      </c>
      <c r="Q90" s="141" t="e">
        <v>#N/A</v>
      </c>
      <c r="R90" s="141" t="e">
        <v>#N/A</v>
      </c>
      <c r="S90" s="141" t="e">
        <v>#N/A</v>
      </c>
      <c r="T90" s="141">
        <f t="shared" si="1"/>
        <v>171.00183720465293</v>
      </c>
    </row>
    <row r="91" spans="2:20" x14ac:dyDescent="0.25">
      <c r="B91" s="18">
        <v>2031</v>
      </c>
      <c r="C91" s="18">
        <v>10</v>
      </c>
      <c r="D91" s="141">
        <v>41.845058391743329</v>
      </c>
      <c r="E91" s="141">
        <v>33.510685443636483</v>
      </c>
      <c r="F91" s="141">
        <v>3.3303674312354103</v>
      </c>
      <c r="G91" s="141">
        <v>6.9956104103265169</v>
      </c>
      <c r="H91" s="141" t="e">
        <v>#N/A</v>
      </c>
      <c r="I91" s="141">
        <v>5.6001728822342143</v>
      </c>
      <c r="J91" s="141">
        <v>6.5720634168717682</v>
      </c>
      <c r="K91" s="141">
        <v>67.048168627750272</v>
      </c>
      <c r="L91" s="141" t="e">
        <v>#N/A</v>
      </c>
      <c r="M91" s="141" t="e">
        <v>#N/A</v>
      </c>
      <c r="N91" s="141" t="e">
        <v>#N/A</v>
      </c>
      <c r="O91" s="141" t="e">
        <v>#N/A</v>
      </c>
      <c r="P91" s="141">
        <v>1.3823165944561953</v>
      </c>
      <c r="Q91" s="141" t="e">
        <v>#N/A</v>
      </c>
      <c r="R91" s="141" t="e">
        <v>#N/A</v>
      </c>
      <c r="S91" s="141" t="e">
        <v>#N/A</v>
      </c>
      <c r="T91" s="141">
        <f t="shared" si="1"/>
        <v>166.28444319825419</v>
      </c>
    </row>
    <row r="92" spans="2:20" x14ac:dyDescent="0.25">
      <c r="B92" s="18">
        <v>2031</v>
      </c>
      <c r="C92" s="18">
        <v>11</v>
      </c>
      <c r="D92" s="141">
        <v>72.436764349903655</v>
      </c>
      <c r="E92" s="141">
        <v>44.472446108414943</v>
      </c>
      <c r="F92" s="141">
        <v>3.9238559681047342</v>
      </c>
      <c r="G92" s="141">
        <v>7.0092553661437771</v>
      </c>
      <c r="H92" s="141" t="e">
        <v>#N/A</v>
      </c>
      <c r="I92" s="141">
        <v>6.4179879804368722</v>
      </c>
      <c r="J92" s="141">
        <v>6.6834814593881866</v>
      </c>
      <c r="K92" s="141">
        <v>66.055549354568186</v>
      </c>
      <c r="L92" s="141" t="e">
        <v>#N/A</v>
      </c>
      <c r="M92" s="141" t="e">
        <v>#N/A</v>
      </c>
      <c r="N92" s="141" t="e">
        <v>#N/A</v>
      </c>
      <c r="O92" s="141" t="e">
        <v>#N/A</v>
      </c>
      <c r="P92" s="141">
        <v>1.7352027498246638</v>
      </c>
      <c r="Q92" s="141" t="e">
        <v>#N/A</v>
      </c>
      <c r="R92" s="141" t="e">
        <v>#N/A</v>
      </c>
      <c r="S92" s="141" t="e">
        <v>#N/A</v>
      </c>
      <c r="T92" s="141">
        <f t="shared" si="1"/>
        <v>208.73454333678501</v>
      </c>
    </row>
    <row r="93" spans="2:20" x14ac:dyDescent="0.25">
      <c r="B93" s="18">
        <v>2031</v>
      </c>
      <c r="C93" s="18">
        <v>12</v>
      </c>
      <c r="D93" s="141">
        <v>112.09311910212428</v>
      </c>
      <c r="E93" s="141">
        <v>57.547704505881647</v>
      </c>
      <c r="F93" s="141">
        <v>4.3805028512106219</v>
      </c>
      <c r="G93" s="141">
        <v>6.6097699018000133</v>
      </c>
      <c r="H93" s="141" t="e">
        <v>#N/A</v>
      </c>
      <c r="I93" s="141">
        <v>7.2329007218556729</v>
      </c>
      <c r="J93" s="141">
        <v>6.1143435702879261</v>
      </c>
      <c r="K93" s="141">
        <v>89.147449842409131</v>
      </c>
      <c r="L93" s="141" t="e">
        <v>#N/A</v>
      </c>
      <c r="M93" s="141" t="e">
        <v>#N/A</v>
      </c>
      <c r="N93" s="141" t="e">
        <v>#N/A</v>
      </c>
      <c r="O93" s="141" t="e">
        <v>#N/A</v>
      </c>
      <c r="P93" s="141">
        <v>2.3733440349188291</v>
      </c>
      <c r="Q93" s="141" t="e">
        <v>#N/A</v>
      </c>
      <c r="R93" s="141" t="e">
        <v>#N/A</v>
      </c>
      <c r="S93" s="141" t="e">
        <v>#N/A</v>
      </c>
      <c r="T93" s="141">
        <f t="shared" si="1"/>
        <v>285.49913453048811</v>
      </c>
    </row>
    <row r="94" spans="2:20" x14ac:dyDescent="0.25">
      <c r="B94" s="18">
        <v>2032</v>
      </c>
      <c r="C94" s="18">
        <v>1</v>
      </c>
      <c r="D94" s="141">
        <v>110.02992822106339</v>
      </c>
      <c r="E94" s="141">
        <v>55.94143508099382</v>
      </c>
      <c r="F94" s="141">
        <v>4.7552298209863464</v>
      </c>
      <c r="G94" s="141">
        <v>6.1497197946070097</v>
      </c>
      <c r="H94" s="141" t="e">
        <v>#N/A</v>
      </c>
      <c r="I94" s="141">
        <v>7.2266521572098856</v>
      </c>
      <c r="J94" s="141">
        <v>6.9834110362598665</v>
      </c>
      <c r="K94" s="141">
        <v>86.616457198640731</v>
      </c>
      <c r="L94" s="141" t="e">
        <v>#N/A</v>
      </c>
      <c r="M94" s="141" t="e">
        <v>#N/A</v>
      </c>
      <c r="N94" s="141" t="e">
        <v>#N/A</v>
      </c>
      <c r="O94" s="141" t="e">
        <v>#N/A</v>
      </c>
      <c r="P94" s="141">
        <v>2.327885290005375</v>
      </c>
      <c r="Q94" s="141" t="e">
        <v>#N/A</v>
      </c>
      <c r="R94" s="141" t="e">
        <v>#N/A</v>
      </c>
      <c r="S94" s="141" t="e">
        <v>#N/A</v>
      </c>
      <c r="T94" s="141">
        <f t="shared" si="1"/>
        <v>280.03071859976643</v>
      </c>
    </row>
    <row r="95" spans="2:20" x14ac:dyDescent="0.25">
      <c r="B95" s="18">
        <v>2032</v>
      </c>
      <c r="C95" s="18">
        <v>2</v>
      </c>
      <c r="D95" s="141">
        <v>103.07948068368322</v>
      </c>
      <c r="E95" s="141">
        <v>56.078721943653434</v>
      </c>
      <c r="F95" s="141">
        <v>4.4098215742049316</v>
      </c>
      <c r="G95" s="141">
        <v>6.4364161246243947</v>
      </c>
      <c r="H95" s="141" t="e">
        <v>#N/A</v>
      </c>
      <c r="I95" s="141">
        <v>6.9430790918948899</v>
      </c>
      <c r="J95" s="141">
        <v>6.6566328133684252</v>
      </c>
      <c r="K95" s="141">
        <v>67.29240957585715</v>
      </c>
      <c r="L95" s="141" t="e">
        <v>#N/A</v>
      </c>
      <c r="M95" s="141" t="e">
        <v>#N/A</v>
      </c>
      <c r="N95" s="141" t="e">
        <v>#N/A</v>
      </c>
      <c r="O95" s="141" t="e">
        <v>#N/A</v>
      </c>
      <c r="P95" s="141">
        <v>2.1031777334897552</v>
      </c>
      <c r="Q95" s="141" t="e">
        <v>#N/A</v>
      </c>
      <c r="R95" s="141" t="e">
        <v>#N/A</v>
      </c>
      <c r="S95" s="141" t="e">
        <v>#N/A</v>
      </c>
      <c r="T95" s="141">
        <f t="shared" si="1"/>
        <v>252.9997395407762</v>
      </c>
    </row>
    <row r="96" spans="2:20" x14ac:dyDescent="0.25">
      <c r="B96" s="18">
        <v>2032</v>
      </c>
      <c r="C96" s="18">
        <v>3</v>
      </c>
      <c r="D96" s="141">
        <v>86.749172754597367</v>
      </c>
      <c r="E96" s="141">
        <v>48.382788998959064</v>
      </c>
      <c r="F96" s="141">
        <v>4.3912087983205828</v>
      </c>
      <c r="G96" s="141">
        <v>6.2445434240234263</v>
      </c>
      <c r="H96" s="141" t="e">
        <v>#N/A</v>
      </c>
      <c r="I96" s="141">
        <v>6.8310189808730675</v>
      </c>
      <c r="J96" s="141">
        <v>7.1584528025735157</v>
      </c>
      <c r="K96" s="141">
        <v>52.6668240333805</v>
      </c>
      <c r="L96" s="141" t="e">
        <v>#N/A</v>
      </c>
      <c r="M96" s="141" t="e">
        <v>#N/A</v>
      </c>
      <c r="N96" s="141" t="e">
        <v>#N/A</v>
      </c>
      <c r="O96" s="141" t="e">
        <v>#N/A</v>
      </c>
      <c r="P96" s="141">
        <v>1.7806758459999725</v>
      </c>
      <c r="Q96" s="141" t="e">
        <v>#N/A</v>
      </c>
      <c r="R96" s="141" t="e">
        <v>#N/A</v>
      </c>
      <c r="S96" s="141" t="e">
        <v>#N/A</v>
      </c>
      <c r="T96" s="141">
        <f t="shared" si="1"/>
        <v>214.20468563872748</v>
      </c>
    </row>
    <row r="97" spans="2:20" x14ac:dyDescent="0.25">
      <c r="B97" s="18">
        <v>2032</v>
      </c>
      <c r="C97" s="18">
        <v>4</v>
      </c>
      <c r="D97" s="141">
        <v>70.885545161109164</v>
      </c>
      <c r="E97" s="141">
        <v>44.553276995708423</v>
      </c>
      <c r="F97" s="141">
        <v>4.3339513742637417</v>
      </c>
      <c r="G97" s="141">
        <v>6.5817992103064302</v>
      </c>
      <c r="H97" s="141" t="e">
        <v>#N/A</v>
      </c>
      <c r="I97" s="141">
        <v>6.4148991115076752</v>
      </c>
      <c r="J97" s="141">
        <v>7.6270463488584017</v>
      </c>
      <c r="K97" s="141">
        <v>52.794121093463154</v>
      </c>
      <c r="L97" s="141" t="e">
        <v>#N/A</v>
      </c>
      <c r="M97" s="141" t="e">
        <v>#N/A</v>
      </c>
      <c r="N97" s="141" t="e">
        <v>#N/A</v>
      </c>
      <c r="O97" s="141" t="e">
        <v>#N/A</v>
      </c>
      <c r="P97" s="141">
        <v>1.6194492581227204</v>
      </c>
      <c r="Q97" s="141" t="e">
        <v>#N/A</v>
      </c>
      <c r="R97" s="141" t="e">
        <v>#N/A</v>
      </c>
      <c r="S97" s="141" t="e">
        <v>#N/A</v>
      </c>
      <c r="T97" s="141">
        <f t="shared" si="1"/>
        <v>194.81008855333974</v>
      </c>
    </row>
    <row r="98" spans="2:20" x14ac:dyDescent="0.25">
      <c r="B98" s="18">
        <v>2032</v>
      </c>
      <c r="C98" s="18">
        <v>5</v>
      </c>
      <c r="D98" s="141">
        <v>50.09803727821911</v>
      </c>
      <c r="E98" s="141">
        <v>36.232591340344271</v>
      </c>
      <c r="F98" s="141">
        <v>3.5426514214831371</v>
      </c>
      <c r="G98" s="141">
        <v>6.0495917395769538</v>
      </c>
      <c r="H98" s="141" t="e">
        <v>#N/A</v>
      </c>
      <c r="I98" s="141">
        <v>5.4289532226084098</v>
      </c>
      <c r="J98" s="141">
        <v>6.9145815697956765</v>
      </c>
      <c r="K98" s="141">
        <v>56.294109213977535</v>
      </c>
      <c r="L98" s="141" t="e">
        <v>#N/A</v>
      </c>
      <c r="M98" s="141" t="e">
        <v>#N/A</v>
      </c>
      <c r="N98" s="141" t="e">
        <v>#N/A</v>
      </c>
      <c r="O98" s="141" t="e">
        <v>#N/A</v>
      </c>
      <c r="P98" s="141">
        <v>1.3794529909842073</v>
      </c>
      <c r="Q98" s="141" t="e">
        <v>#N/A</v>
      </c>
      <c r="R98" s="141" t="e">
        <v>#N/A</v>
      </c>
      <c r="S98" s="141" t="e">
        <v>#N/A</v>
      </c>
      <c r="T98" s="141">
        <f t="shared" si="1"/>
        <v>165.93996877698933</v>
      </c>
    </row>
    <row r="99" spans="2:20" x14ac:dyDescent="0.25">
      <c r="B99" s="18">
        <v>2032</v>
      </c>
      <c r="C99" s="18">
        <v>6</v>
      </c>
      <c r="D99" s="141">
        <v>38.256689200308109</v>
      </c>
      <c r="E99" s="141">
        <v>33.22495730356421</v>
      </c>
      <c r="F99" s="141">
        <v>3.7226653568090495</v>
      </c>
      <c r="G99" s="141">
        <v>6.309233159565645</v>
      </c>
      <c r="H99" s="141" t="e">
        <v>#N/A</v>
      </c>
      <c r="I99" s="141">
        <v>5.1016481531689672</v>
      </c>
      <c r="J99" s="141">
        <v>7.2386552559484896</v>
      </c>
      <c r="K99" s="141">
        <v>67.619413360506826</v>
      </c>
      <c r="L99" s="141" t="e">
        <v>#N/A</v>
      </c>
      <c r="M99" s="141" t="e">
        <v>#N/A</v>
      </c>
      <c r="N99" s="141" t="e">
        <v>#N/A</v>
      </c>
      <c r="O99" s="141" t="e">
        <v>#N/A</v>
      </c>
      <c r="P99" s="141">
        <v>1.353573625338363</v>
      </c>
      <c r="Q99" s="141" t="e">
        <v>#N/A</v>
      </c>
      <c r="R99" s="141" t="e">
        <v>#N/A</v>
      </c>
      <c r="S99" s="141" t="e">
        <v>#N/A</v>
      </c>
      <c r="T99" s="141">
        <f t="shared" si="1"/>
        <v>162.82683541520964</v>
      </c>
    </row>
    <row r="100" spans="2:20" x14ac:dyDescent="0.25">
      <c r="B100" s="18">
        <v>2032</v>
      </c>
      <c r="C100" s="18">
        <v>7</v>
      </c>
      <c r="D100" s="141">
        <v>35.094182106764954</v>
      </c>
      <c r="E100" s="141">
        <v>31.023503767235912</v>
      </c>
      <c r="F100" s="141">
        <v>3.3353186948643079</v>
      </c>
      <c r="G100" s="141">
        <v>6.7828471783338848</v>
      </c>
      <c r="H100" s="141" t="e">
        <v>#N/A</v>
      </c>
      <c r="I100" s="141">
        <v>4.8007959850689765</v>
      </c>
      <c r="J100" s="141">
        <v>6.7225399181280183</v>
      </c>
      <c r="K100" s="141">
        <v>75.180099638176216</v>
      </c>
      <c r="L100" s="141" t="e">
        <v>#N/A</v>
      </c>
      <c r="M100" s="141" t="e">
        <v>#N/A</v>
      </c>
      <c r="N100" s="141" t="e">
        <v>#N/A</v>
      </c>
      <c r="O100" s="141" t="e">
        <v>#N/A</v>
      </c>
      <c r="P100" s="141">
        <v>1.3658628020547996</v>
      </c>
      <c r="Q100" s="141" t="e">
        <v>#N/A</v>
      </c>
      <c r="R100" s="141" t="e">
        <v>#N/A</v>
      </c>
      <c r="S100" s="141" t="e">
        <v>#N/A</v>
      </c>
      <c r="T100" s="141">
        <f t="shared" si="1"/>
        <v>164.30515009062708</v>
      </c>
    </row>
    <row r="101" spans="2:20" x14ac:dyDescent="0.25">
      <c r="B101" s="18">
        <v>2032</v>
      </c>
      <c r="C101" s="18">
        <v>8</v>
      </c>
      <c r="D101" s="141">
        <v>34.909090993942286</v>
      </c>
      <c r="E101" s="141">
        <v>30.95598583594888</v>
      </c>
      <c r="F101" s="141">
        <v>3.1165570709829633</v>
      </c>
      <c r="G101" s="141">
        <v>6.6217896124509412</v>
      </c>
      <c r="H101" s="141" t="e">
        <v>#N/A</v>
      </c>
      <c r="I101" s="141">
        <v>4.7235215580936671</v>
      </c>
      <c r="J101" s="141">
        <v>6.9582077604314945</v>
      </c>
      <c r="K101" s="141">
        <v>117.87626307172982</v>
      </c>
      <c r="L101" s="141" t="e">
        <v>#N/A</v>
      </c>
      <c r="M101" s="141" t="e">
        <v>#N/A</v>
      </c>
      <c r="N101" s="141" t="e">
        <v>#N/A</v>
      </c>
      <c r="O101" s="141" t="e">
        <v>#N/A</v>
      </c>
      <c r="P101" s="141">
        <v>1.7197960728974377</v>
      </c>
      <c r="Q101" s="141" t="e">
        <v>#N/A</v>
      </c>
      <c r="R101" s="141" t="e">
        <v>#N/A</v>
      </c>
      <c r="S101" s="141" t="e">
        <v>#N/A</v>
      </c>
      <c r="T101" s="141">
        <f t="shared" si="1"/>
        <v>206.88121197647749</v>
      </c>
    </row>
    <row r="102" spans="2:20" x14ac:dyDescent="0.25">
      <c r="B102" s="18">
        <v>2032</v>
      </c>
      <c r="C102" s="18">
        <v>9</v>
      </c>
      <c r="D102" s="141">
        <v>35.218132629089013</v>
      </c>
      <c r="E102" s="141">
        <v>32.087615834734159</v>
      </c>
      <c r="F102" s="141">
        <v>3.2033590405134902</v>
      </c>
      <c r="G102" s="141">
        <v>6.9997136860479747</v>
      </c>
      <c r="H102" s="141" t="e">
        <v>#N/A</v>
      </c>
      <c r="I102" s="141">
        <v>4.7448473318959676</v>
      </c>
      <c r="J102" s="141">
        <v>6.4300784257262196</v>
      </c>
      <c r="K102" s="141">
        <v>80.296804809427215</v>
      </c>
      <c r="L102" s="141" t="e">
        <v>#N/A</v>
      </c>
      <c r="M102" s="141" t="e">
        <v>#N/A</v>
      </c>
      <c r="N102" s="141" t="e">
        <v>#N/A</v>
      </c>
      <c r="O102" s="141" t="e">
        <v>#N/A</v>
      </c>
      <c r="P102" s="141">
        <v>1.4165045997004455</v>
      </c>
      <c r="Q102" s="141" t="e">
        <v>#N/A</v>
      </c>
      <c r="R102" s="141" t="e">
        <v>#N/A</v>
      </c>
      <c r="S102" s="141" t="e">
        <v>#N/A</v>
      </c>
      <c r="T102" s="141">
        <f t="shared" si="1"/>
        <v>170.39705635713449</v>
      </c>
    </row>
    <row r="103" spans="2:20" x14ac:dyDescent="0.25">
      <c r="B103" s="18">
        <v>2032</v>
      </c>
      <c r="C103" s="18">
        <v>10</v>
      </c>
      <c r="D103" s="141">
        <v>41.416992167608029</v>
      </c>
      <c r="E103" s="141">
        <v>33.300251655898258</v>
      </c>
      <c r="F103" s="141">
        <v>3.3102325930131715</v>
      </c>
      <c r="G103" s="141">
        <v>6.9956104103265169</v>
      </c>
      <c r="H103" s="141" t="e">
        <v>#N/A</v>
      </c>
      <c r="I103" s="141">
        <v>5.5612086547114279</v>
      </c>
      <c r="J103" s="141">
        <v>6.533544520961855</v>
      </c>
      <c r="K103" s="141">
        <v>67.066247001161159</v>
      </c>
      <c r="L103" s="141" t="e">
        <v>#N/A</v>
      </c>
      <c r="M103" s="141" t="e">
        <v>#N/A</v>
      </c>
      <c r="N103" s="141" t="e">
        <v>#N/A</v>
      </c>
      <c r="O103" s="141" t="e">
        <v>#N/A</v>
      </c>
      <c r="P103" s="141">
        <v>1.3762975207476797</v>
      </c>
      <c r="Q103" s="141" t="e">
        <v>#N/A</v>
      </c>
      <c r="R103" s="141" t="e">
        <v>#N/A</v>
      </c>
      <c r="S103" s="141" t="e">
        <v>#N/A</v>
      </c>
      <c r="T103" s="141">
        <f t="shared" si="1"/>
        <v>165.56038452442809</v>
      </c>
    </row>
    <row r="104" spans="2:20" x14ac:dyDescent="0.25">
      <c r="B104" s="18">
        <v>2032</v>
      </c>
      <c r="C104" s="18">
        <v>11</v>
      </c>
      <c r="D104" s="141">
        <v>71.633984492151754</v>
      </c>
      <c r="E104" s="141">
        <v>44.157944503480955</v>
      </c>
      <c r="F104" s="141">
        <v>3.8975853419869608</v>
      </c>
      <c r="G104" s="141">
        <v>7.0092553661437771</v>
      </c>
      <c r="H104" s="141" t="e">
        <v>#N/A</v>
      </c>
      <c r="I104" s="141">
        <v>6.3675921444511907</v>
      </c>
      <c r="J104" s="141">
        <v>6.6438078357261086</v>
      </c>
      <c r="K104" s="141">
        <v>66.073203036443729</v>
      </c>
      <c r="L104" s="141" t="e">
        <v>#N/A</v>
      </c>
      <c r="M104" s="141" t="e">
        <v>#N/A</v>
      </c>
      <c r="N104" s="141" t="e">
        <v>#N/A</v>
      </c>
      <c r="O104" s="141" t="e">
        <v>#N/A</v>
      </c>
      <c r="P104" s="141">
        <v>1.725009718388921</v>
      </c>
      <c r="Q104" s="141" t="e">
        <v>#N/A</v>
      </c>
      <c r="R104" s="141" t="e">
        <v>#N/A</v>
      </c>
      <c r="S104" s="141" t="e">
        <v>#N/A</v>
      </c>
      <c r="T104" s="141">
        <f t="shared" si="1"/>
        <v>207.5083824387734</v>
      </c>
    </row>
    <row r="105" spans="2:20" x14ac:dyDescent="0.25">
      <c r="B105" s="18">
        <v>2032</v>
      </c>
      <c r="C105" s="18">
        <v>12</v>
      </c>
      <c r="D105" s="141">
        <v>110.75378426855796</v>
      </c>
      <c r="E105" s="141">
        <v>57.095830061033197</v>
      </c>
      <c r="F105" s="141">
        <v>4.3473756142626261</v>
      </c>
      <c r="G105" s="141">
        <v>6.6097699018000133</v>
      </c>
      <c r="H105" s="141" t="e">
        <v>#N/A</v>
      </c>
      <c r="I105" s="141">
        <v>7.1724780658304255</v>
      </c>
      <c r="J105" s="141">
        <v>6.0763794598918786</v>
      </c>
      <c r="K105" s="141">
        <v>89.165505594747387</v>
      </c>
      <c r="L105" s="141" t="e">
        <v>#N/A</v>
      </c>
      <c r="M105" s="141" t="e">
        <v>#N/A</v>
      </c>
      <c r="N105" s="141" t="e">
        <v>#N/A</v>
      </c>
      <c r="O105" s="141" t="e">
        <v>#N/A</v>
      </c>
      <c r="P105" s="141">
        <v>2.3573778761609097</v>
      </c>
      <c r="Q105" s="141" t="e">
        <v>#N/A</v>
      </c>
      <c r="R105" s="141" t="e">
        <v>#N/A</v>
      </c>
      <c r="S105" s="141" t="e">
        <v>#N/A</v>
      </c>
      <c r="T105" s="141">
        <f t="shared" si="1"/>
        <v>283.57850084228443</v>
      </c>
    </row>
    <row r="106" spans="2:20" x14ac:dyDescent="0.25">
      <c r="B106" s="18">
        <v>2033</v>
      </c>
      <c r="C106" s="18">
        <v>1</v>
      </c>
      <c r="D106" s="141">
        <v>108.71115496072238</v>
      </c>
      <c r="E106" s="141">
        <v>55.272971206841291</v>
      </c>
      <c r="F106" s="141">
        <v>4.7106074901390871</v>
      </c>
      <c r="G106" s="141">
        <v>6.1497197946070097</v>
      </c>
      <c r="H106" s="141" t="e">
        <v>#N/A</v>
      </c>
      <c r="I106" s="141">
        <v>7.155674451242402</v>
      </c>
      <c r="J106" s="141">
        <v>6.94878616166935</v>
      </c>
      <c r="K106" s="141">
        <v>86.585969120262419</v>
      </c>
      <c r="L106" s="141" t="e">
        <v>#N/A</v>
      </c>
      <c r="M106" s="141" t="e">
        <v>#N/A</v>
      </c>
      <c r="N106" s="141" t="e">
        <v>#N/A</v>
      </c>
      <c r="O106" s="141" t="e">
        <v>#N/A</v>
      </c>
      <c r="P106" s="141">
        <v>2.3097121257505453</v>
      </c>
      <c r="Q106" s="141" t="e">
        <v>#N/A</v>
      </c>
      <c r="R106" s="141" t="e">
        <v>#N/A</v>
      </c>
      <c r="S106" s="141" t="e">
        <v>#N/A</v>
      </c>
      <c r="T106" s="141">
        <f t="shared" si="1"/>
        <v>277.84459531123451</v>
      </c>
    </row>
    <row r="107" spans="2:20" x14ac:dyDescent="0.25">
      <c r="B107" s="18">
        <v>2033</v>
      </c>
      <c r="C107" s="18">
        <v>2</v>
      </c>
      <c r="D107" s="141">
        <v>105.48222936194857</v>
      </c>
      <c r="E107" s="141">
        <v>57.393189019334599</v>
      </c>
      <c r="F107" s="141">
        <v>4.5243690237735068</v>
      </c>
      <c r="G107" s="141">
        <v>6.6662881290752667</v>
      </c>
      <c r="H107" s="141" t="e">
        <v>#N/A</v>
      </c>
      <c r="I107" s="141">
        <v>7.1196688154877581</v>
      </c>
      <c r="J107" s="141">
        <v>6.862957475847506</v>
      </c>
      <c r="K107" s="141">
        <v>69.66485309879144</v>
      </c>
      <c r="L107" s="141" t="e">
        <v>#N/A</v>
      </c>
      <c r="M107" s="141" t="e">
        <v>#N/A</v>
      </c>
      <c r="N107" s="141" t="e">
        <v>#N/A</v>
      </c>
      <c r="O107" s="141" t="e">
        <v>#N/A</v>
      </c>
      <c r="P107" s="141">
        <v>2.1603221918661175</v>
      </c>
      <c r="Q107" s="141" t="e">
        <v>#N/A</v>
      </c>
      <c r="R107" s="141" t="e">
        <v>#N/A</v>
      </c>
      <c r="S107" s="141" t="e">
        <v>#N/A</v>
      </c>
      <c r="T107" s="141">
        <f t="shared" si="1"/>
        <v>259.87387711612479</v>
      </c>
    </row>
    <row r="108" spans="2:20" x14ac:dyDescent="0.25">
      <c r="B108" s="18">
        <v>2033</v>
      </c>
      <c r="C108" s="18">
        <v>3</v>
      </c>
      <c r="D108" s="141">
        <v>85.72745497389667</v>
      </c>
      <c r="E108" s="141">
        <v>47.820595997371953</v>
      </c>
      <c r="F108" s="141">
        <v>4.3515326935538292</v>
      </c>
      <c r="G108" s="141">
        <v>6.2445434240234263</v>
      </c>
      <c r="H108" s="141" t="e">
        <v>#N/A</v>
      </c>
      <c r="I108" s="141">
        <v>6.765698895657331</v>
      </c>
      <c r="J108" s="141">
        <v>7.1307515823358969</v>
      </c>
      <c r="K108" s="141">
        <v>52.636068377703587</v>
      </c>
      <c r="L108" s="141" t="e">
        <v>#N/A</v>
      </c>
      <c r="M108" s="141" t="e">
        <v>#N/A</v>
      </c>
      <c r="N108" s="141" t="e">
        <v>#N/A</v>
      </c>
      <c r="O108" s="141" t="e">
        <v>#N/A</v>
      </c>
      <c r="P108" s="141">
        <v>1.7660283087386606</v>
      </c>
      <c r="Q108" s="141" t="e">
        <v>#N/A</v>
      </c>
      <c r="R108" s="141" t="e">
        <v>#N/A</v>
      </c>
      <c r="S108" s="141" t="e">
        <v>#N/A</v>
      </c>
      <c r="T108" s="141">
        <f t="shared" si="1"/>
        <v>212.44267425328135</v>
      </c>
    </row>
    <row r="109" spans="2:20" x14ac:dyDescent="0.25">
      <c r="B109" s="18">
        <v>2033</v>
      </c>
      <c r="C109" s="18">
        <v>4</v>
      </c>
      <c r="D109" s="141">
        <v>70.07376390892945</v>
      </c>
      <c r="E109" s="141">
        <v>44.055562393092892</v>
      </c>
      <c r="F109" s="141">
        <v>4.2965044040196814</v>
      </c>
      <c r="G109" s="141">
        <v>6.5817992103064302</v>
      </c>
      <c r="H109" s="141" t="e">
        <v>#N/A</v>
      </c>
      <c r="I109" s="141">
        <v>6.3578993094963776</v>
      </c>
      <c r="J109" s="141">
        <v>7.6012685347310329</v>
      </c>
      <c r="K109" s="141">
        <v>52.76612212442933</v>
      </c>
      <c r="L109" s="141" t="e">
        <v>#N/A</v>
      </c>
      <c r="M109" s="141" t="e">
        <v>#N/A</v>
      </c>
      <c r="N109" s="141" t="e">
        <v>#N/A</v>
      </c>
      <c r="O109" s="141" t="e">
        <v>#N/A</v>
      </c>
      <c r="P109" s="141">
        <v>1.6072297084280214</v>
      </c>
      <c r="Q109" s="141" t="e">
        <v>#N/A</v>
      </c>
      <c r="R109" s="141" t="e">
        <v>#N/A</v>
      </c>
      <c r="S109" s="141" t="e">
        <v>#N/A</v>
      </c>
      <c r="T109" s="141">
        <f t="shared" si="1"/>
        <v>193.34014959343321</v>
      </c>
    </row>
    <row r="110" spans="2:20" x14ac:dyDescent="0.25">
      <c r="B110" s="18">
        <v>2033</v>
      </c>
      <c r="C110" s="18">
        <v>5</v>
      </c>
      <c r="D110" s="141">
        <v>49.55255237446093</v>
      </c>
      <c r="E110" s="141">
        <v>35.841145869341027</v>
      </c>
      <c r="F110" s="141">
        <v>3.5130574696451538</v>
      </c>
      <c r="G110" s="141">
        <v>6.0495917395769538</v>
      </c>
      <c r="H110" s="141" t="e">
        <v>#N/A</v>
      </c>
      <c r="I110" s="141">
        <v>5.3828891714804818</v>
      </c>
      <c r="J110" s="141">
        <v>6.8918869525513733</v>
      </c>
      <c r="K110" s="141">
        <v>56.264741320164624</v>
      </c>
      <c r="L110" s="141" t="e">
        <v>#N/A</v>
      </c>
      <c r="M110" s="141" t="e">
        <v>#N/A</v>
      </c>
      <c r="N110" s="141" t="e">
        <v>#N/A</v>
      </c>
      <c r="O110" s="141" t="e">
        <v>#N/A</v>
      </c>
      <c r="P110" s="141">
        <v>1.3705283966131145</v>
      </c>
      <c r="Q110" s="141" t="e">
        <v>#N/A</v>
      </c>
      <c r="R110" s="141" t="e">
        <v>#N/A</v>
      </c>
      <c r="S110" s="141" t="e">
        <v>#N/A</v>
      </c>
      <c r="T110" s="141">
        <f t="shared" si="1"/>
        <v>164.86639329383365</v>
      </c>
    </row>
    <row r="111" spans="2:20" x14ac:dyDescent="0.25">
      <c r="B111" s="18">
        <v>2033</v>
      </c>
      <c r="C111" s="18">
        <v>6</v>
      </c>
      <c r="D111" s="141">
        <v>37.867420614335352</v>
      </c>
      <c r="E111" s="141">
        <v>32.87892518519245</v>
      </c>
      <c r="F111" s="141">
        <v>3.692693181600057</v>
      </c>
      <c r="G111" s="141">
        <v>6.309233159565645</v>
      </c>
      <c r="H111" s="141" t="e">
        <v>#N/A</v>
      </c>
      <c r="I111" s="141">
        <v>5.060207739125266</v>
      </c>
      <c r="J111" s="141">
        <v>7.2154241819629954</v>
      </c>
      <c r="K111" s="141">
        <v>67.589351876728031</v>
      </c>
      <c r="L111" s="141" t="e">
        <v>#N/A</v>
      </c>
      <c r="M111" s="141" t="e">
        <v>#N/A</v>
      </c>
      <c r="N111" s="141" t="e">
        <v>#N/A</v>
      </c>
      <c r="O111" s="141" t="e">
        <v>#N/A</v>
      </c>
      <c r="P111" s="141">
        <v>1.3463644984207783</v>
      </c>
      <c r="Q111" s="141" t="e">
        <v>#N/A</v>
      </c>
      <c r="R111" s="141" t="e">
        <v>#N/A</v>
      </c>
      <c r="S111" s="141" t="e">
        <v>#N/A</v>
      </c>
      <c r="T111" s="141">
        <f t="shared" si="1"/>
        <v>161.95962043693058</v>
      </c>
    </row>
    <row r="112" spans="2:20" x14ac:dyDescent="0.25">
      <c r="B112" s="18">
        <v>2033</v>
      </c>
      <c r="C112" s="18">
        <v>7</v>
      </c>
      <c r="D112" s="141">
        <v>34.745878991951926</v>
      </c>
      <c r="E112" s="141">
        <v>30.70281224858476</v>
      </c>
      <c r="F112" s="141">
        <v>3.3086473669860741</v>
      </c>
      <c r="G112" s="141">
        <v>6.7828471783338848</v>
      </c>
      <c r="H112" s="141" t="e">
        <v>#N/A</v>
      </c>
      <c r="I112" s="141">
        <v>4.7635338400086029</v>
      </c>
      <c r="J112" s="141">
        <v>6.6997783898022076</v>
      </c>
      <c r="K112" s="141">
        <v>75.149566273615648</v>
      </c>
      <c r="L112" s="141" t="e">
        <v>#N/A</v>
      </c>
      <c r="M112" s="141" t="e">
        <v>#N/A</v>
      </c>
      <c r="N112" s="141" t="e">
        <v>#N/A</v>
      </c>
      <c r="O112" s="141" t="e">
        <v>#N/A</v>
      </c>
      <c r="P112" s="141">
        <v>1.3592721708649924</v>
      </c>
      <c r="Q112" s="141" t="e">
        <v>#N/A</v>
      </c>
      <c r="R112" s="141" t="e">
        <v>#N/A</v>
      </c>
      <c r="S112" s="141" t="e">
        <v>#N/A</v>
      </c>
      <c r="T112" s="141">
        <f t="shared" si="1"/>
        <v>163.51233646014811</v>
      </c>
    </row>
    <row r="113" spans="2:20" x14ac:dyDescent="0.25">
      <c r="B113" s="18">
        <v>2033</v>
      </c>
      <c r="C113" s="18">
        <v>8</v>
      </c>
      <c r="D113" s="141">
        <v>34.563167809856878</v>
      </c>
      <c r="E113" s="141">
        <v>30.636145427662463</v>
      </c>
      <c r="F113" s="141">
        <v>3.0916467535310401</v>
      </c>
      <c r="G113" s="141">
        <v>6.6217896124509412</v>
      </c>
      <c r="H113" s="141" t="e">
        <v>#N/A</v>
      </c>
      <c r="I113" s="141">
        <v>4.6882078657560253</v>
      </c>
      <c r="J113" s="141">
        <v>6.9333972452968808</v>
      </c>
      <c r="K113" s="141">
        <v>117.84593822583486</v>
      </c>
      <c r="L113" s="141" t="e">
        <v>#N/A</v>
      </c>
      <c r="M113" s="141" t="e">
        <v>#N/A</v>
      </c>
      <c r="N113" s="141" t="e">
        <v>#N/A</v>
      </c>
      <c r="O113" s="141" t="e">
        <v>#N/A</v>
      </c>
      <c r="P113" s="141">
        <v>1.713248193518514</v>
      </c>
      <c r="Q113" s="141" t="e">
        <v>#N/A</v>
      </c>
      <c r="R113" s="141" t="e">
        <v>#N/A</v>
      </c>
      <c r="S113" s="141" t="e">
        <v>#N/A</v>
      </c>
      <c r="T113" s="141">
        <f t="shared" si="1"/>
        <v>206.09354113390759</v>
      </c>
    </row>
    <row r="114" spans="2:20" x14ac:dyDescent="0.25">
      <c r="B114" s="18">
        <v>2033</v>
      </c>
      <c r="C114" s="18">
        <v>9</v>
      </c>
      <c r="D114" s="141">
        <v>34.868383152164391</v>
      </c>
      <c r="E114" s="141">
        <v>31.755798781490302</v>
      </c>
      <c r="F114" s="141">
        <v>3.1777344931143685</v>
      </c>
      <c r="G114" s="141">
        <v>6.9997136860479747</v>
      </c>
      <c r="H114" s="141" t="e">
        <v>#N/A</v>
      </c>
      <c r="I114" s="141">
        <v>4.7079017410655988</v>
      </c>
      <c r="J114" s="141">
        <v>6.4058299114334396</v>
      </c>
      <c r="K114" s="141">
        <v>80.264419285358287</v>
      </c>
      <c r="L114" s="141" t="e">
        <v>#N/A</v>
      </c>
      <c r="M114" s="141" t="e">
        <v>#N/A</v>
      </c>
      <c r="N114" s="141" t="e">
        <v>#N/A</v>
      </c>
      <c r="O114" s="141" t="e">
        <v>#N/A</v>
      </c>
      <c r="P114" s="141">
        <v>1.4097920201897649</v>
      </c>
      <c r="Q114" s="141" t="e">
        <v>#N/A</v>
      </c>
      <c r="R114" s="141" t="e">
        <v>#N/A</v>
      </c>
      <c r="S114" s="141" t="e">
        <v>#N/A</v>
      </c>
      <c r="T114" s="141">
        <f t="shared" si="1"/>
        <v>169.58957307086413</v>
      </c>
    </row>
    <row r="115" spans="2:20" x14ac:dyDescent="0.25">
      <c r="B115" s="18">
        <v>2033</v>
      </c>
      <c r="C115" s="18">
        <v>10</v>
      </c>
      <c r="D115" s="141">
        <v>40.983104484855524</v>
      </c>
      <c r="E115" s="141">
        <v>32.948761316288049</v>
      </c>
      <c r="F115" s="141">
        <v>3.2832093262007422</v>
      </c>
      <c r="G115" s="141">
        <v>6.9956104103265169</v>
      </c>
      <c r="H115" s="141" t="e">
        <v>#N/A</v>
      </c>
      <c r="I115" s="141">
        <v>5.5159468661151196</v>
      </c>
      <c r="J115" s="141">
        <v>6.5083363555310072</v>
      </c>
      <c r="K115" s="141">
        <v>67.035621850384643</v>
      </c>
      <c r="L115" s="141" t="e">
        <v>#N/A</v>
      </c>
      <c r="M115" s="141" t="e">
        <v>#N/A</v>
      </c>
      <c r="N115" s="141" t="e">
        <v>#N/A</v>
      </c>
      <c r="O115" s="141" t="e">
        <v>#N/A</v>
      </c>
      <c r="P115" s="141">
        <v>1.3686400014034525</v>
      </c>
      <c r="Q115" s="141" t="e">
        <v>#N/A</v>
      </c>
      <c r="R115" s="141" t="e">
        <v>#N/A</v>
      </c>
      <c r="S115" s="141" t="e">
        <v>#N/A</v>
      </c>
      <c r="T115" s="141">
        <f t="shared" si="1"/>
        <v>164.63923061110509</v>
      </c>
    </row>
    <row r="116" spans="2:20" x14ac:dyDescent="0.25">
      <c r="B116" s="18">
        <v>2033</v>
      </c>
      <c r="C116" s="18">
        <v>11</v>
      </c>
      <c r="D116" s="141">
        <v>70.821859789527949</v>
      </c>
      <c r="E116" s="141">
        <v>43.660566801688375</v>
      </c>
      <c r="F116" s="141">
        <v>3.8634336055323724</v>
      </c>
      <c r="G116" s="141">
        <v>7.0092553661437771</v>
      </c>
      <c r="H116" s="141" t="e">
        <v>#N/A</v>
      </c>
      <c r="I116" s="141">
        <v>6.3125960123638283</v>
      </c>
      <c r="J116" s="141">
        <v>6.6152466199135143</v>
      </c>
      <c r="K116" s="141">
        <v>66.043297322200999</v>
      </c>
      <c r="L116" s="141" t="e">
        <v>#N/A</v>
      </c>
      <c r="M116" s="141" t="e">
        <v>#N/A</v>
      </c>
      <c r="N116" s="141" t="e">
        <v>#N/A</v>
      </c>
      <c r="O116" s="141" t="e">
        <v>#N/A</v>
      </c>
      <c r="P116" s="141">
        <v>1.7127952167855987</v>
      </c>
      <c r="Q116" s="141" t="e">
        <v>#N/A</v>
      </c>
      <c r="R116" s="141" t="e">
        <v>#N/A</v>
      </c>
      <c r="S116" s="141" t="e">
        <v>#N/A</v>
      </c>
      <c r="T116" s="141">
        <f t="shared" si="1"/>
        <v>206.03905073415643</v>
      </c>
    </row>
    <row r="117" spans="2:20" x14ac:dyDescent="0.25">
      <c r="B117" s="18">
        <v>2033</v>
      </c>
      <c r="C117" s="18">
        <v>12</v>
      </c>
      <c r="D117" s="141">
        <v>109.40029899231199</v>
      </c>
      <c r="E117" s="141">
        <v>56.414124798885275</v>
      </c>
      <c r="F117" s="141">
        <v>4.3058004860362828</v>
      </c>
      <c r="G117" s="141">
        <v>6.6097699018000133</v>
      </c>
      <c r="H117" s="141" t="e">
        <v>#N/A</v>
      </c>
      <c r="I117" s="141">
        <v>7.1079483249873716</v>
      </c>
      <c r="J117" s="141">
        <v>6.0465838923903688</v>
      </c>
      <c r="K117" s="141">
        <v>89.134918764551173</v>
      </c>
      <c r="L117" s="141" t="e">
        <v>#N/A</v>
      </c>
      <c r="M117" s="141" t="e">
        <v>#N/A</v>
      </c>
      <c r="N117" s="141" t="e">
        <v>#N/A</v>
      </c>
      <c r="O117" s="141" t="e">
        <v>#N/A</v>
      </c>
      <c r="P117" s="141">
        <v>2.3389219846063254</v>
      </c>
      <c r="Q117" s="141" t="e">
        <v>#N/A</v>
      </c>
      <c r="R117" s="141" t="e">
        <v>#N/A</v>
      </c>
      <c r="S117" s="141" t="e">
        <v>#N/A</v>
      </c>
      <c r="T117" s="141">
        <f t="shared" si="1"/>
        <v>281.35836714556876</v>
      </c>
    </row>
    <row r="118" spans="2:20" x14ac:dyDescent="0.25">
      <c r="B118" s="18">
        <v>2034</v>
      </c>
      <c r="C118" s="18">
        <v>1</v>
      </c>
      <c r="D118" s="141">
        <v>109.00256537221576</v>
      </c>
      <c r="E118" s="141">
        <v>54.817819111774995</v>
      </c>
      <c r="F118" s="141">
        <v>4.6739503611505757</v>
      </c>
      <c r="G118" s="141">
        <v>6.1497197946070097</v>
      </c>
      <c r="H118" s="141" t="e">
        <v>#N/A</v>
      </c>
      <c r="I118" s="141">
        <v>7.156514180068589</v>
      </c>
      <c r="J118" s="141">
        <v>6.9387920618267547</v>
      </c>
      <c r="K118" s="141">
        <v>86.554945681451684</v>
      </c>
      <c r="L118" s="141" t="e">
        <v>#N/A</v>
      </c>
      <c r="M118" s="141" t="e">
        <v>#N/A</v>
      </c>
      <c r="N118" s="141" t="e">
        <v>#N/A</v>
      </c>
      <c r="O118" s="141" t="e">
        <v>#N/A</v>
      </c>
      <c r="P118" s="141">
        <v>2.3076954564436361</v>
      </c>
      <c r="Q118" s="141" t="e">
        <v>#N/A</v>
      </c>
      <c r="R118" s="141" t="e">
        <v>#N/A</v>
      </c>
      <c r="S118" s="141" t="e">
        <v>#N/A</v>
      </c>
      <c r="T118" s="141">
        <f t="shared" si="1"/>
        <v>277.60200201953904</v>
      </c>
    </row>
    <row r="119" spans="2:20" x14ac:dyDescent="0.25">
      <c r="B119" s="18">
        <v>2034</v>
      </c>
      <c r="C119" s="18">
        <v>2</v>
      </c>
      <c r="D119" s="141">
        <v>105.76224956752594</v>
      </c>
      <c r="E119" s="141">
        <v>56.927125731175941</v>
      </c>
      <c r="F119" s="141">
        <v>4.4890699300608157</v>
      </c>
      <c r="G119" s="141">
        <v>6.6662881290752667</v>
      </c>
      <c r="H119" s="141" t="e">
        <v>#N/A</v>
      </c>
      <c r="I119" s="141">
        <v>7.1206772637785107</v>
      </c>
      <c r="J119" s="141">
        <v>6.8493147936268839</v>
      </c>
      <c r="K119" s="141">
        <v>69.633454444335655</v>
      </c>
      <c r="L119" s="141" t="e">
        <v>#N/A</v>
      </c>
      <c r="M119" s="141" t="e">
        <v>#N/A</v>
      </c>
      <c r="N119" s="141" t="e">
        <v>#N/A</v>
      </c>
      <c r="O119" s="141" t="e">
        <v>#N/A</v>
      </c>
      <c r="P119" s="141">
        <v>2.1580976459295877</v>
      </c>
      <c r="Q119" s="141" t="e">
        <v>#N/A</v>
      </c>
      <c r="R119" s="141" t="e">
        <v>#N/A</v>
      </c>
      <c r="S119" s="141" t="e">
        <v>#N/A</v>
      </c>
      <c r="T119" s="141">
        <f t="shared" si="1"/>
        <v>259.60627750550861</v>
      </c>
    </row>
    <row r="120" spans="2:20" x14ac:dyDescent="0.25">
      <c r="B120" s="18">
        <v>2034</v>
      </c>
      <c r="C120" s="18">
        <v>3</v>
      </c>
      <c r="D120" s="141">
        <v>85.99787720773837</v>
      </c>
      <c r="E120" s="141">
        <v>47.444753358345764</v>
      </c>
      <c r="F120" s="141">
        <v>4.3193152819418179</v>
      </c>
      <c r="G120" s="141">
        <v>6.2445434240234263</v>
      </c>
      <c r="H120" s="141" t="e">
        <v>#N/A</v>
      </c>
      <c r="I120" s="141">
        <v>6.7679734477875915</v>
      </c>
      <c r="J120" s="141">
        <v>7.1134408886615805</v>
      </c>
      <c r="K120" s="141">
        <v>52.604772663026594</v>
      </c>
      <c r="L120" s="141" t="e">
        <v>#N/A</v>
      </c>
      <c r="M120" s="141" t="e">
        <v>#N/A</v>
      </c>
      <c r="N120" s="141" t="e">
        <v>#N/A</v>
      </c>
      <c r="O120" s="141" t="e">
        <v>#N/A</v>
      </c>
      <c r="P120" s="141">
        <v>1.7644861556013642</v>
      </c>
      <c r="Q120" s="141" t="e">
        <v>#N/A</v>
      </c>
      <c r="R120" s="141" t="e">
        <v>#N/A</v>
      </c>
      <c r="S120" s="141" t="e">
        <v>#N/A</v>
      </c>
      <c r="T120" s="141">
        <f t="shared" si="1"/>
        <v>212.25716242712647</v>
      </c>
    </row>
    <row r="121" spans="2:20" x14ac:dyDescent="0.25">
      <c r="B121" s="18">
        <v>2034</v>
      </c>
      <c r="C121" s="18">
        <v>4</v>
      </c>
      <c r="D121" s="141">
        <v>70.356991748479317</v>
      </c>
      <c r="E121" s="141">
        <v>43.731605532197662</v>
      </c>
      <c r="F121" s="141">
        <v>4.2665332412660444</v>
      </c>
      <c r="G121" s="141">
        <v>6.5817992103064302</v>
      </c>
      <c r="H121" s="141" t="e">
        <v>#N/A</v>
      </c>
      <c r="I121" s="141">
        <v>6.3616911478682274</v>
      </c>
      <c r="J121" s="141">
        <v>7.575310417722422</v>
      </c>
      <c r="K121" s="141">
        <v>52.737631502888469</v>
      </c>
      <c r="L121" s="141" t="e">
        <v>#N/A</v>
      </c>
      <c r="M121" s="141" t="e">
        <v>#N/A</v>
      </c>
      <c r="N121" s="141" t="e">
        <v>#N/A</v>
      </c>
      <c r="O121" s="141" t="e">
        <v>#N/A</v>
      </c>
      <c r="P121" s="141">
        <v>1.6062124146252952</v>
      </c>
      <c r="Q121" s="141" t="e">
        <v>#N/A</v>
      </c>
      <c r="R121" s="141" t="e">
        <v>#N/A</v>
      </c>
      <c r="S121" s="141" t="e">
        <v>#N/A</v>
      </c>
      <c r="T121" s="141">
        <f t="shared" si="1"/>
        <v>193.21777521535387</v>
      </c>
    </row>
    <row r="122" spans="2:20" x14ac:dyDescent="0.25">
      <c r="B122" s="18">
        <v>2034</v>
      </c>
      <c r="C122" s="18">
        <v>5</v>
      </c>
      <c r="D122" s="141">
        <v>49.79136232102578</v>
      </c>
      <c r="E122" s="141">
        <v>35.592952376768295</v>
      </c>
      <c r="F122" s="141">
        <v>3.4896438487040085</v>
      </c>
      <c r="G122" s="141">
        <v>6.0495917395769538</v>
      </c>
      <c r="H122" s="141" t="e">
        <v>#N/A</v>
      </c>
      <c r="I122" s="141">
        <v>5.3886598062774054</v>
      </c>
      <c r="J122" s="141">
        <v>6.8656740296025038</v>
      </c>
      <c r="K122" s="141">
        <v>56.234857735984605</v>
      </c>
      <c r="L122" s="141" t="e">
        <v>#N/A</v>
      </c>
      <c r="M122" s="141" t="e">
        <v>#N/A</v>
      </c>
      <c r="N122" s="141" t="e">
        <v>#N/A</v>
      </c>
      <c r="O122" s="141" t="e">
        <v>#N/A</v>
      </c>
      <c r="P122" s="141">
        <v>1.3698316053773301</v>
      </c>
      <c r="Q122" s="141" t="e">
        <v>#N/A</v>
      </c>
      <c r="R122" s="141" t="e">
        <v>#N/A</v>
      </c>
      <c r="S122" s="141" t="e">
        <v>#N/A</v>
      </c>
      <c r="T122" s="141">
        <f t="shared" si="1"/>
        <v>164.78257346331688</v>
      </c>
    </row>
    <row r="123" spans="2:20" x14ac:dyDescent="0.25">
      <c r="B123" s="18">
        <v>2034</v>
      </c>
      <c r="C123" s="18">
        <v>6</v>
      </c>
      <c r="D123" s="141">
        <v>38.093780477380399</v>
      </c>
      <c r="E123" s="141">
        <v>32.665992261849155</v>
      </c>
      <c r="F123" s="141">
        <v>3.6692898470058553</v>
      </c>
      <c r="G123" s="141">
        <v>6.309233159565645</v>
      </c>
      <c r="H123" s="141" t="e">
        <v>#N/A</v>
      </c>
      <c r="I123" s="141">
        <v>5.0679986763029081</v>
      </c>
      <c r="J123" s="141">
        <v>7.1857861928002933</v>
      </c>
      <c r="K123" s="141">
        <v>67.558762523374909</v>
      </c>
      <c r="L123" s="141" t="e">
        <v>#N/A</v>
      </c>
      <c r="M123" s="141" t="e">
        <v>#N/A</v>
      </c>
      <c r="N123" s="141" t="e">
        <v>#N/A</v>
      </c>
      <c r="O123" s="141" t="e">
        <v>#N/A</v>
      </c>
      <c r="P123" s="141">
        <v>1.3458413138431009</v>
      </c>
      <c r="Q123" s="141" t="e">
        <v>#N/A</v>
      </c>
      <c r="R123" s="141" t="e">
        <v>#N/A</v>
      </c>
      <c r="S123" s="141" t="e">
        <v>#N/A</v>
      </c>
      <c r="T123" s="141">
        <f t="shared" si="1"/>
        <v>161.89668445212226</v>
      </c>
    </row>
    <row r="124" spans="2:20" x14ac:dyDescent="0.25">
      <c r="B124" s="18">
        <v>2034</v>
      </c>
      <c r="C124" s="18">
        <v>7</v>
      </c>
      <c r="D124" s="141">
        <v>34.962756955272866</v>
      </c>
      <c r="E124" s="141">
        <v>30.506819208914443</v>
      </c>
      <c r="F124" s="141">
        <v>3.2878742498626292</v>
      </c>
      <c r="G124" s="141">
        <v>6.7828471783338848</v>
      </c>
      <c r="H124" s="141" t="e">
        <v>#N/A</v>
      </c>
      <c r="I124" s="141">
        <v>4.7708348903864994</v>
      </c>
      <c r="J124" s="141">
        <v>6.672304044228393</v>
      </c>
      <c r="K124" s="141">
        <v>75.118496753412444</v>
      </c>
      <c r="L124" s="141" t="e">
        <v>#N/A</v>
      </c>
      <c r="M124" s="141" t="e">
        <v>#N/A</v>
      </c>
      <c r="N124" s="141" t="e">
        <v>#N/A</v>
      </c>
      <c r="O124" s="141" t="e">
        <v>#N/A</v>
      </c>
      <c r="P124" s="141">
        <v>1.358843557580794</v>
      </c>
      <c r="Q124" s="141" t="e">
        <v>#N/A</v>
      </c>
      <c r="R124" s="141" t="e">
        <v>#N/A</v>
      </c>
      <c r="S124" s="141" t="e">
        <v>#N/A</v>
      </c>
      <c r="T124" s="141">
        <f t="shared" si="1"/>
        <v>163.46077683799197</v>
      </c>
    </row>
    <row r="125" spans="2:20" x14ac:dyDescent="0.25">
      <c r="B125" s="18">
        <v>2034</v>
      </c>
      <c r="C125" s="18">
        <v>8</v>
      </c>
      <c r="D125" s="141">
        <v>34.77950520383709</v>
      </c>
      <c r="E125" s="141">
        <v>30.440757760859707</v>
      </c>
      <c r="F125" s="141">
        <v>3.0722497680875334</v>
      </c>
      <c r="G125" s="141">
        <v>6.6217896124509412</v>
      </c>
      <c r="H125" s="141" t="e">
        <v>#N/A</v>
      </c>
      <c r="I125" s="141">
        <v>4.694621650221114</v>
      </c>
      <c r="J125" s="141">
        <v>6.9058288929287519</v>
      </c>
      <c r="K125" s="141">
        <v>117.81508088581509</v>
      </c>
      <c r="L125" s="141" t="e">
        <v>#N/A</v>
      </c>
      <c r="M125" s="141" t="e">
        <v>#N/A</v>
      </c>
      <c r="N125" s="141" t="e">
        <v>#N/A</v>
      </c>
      <c r="O125" s="141" t="e">
        <v>#N/A</v>
      </c>
      <c r="P125" s="141">
        <v>1.7128252120554981</v>
      </c>
      <c r="Q125" s="141" t="e">
        <v>#N/A</v>
      </c>
      <c r="R125" s="141" t="e">
        <v>#N/A</v>
      </c>
      <c r="S125" s="141" t="e">
        <v>#N/A</v>
      </c>
      <c r="T125" s="141">
        <f t="shared" si="1"/>
        <v>206.0426589862557</v>
      </c>
    </row>
    <row r="126" spans="2:20" x14ac:dyDescent="0.25">
      <c r="B126" s="18">
        <v>2034</v>
      </c>
      <c r="C126" s="18">
        <v>9</v>
      </c>
      <c r="D126" s="141">
        <v>35.085417762941717</v>
      </c>
      <c r="E126" s="141">
        <v>31.552945812159056</v>
      </c>
      <c r="F126" s="141">
        <v>3.1577766621784407</v>
      </c>
      <c r="G126" s="141">
        <v>6.9997136860479747</v>
      </c>
      <c r="H126" s="141" t="e">
        <v>#N/A</v>
      </c>
      <c r="I126" s="141">
        <v>4.7137736429829102</v>
      </c>
      <c r="J126" s="141">
        <v>6.3788969660973853</v>
      </c>
      <c r="K126" s="141">
        <v>80.231465082346844</v>
      </c>
      <c r="L126" s="141" t="e">
        <v>#N/A</v>
      </c>
      <c r="M126" s="141" t="e">
        <v>#N/A</v>
      </c>
      <c r="N126" s="141" t="e">
        <v>#N/A</v>
      </c>
      <c r="O126" s="141" t="e">
        <v>#N/A</v>
      </c>
      <c r="P126" s="141">
        <v>1.4092908095881744</v>
      </c>
      <c r="Q126" s="141" t="e">
        <v>#N/A</v>
      </c>
      <c r="R126" s="141" t="e">
        <v>#N/A</v>
      </c>
      <c r="S126" s="141" t="e">
        <v>#N/A</v>
      </c>
      <c r="T126" s="141">
        <f t="shared" si="1"/>
        <v>169.52928042434252</v>
      </c>
    </row>
    <row r="127" spans="2:20" x14ac:dyDescent="0.25">
      <c r="B127" s="18">
        <v>2034</v>
      </c>
      <c r="C127" s="18">
        <v>10</v>
      </c>
      <c r="D127" s="141">
        <v>41.209377729891123</v>
      </c>
      <c r="E127" s="141">
        <v>32.730016608952241</v>
      </c>
      <c r="F127" s="141">
        <v>3.2620057890062348</v>
      </c>
      <c r="G127" s="141">
        <v>6.9956104103265169</v>
      </c>
      <c r="H127" s="141" t="e">
        <v>#N/A</v>
      </c>
      <c r="I127" s="141">
        <v>5.5203686141952648</v>
      </c>
      <c r="J127" s="141">
        <v>6.480187972263395</v>
      </c>
      <c r="K127" s="141">
        <v>67.004458932230349</v>
      </c>
      <c r="L127" s="141" t="e">
        <v>#N/A</v>
      </c>
      <c r="M127" s="141" t="e">
        <v>#N/A</v>
      </c>
      <c r="N127" s="141" t="e">
        <v>#N/A</v>
      </c>
      <c r="O127" s="141" t="e">
        <v>#N/A</v>
      </c>
      <c r="P127" s="141">
        <v>1.3680652488448934</v>
      </c>
      <c r="Q127" s="141" t="e">
        <v>#N/A</v>
      </c>
      <c r="R127" s="141" t="e">
        <v>#N/A</v>
      </c>
      <c r="S127" s="141" t="e">
        <v>#N/A</v>
      </c>
      <c r="T127" s="141">
        <f t="shared" si="1"/>
        <v>164.57009130571001</v>
      </c>
    </row>
    <row r="128" spans="2:20" x14ac:dyDescent="0.25">
      <c r="B128" s="18">
        <v>2034</v>
      </c>
      <c r="C128" s="18">
        <v>11</v>
      </c>
      <c r="D128" s="141">
        <v>71.087703542034419</v>
      </c>
      <c r="E128" s="141">
        <v>43.335508753383792</v>
      </c>
      <c r="F128" s="141">
        <v>3.8359760522856892</v>
      </c>
      <c r="G128" s="141">
        <v>7.0092553661437771</v>
      </c>
      <c r="H128" s="141" t="e">
        <v>#N/A</v>
      </c>
      <c r="I128" s="141">
        <v>6.3149206056311709</v>
      </c>
      <c r="J128" s="141">
        <v>6.5866609703200316</v>
      </c>
      <c r="K128" s="141">
        <v>66.012866473644763</v>
      </c>
      <c r="L128" s="141" t="e">
        <v>#N/A</v>
      </c>
      <c r="M128" s="141" t="e">
        <v>#N/A</v>
      </c>
      <c r="N128" s="141" t="e">
        <v>#N/A</v>
      </c>
      <c r="O128" s="141" t="e">
        <v>#N/A</v>
      </c>
      <c r="P128" s="141">
        <v>1.7115934488025015</v>
      </c>
      <c r="Q128" s="141" t="e">
        <v>#N/A</v>
      </c>
      <c r="R128" s="141" t="e">
        <v>#N/A</v>
      </c>
      <c r="S128" s="141" t="e">
        <v>#N/A</v>
      </c>
      <c r="T128" s="141">
        <f t="shared" si="1"/>
        <v>205.89448521224614</v>
      </c>
    </row>
    <row r="129" spans="2:20" x14ac:dyDescent="0.25">
      <c r="B129" s="18">
        <v>2034</v>
      </c>
      <c r="C129" s="18">
        <v>12</v>
      </c>
      <c r="D129" s="141">
        <v>109.69907595372636</v>
      </c>
      <c r="E129" s="141">
        <v>55.949279266057843</v>
      </c>
      <c r="F129" s="141">
        <v>4.2714563851628089</v>
      </c>
      <c r="G129" s="141">
        <v>6.6097699018000133</v>
      </c>
      <c r="H129" s="141" t="e">
        <v>#N/A</v>
      </c>
      <c r="I129" s="141">
        <v>7.1021615354623266</v>
      </c>
      <c r="J129" s="141">
        <v>6.0192572057853795</v>
      </c>
      <c r="K129" s="141">
        <v>89.103794839873729</v>
      </c>
      <c r="L129" s="141" t="e">
        <v>#N/A</v>
      </c>
      <c r="M129" s="141" t="e">
        <v>#N/A</v>
      </c>
      <c r="N129" s="141" t="e">
        <v>#N/A</v>
      </c>
      <c r="O129" s="141" t="e">
        <v>#N/A</v>
      </c>
      <c r="P129" s="141">
        <v>2.3367035160195573</v>
      </c>
      <c r="Q129" s="141" t="e">
        <v>#N/A</v>
      </c>
      <c r="R129" s="141" t="e">
        <v>#N/A</v>
      </c>
      <c r="S129" s="141" t="e">
        <v>#N/A</v>
      </c>
      <c r="T129" s="141">
        <f t="shared" si="1"/>
        <v>281.09149860388806</v>
      </c>
    </row>
    <row r="130" spans="2:20" x14ac:dyDescent="0.25">
      <c r="B130" s="18">
        <v>2035</v>
      </c>
      <c r="C130" s="18">
        <v>1</v>
      </c>
      <c r="D130" s="141">
        <v>109.37188624121055</v>
      </c>
      <c r="E130" s="141">
        <v>54.912036804254775</v>
      </c>
      <c r="F130" s="141">
        <v>4.651674013411812</v>
      </c>
      <c r="G130" s="141">
        <v>6.1497197946070097</v>
      </c>
      <c r="H130" s="141" t="e">
        <v>#N/A</v>
      </c>
      <c r="I130" s="141">
        <v>7.1525908946660302</v>
      </c>
      <c r="J130" s="141">
        <v>6.9091586965604206</v>
      </c>
      <c r="K130" s="141">
        <v>91.865430404329359</v>
      </c>
      <c r="L130" s="141" t="e">
        <v>#N/A</v>
      </c>
      <c r="M130" s="141" t="e">
        <v>#N/A</v>
      </c>
      <c r="N130" s="141" t="e">
        <v>#N/A</v>
      </c>
      <c r="O130" s="141" t="e">
        <v>#N/A</v>
      </c>
      <c r="P130" s="141">
        <v>2.3556290367152277</v>
      </c>
      <c r="Q130" s="141" t="e">
        <v>#N/A</v>
      </c>
      <c r="R130" s="141" t="e">
        <v>#N/A</v>
      </c>
      <c r="S130" s="141" t="e">
        <v>#N/A</v>
      </c>
      <c r="T130" s="141">
        <f t="shared" si="1"/>
        <v>283.36812588575521</v>
      </c>
    </row>
    <row r="131" spans="2:20" x14ac:dyDescent="0.25">
      <c r="B131" s="18">
        <v>2035</v>
      </c>
      <c r="C131" s="18">
        <v>2</v>
      </c>
      <c r="D131" s="141">
        <v>106.11769107360972</v>
      </c>
      <c r="E131" s="141">
        <v>57.033567654433867</v>
      </c>
      <c r="F131" s="141">
        <v>4.4675769654393314</v>
      </c>
      <c r="G131" s="141">
        <v>6.6662881290752667</v>
      </c>
      <c r="H131" s="141" t="e">
        <v>#N/A</v>
      </c>
      <c r="I131" s="141">
        <v>7.1192661212390851</v>
      </c>
      <c r="J131" s="141">
        <v>6.819585217515816</v>
      </c>
      <c r="K131" s="141">
        <v>71.599529788979098</v>
      </c>
      <c r="L131" s="141" t="e">
        <v>#N/A</v>
      </c>
      <c r="M131" s="141" t="e">
        <v>#N/A</v>
      </c>
      <c r="N131" s="141" t="e">
        <v>#N/A</v>
      </c>
      <c r="O131" s="141" t="e">
        <v>#N/A</v>
      </c>
      <c r="P131" s="141">
        <v>2.178009161673772</v>
      </c>
      <c r="Q131" s="141" t="e">
        <v>#N/A</v>
      </c>
      <c r="R131" s="141" t="e">
        <v>#N/A</v>
      </c>
      <c r="S131" s="141" t="e">
        <v>#N/A</v>
      </c>
      <c r="T131" s="141">
        <f t="shared" si="1"/>
        <v>262.001514111966</v>
      </c>
    </row>
    <row r="132" spans="2:20" x14ac:dyDescent="0.25">
      <c r="B132" s="18">
        <v>2035</v>
      </c>
      <c r="C132" s="18">
        <v>3</v>
      </c>
      <c r="D132" s="141">
        <v>86.330767591153432</v>
      </c>
      <c r="E132" s="141">
        <v>47.548937359285446</v>
      </c>
      <c r="F132" s="141">
        <v>4.30056042995911</v>
      </c>
      <c r="G132" s="141">
        <v>6.2445434240234263</v>
      </c>
      <c r="H132" s="141" t="e">
        <v>#N/A</v>
      </c>
      <c r="I132" s="141">
        <v>6.7707847380601871</v>
      </c>
      <c r="J132" s="141">
        <v>7.0876618101996502</v>
      </c>
      <c r="K132" s="141">
        <v>56.721214354506323</v>
      </c>
      <c r="L132" s="141" t="e">
        <v>#N/A</v>
      </c>
      <c r="M132" s="141" t="e">
        <v>#N/A</v>
      </c>
      <c r="N132" s="141" t="e">
        <v>#N/A</v>
      </c>
      <c r="O132" s="141" t="e">
        <v>#N/A</v>
      </c>
      <c r="P132" s="141">
        <v>1.802306934904347</v>
      </c>
      <c r="Q132" s="141" t="e">
        <v>#N/A</v>
      </c>
      <c r="R132" s="141" t="e">
        <v>#N/A</v>
      </c>
      <c r="S132" s="141" t="e">
        <v>#N/A</v>
      </c>
      <c r="T132" s="141">
        <f t="shared" si="1"/>
        <v>216.80677664209193</v>
      </c>
    </row>
    <row r="133" spans="2:20" x14ac:dyDescent="0.25">
      <c r="B133" s="18">
        <v>2035</v>
      </c>
      <c r="C133" s="18">
        <v>4</v>
      </c>
      <c r="D133" s="141">
        <v>70.693078929917917</v>
      </c>
      <c r="E133" s="141">
        <v>43.855352090194486</v>
      </c>
      <c r="F133" s="141">
        <v>4.2500516262579264</v>
      </c>
      <c r="G133" s="141">
        <v>6.5817992103064302</v>
      </c>
      <c r="H133" s="141" t="e">
        <v>#N/A</v>
      </c>
      <c r="I133" s="141">
        <v>6.3701822994542123</v>
      </c>
      <c r="J133" s="141">
        <v>7.5490755366940858</v>
      </c>
      <c r="K133" s="141">
        <v>51.734346592164037</v>
      </c>
      <c r="L133" s="141" t="e">
        <v>#N/A</v>
      </c>
      <c r="M133" s="141" t="e">
        <v>#N/A</v>
      </c>
      <c r="N133" s="141" t="e">
        <v>#N/A</v>
      </c>
      <c r="O133" s="141" t="e">
        <v>#N/A</v>
      </c>
      <c r="P133" s="141">
        <v>1.6013699553412319</v>
      </c>
      <c r="Q133" s="141" t="e">
        <v>#N/A</v>
      </c>
      <c r="R133" s="141" t="e">
        <v>#N/A</v>
      </c>
      <c r="S133" s="141" t="e">
        <v>#N/A</v>
      </c>
      <c r="T133" s="141">
        <f t="shared" si="1"/>
        <v>192.63525624033031</v>
      </c>
    </row>
    <row r="134" spans="2:20" x14ac:dyDescent="0.25">
      <c r="B134" s="18">
        <v>2035</v>
      </c>
      <c r="C134" s="18">
        <v>5</v>
      </c>
      <c r="D134" s="141">
        <v>50.067978976760465</v>
      </c>
      <c r="E134" s="141">
        <v>35.713942682806874</v>
      </c>
      <c r="F134" s="141">
        <v>3.4773795761831634</v>
      </c>
      <c r="G134" s="141">
        <v>6.0495917395769538</v>
      </c>
      <c r="H134" s="141" t="e">
        <v>#N/A</v>
      </c>
      <c r="I134" s="141">
        <v>5.3999957885561347</v>
      </c>
      <c r="J134" s="141">
        <v>6.8436677279727469</v>
      </c>
      <c r="K134" s="141">
        <v>56.493622172797366</v>
      </c>
      <c r="L134" s="141" t="e">
        <v>#N/A</v>
      </c>
      <c r="M134" s="141" t="e">
        <v>#N/A</v>
      </c>
      <c r="N134" s="141" t="e">
        <v>#N/A</v>
      </c>
      <c r="O134" s="141" t="e">
        <v>#N/A</v>
      </c>
      <c r="P134" s="141">
        <v>1.3751414835911151</v>
      </c>
      <c r="Q134" s="141" t="e">
        <v>#N/A</v>
      </c>
      <c r="R134" s="141" t="e">
        <v>#N/A</v>
      </c>
      <c r="S134" s="141" t="e">
        <v>#N/A</v>
      </c>
      <c r="T134" s="141">
        <f t="shared" si="1"/>
        <v>165.4213201482448</v>
      </c>
    </row>
    <row r="135" spans="2:20" x14ac:dyDescent="0.25">
      <c r="B135" s="18">
        <v>2035</v>
      </c>
      <c r="C135" s="18">
        <v>6</v>
      </c>
      <c r="D135" s="141">
        <v>38.349759002072901</v>
      </c>
      <c r="E135" s="141">
        <v>32.796153978957392</v>
      </c>
      <c r="F135" s="141">
        <v>3.657734389143608</v>
      </c>
      <c r="G135" s="141">
        <v>6.309233159565645</v>
      </c>
      <c r="H135" s="141" t="e">
        <v>#N/A</v>
      </c>
      <c r="I135" s="141">
        <v>5.0823801578557655</v>
      </c>
      <c r="J135" s="141">
        <v>7.1654133685661403</v>
      </c>
      <c r="K135" s="141">
        <v>66.459841491997125</v>
      </c>
      <c r="L135" s="141" t="e">
        <v>#N/A</v>
      </c>
      <c r="M135" s="141" t="e">
        <v>#N/A</v>
      </c>
      <c r="N135" s="141" t="e">
        <v>#N/A</v>
      </c>
      <c r="O135" s="141" t="e">
        <v>#N/A</v>
      </c>
      <c r="P135" s="141">
        <v>1.339719234231366</v>
      </c>
      <c r="Q135" s="141" t="e">
        <v>#N/A</v>
      </c>
      <c r="R135" s="141" t="e">
        <v>#N/A</v>
      </c>
      <c r="S135" s="141" t="e">
        <v>#N/A</v>
      </c>
      <c r="T135" s="141">
        <f t="shared" si="1"/>
        <v>161.16023478238995</v>
      </c>
    </row>
    <row r="136" spans="2:20" x14ac:dyDescent="0.25">
      <c r="B136" s="18">
        <v>2035</v>
      </c>
      <c r="C136" s="18">
        <v>7</v>
      </c>
      <c r="D136" s="141">
        <v>35.206812821137433</v>
      </c>
      <c r="E136" s="141">
        <v>30.63228102571215</v>
      </c>
      <c r="F136" s="141">
        <v>3.2777388891714136</v>
      </c>
      <c r="G136" s="141">
        <v>6.7828471783338848</v>
      </c>
      <c r="H136" s="141" t="e">
        <v>#N/A</v>
      </c>
      <c r="I136" s="141">
        <v>4.7849339113298921</v>
      </c>
      <c r="J136" s="141">
        <v>6.6561429165147636</v>
      </c>
      <c r="K136" s="141">
        <v>76.834781463938583</v>
      </c>
      <c r="L136" s="141" t="e">
        <v>#N/A</v>
      </c>
      <c r="M136" s="141" t="e">
        <v>#N/A</v>
      </c>
      <c r="N136" s="141" t="e">
        <v>#N/A</v>
      </c>
      <c r="O136" s="141" t="e">
        <v>#N/A</v>
      </c>
      <c r="P136" s="141">
        <v>1.3762258591812178</v>
      </c>
      <c r="Q136" s="141" t="e">
        <v>#N/A</v>
      </c>
      <c r="R136" s="141" t="e">
        <v>#N/A</v>
      </c>
      <c r="S136" s="141" t="e">
        <v>#N/A</v>
      </c>
      <c r="T136" s="141">
        <f t="shared" si="1"/>
        <v>165.55176406531933</v>
      </c>
    </row>
    <row r="137" spans="2:20" x14ac:dyDescent="0.25">
      <c r="B137" s="18">
        <v>2035</v>
      </c>
      <c r="C137" s="18">
        <v>8</v>
      </c>
      <c r="D137" s="141">
        <v>35.02287918966536</v>
      </c>
      <c r="E137" s="141">
        <v>30.56619241689766</v>
      </c>
      <c r="F137" s="141">
        <v>3.0627961180954641</v>
      </c>
      <c r="G137" s="141">
        <v>6.6217896124509412</v>
      </c>
      <c r="H137" s="141" t="e">
        <v>#N/A</v>
      </c>
      <c r="I137" s="141">
        <v>4.7080581110521811</v>
      </c>
      <c r="J137" s="141">
        <v>6.8927829033637353</v>
      </c>
      <c r="K137" s="141">
        <v>126.41375966615131</v>
      </c>
      <c r="L137" s="141" t="e">
        <v>#N/A</v>
      </c>
      <c r="M137" s="141" t="e">
        <v>#N/A</v>
      </c>
      <c r="N137" s="141" t="e">
        <v>#N/A</v>
      </c>
      <c r="O137" s="141" t="e">
        <v>#N/A</v>
      </c>
      <c r="P137" s="141">
        <v>1.7879205352449259</v>
      </c>
      <c r="Q137" s="141" t="e">
        <v>#N/A</v>
      </c>
      <c r="R137" s="141" t="e">
        <v>#N/A</v>
      </c>
      <c r="S137" s="141" t="e">
        <v>#N/A</v>
      </c>
      <c r="T137" s="141">
        <f t="shared" si="1"/>
        <v>215.07617855292156</v>
      </c>
    </row>
    <row r="138" spans="2:20" x14ac:dyDescent="0.25">
      <c r="B138" s="18">
        <v>2035</v>
      </c>
      <c r="C138" s="18">
        <v>9</v>
      </c>
      <c r="D138" s="141">
        <v>35.329708024068779</v>
      </c>
      <c r="E138" s="141">
        <v>31.68254314523697</v>
      </c>
      <c r="F138" s="141">
        <v>3.1480385984909582</v>
      </c>
      <c r="G138" s="141">
        <v>6.9997136860479747</v>
      </c>
      <c r="H138" s="141" t="e">
        <v>#N/A</v>
      </c>
      <c r="I138" s="141">
        <v>4.7278347114402139</v>
      </c>
      <c r="J138" s="141">
        <v>6.3698367927857511</v>
      </c>
      <c r="K138" s="141">
        <v>80.32385149856556</v>
      </c>
      <c r="L138" s="141" t="e">
        <v>#N/A</v>
      </c>
      <c r="M138" s="141" t="e">
        <v>#N/A</v>
      </c>
      <c r="N138" s="141" t="e">
        <v>#N/A</v>
      </c>
      <c r="O138" s="141" t="e">
        <v>#N/A</v>
      </c>
      <c r="P138" s="141">
        <v>1.4131597107880909</v>
      </c>
      <c r="Q138" s="141" t="e">
        <v>#N/A</v>
      </c>
      <c r="R138" s="141" t="e">
        <v>#N/A</v>
      </c>
      <c r="S138" s="141" t="e">
        <v>#N/A</v>
      </c>
      <c r="T138" s="141">
        <f t="shared" si="1"/>
        <v>169.99468616742428</v>
      </c>
    </row>
    <row r="139" spans="2:20" x14ac:dyDescent="0.25">
      <c r="B139" s="18">
        <v>2035</v>
      </c>
      <c r="C139" s="18">
        <v>10</v>
      </c>
      <c r="D139" s="141">
        <v>41.467436561064211</v>
      </c>
      <c r="E139" s="141">
        <v>32.85342765396836</v>
      </c>
      <c r="F139" s="141">
        <v>3.2512991015729393</v>
      </c>
      <c r="G139" s="141">
        <v>6.9956104103265169</v>
      </c>
      <c r="H139" s="141" t="e">
        <v>#N/A</v>
      </c>
      <c r="I139" s="141">
        <v>5.5334575010067608</v>
      </c>
      <c r="J139" s="141">
        <v>6.4758383732645823</v>
      </c>
      <c r="K139" s="141">
        <v>63.85478751228257</v>
      </c>
      <c r="L139" s="141" t="e">
        <v>#N/A</v>
      </c>
      <c r="M139" s="141" t="e">
        <v>#N/A</v>
      </c>
      <c r="N139" s="141" t="e">
        <v>#N/A</v>
      </c>
      <c r="O139" s="141" t="e">
        <v>#N/A</v>
      </c>
      <c r="P139" s="141">
        <v>1.3448438957990314</v>
      </c>
      <c r="Q139" s="141" t="e">
        <v>#N/A</v>
      </c>
      <c r="R139" s="141" t="e">
        <v>#N/A</v>
      </c>
      <c r="S139" s="141" t="e">
        <v>#N/A</v>
      </c>
      <c r="T139" s="141">
        <f t="shared" ref="T139:T201" si="2">SUM(D139:G139)+SUM(I139:K139)+P139</f>
        <v>161.77670100928498</v>
      </c>
    </row>
    <row r="140" spans="2:20" x14ac:dyDescent="0.25">
      <c r="B140" s="18">
        <v>2035</v>
      </c>
      <c r="C140" s="18">
        <v>11</v>
      </c>
      <c r="D140" s="141">
        <v>71.405601430738628</v>
      </c>
      <c r="E140" s="141">
        <v>43.454432069920117</v>
      </c>
      <c r="F140" s="141">
        <v>3.8205981516896159</v>
      </c>
      <c r="G140" s="141">
        <v>7.0092553661437771</v>
      </c>
      <c r="H140" s="141" t="e">
        <v>#N/A</v>
      </c>
      <c r="I140" s="141">
        <v>6.3214383247048485</v>
      </c>
      <c r="J140" s="141">
        <v>6.5834175776429058</v>
      </c>
      <c r="K140" s="141">
        <v>60.857608707892958</v>
      </c>
      <c r="L140" s="141" t="e">
        <v>#N/A</v>
      </c>
      <c r="M140" s="141" t="e">
        <v>#N/A</v>
      </c>
      <c r="N140" s="141" t="e">
        <v>#N/A</v>
      </c>
      <c r="O140" s="141" t="e">
        <v>#N/A</v>
      </c>
      <c r="P140" s="141">
        <v>1.6719389927707551</v>
      </c>
      <c r="Q140" s="141" t="e">
        <v>#N/A</v>
      </c>
      <c r="R140" s="141" t="e">
        <v>#N/A</v>
      </c>
      <c r="S140" s="141" t="e">
        <v>#N/A</v>
      </c>
      <c r="T140" s="141">
        <f t="shared" si="2"/>
        <v>201.1242906215036</v>
      </c>
    </row>
    <row r="141" spans="2:20" x14ac:dyDescent="0.25">
      <c r="B141" s="18">
        <v>2035</v>
      </c>
      <c r="C141" s="18">
        <v>12</v>
      </c>
      <c r="D141" s="141">
        <v>110.07780234286103</v>
      </c>
      <c r="E141" s="141">
        <v>56.042932382059831</v>
      </c>
      <c r="F141" s="141">
        <v>4.2501691249860185</v>
      </c>
      <c r="G141" s="141">
        <v>6.6097699018000133</v>
      </c>
      <c r="H141" s="141" t="e">
        <v>#N/A</v>
      </c>
      <c r="I141" s="141">
        <v>7.1032723233811019</v>
      </c>
      <c r="J141" s="141">
        <v>6.0170359121454293</v>
      </c>
      <c r="K141" s="141">
        <v>74.989726187722297</v>
      </c>
      <c r="L141" s="141" t="e">
        <v>#N/A</v>
      </c>
      <c r="M141" s="141" t="e">
        <v>#N/A</v>
      </c>
      <c r="N141" s="141" t="e">
        <v>#N/A</v>
      </c>
      <c r="O141" s="141" t="e">
        <v>#N/A</v>
      </c>
      <c r="P141" s="141">
        <v>2.2221622758499104</v>
      </c>
      <c r="Q141" s="141" t="e">
        <v>#N/A</v>
      </c>
      <c r="R141" s="141" t="e">
        <v>#N/A</v>
      </c>
      <c r="S141" s="141" t="e">
        <v>#N/A</v>
      </c>
      <c r="T141" s="141">
        <f t="shared" si="2"/>
        <v>267.31287045080558</v>
      </c>
    </row>
    <row r="142" spans="2:20" x14ac:dyDescent="0.25">
      <c r="B142" s="18">
        <v>2036</v>
      </c>
      <c r="C142" s="18">
        <v>1</v>
      </c>
      <c r="D142" s="141">
        <v>109.3564994055031</v>
      </c>
      <c r="E142" s="141">
        <v>54.874355097267276</v>
      </c>
      <c r="F142" s="141">
        <v>4.6193453802474149</v>
      </c>
      <c r="G142" s="141">
        <v>6.1497197946070097</v>
      </c>
      <c r="H142" s="141" t="e">
        <v>#N/A</v>
      </c>
      <c r="I142" s="141">
        <v>7.153856126778372</v>
      </c>
      <c r="J142" s="141">
        <v>6.8898106177512188</v>
      </c>
      <c r="K142" s="141">
        <v>91.88747535070469</v>
      </c>
      <c r="L142" s="141" t="e">
        <v>#N/A</v>
      </c>
      <c r="M142" s="141" t="e">
        <v>#N/A</v>
      </c>
      <c r="N142" s="141" t="e">
        <v>#N/A</v>
      </c>
      <c r="O142" s="141" t="e">
        <v>#N/A</v>
      </c>
      <c r="P142" s="141">
        <v>2.354946395081102</v>
      </c>
      <c r="Q142" s="141" t="e">
        <v>#N/A</v>
      </c>
      <c r="R142" s="141" t="e">
        <v>#N/A</v>
      </c>
      <c r="S142" s="141" t="e">
        <v>#N/A</v>
      </c>
      <c r="T142" s="141">
        <f t="shared" si="2"/>
        <v>283.28600816794022</v>
      </c>
    </row>
    <row r="143" spans="2:20" x14ac:dyDescent="0.25">
      <c r="B143" s="18">
        <v>2036</v>
      </c>
      <c r="C143" s="18">
        <v>2</v>
      </c>
      <c r="D143" s="141">
        <v>102.44208754365742</v>
      </c>
      <c r="E143" s="141">
        <v>55.036923359265032</v>
      </c>
      <c r="F143" s="141">
        <v>4.2834616120403073</v>
      </c>
      <c r="G143" s="141">
        <v>6.4364161246243947</v>
      </c>
      <c r="H143" s="141" t="e">
        <v>#N/A</v>
      </c>
      <c r="I143" s="141">
        <v>6.8761795284600931</v>
      </c>
      <c r="J143" s="141">
        <v>6.5670733040288933</v>
      </c>
      <c r="K143" s="141">
        <v>69.152122692270538</v>
      </c>
      <c r="L143" s="141" t="e">
        <v>#N/A</v>
      </c>
      <c r="M143" s="141" t="e">
        <v>#N/A</v>
      </c>
      <c r="N143" s="141" t="e">
        <v>#N/A</v>
      </c>
      <c r="O143" s="141" t="e">
        <v>#N/A</v>
      </c>
      <c r="P143" s="141">
        <v>2.1023202082878569</v>
      </c>
      <c r="Q143" s="141" t="e">
        <v>#N/A</v>
      </c>
      <c r="R143" s="141" t="e">
        <v>#N/A</v>
      </c>
      <c r="S143" s="141" t="e">
        <v>#N/A</v>
      </c>
      <c r="T143" s="141">
        <f t="shared" si="2"/>
        <v>252.89658437263455</v>
      </c>
    </row>
    <row r="144" spans="2:20" x14ac:dyDescent="0.25">
      <c r="B144" s="18">
        <v>2036</v>
      </c>
      <c r="C144" s="18">
        <v>3</v>
      </c>
      <c r="D144" s="141">
        <v>86.354868222506454</v>
      </c>
      <c r="E144" s="141">
        <v>47.5377969928401</v>
      </c>
      <c r="F144" s="141">
        <v>4.2723654619169542</v>
      </c>
      <c r="G144" s="141">
        <v>6.2445434240234263</v>
      </c>
      <c r="H144" s="141" t="e">
        <v>#N/A</v>
      </c>
      <c r="I144" s="141">
        <v>6.7735658289639993</v>
      </c>
      <c r="J144" s="141">
        <v>7.0725731568424415</v>
      </c>
      <c r="K144" s="141">
        <v>56.74345277739814</v>
      </c>
      <c r="L144" s="141" t="e">
        <v>#N/A</v>
      </c>
      <c r="M144" s="141" t="e">
        <v>#N/A</v>
      </c>
      <c r="N144" s="141" t="e">
        <v>#N/A</v>
      </c>
      <c r="O144" s="141" t="e">
        <v>#N/A</v>
      </c>
      <c r="P144" s="141">
        <v>1.8022624746543539</v>
      </c>
      <c r="Q144" s="141" t="e">
        <v>#N/A</v>
      </c>
      <c r="R144" s="141" t="e">
        <v>#N/A</v>
      </c>
      <c r="S144" s="141" t="e">
        <v>#N/A</v>
      </c>
      <c r="T144" s="141">
        <f t="shared" si="2"/>
        <v>216.80142833914584</v>
      </c>
    </row>
    <row r="145" spans="2:20" x14ac:dyDescent="0.25">
      <c r="B145" s="18">
        <v>2036</v>
      </c>
      <c r="C145" s="18">
        <v>4</v>
      </c>
      <c r="D145" s="141">
        <v>70.767383522874923</v>
      </c>
      <c r="E145" s="141">
        <v>43.87145008746446</v>
      </c>
      <c r="F145" s="141">
        <v>4.2240750078561273</v>
      </c>
      <c r="G145" s="141">
        <v>6.5817992103064302</v>
      </c>
      <c r="H145" s="141" t="e">
        <v>#N/A</v>
      </c>
      <c r="I145" s="141">
        <v>6.3738809124188016</v>
      </c>
      <c r="J145" s="141">
        <v>7.5374239195179227</v>
      </c>
      <c r="K145" s="141">
        <v>51.754591743834681</v>
      </c>
      <c r="L145" s="141" t="e">
        <v>#N/A</v>
      </c>
      <c r="M145" s="141" t="e">
        <v>#N/A</v>
      </c>
      <c r="N145" s="141" t="e">
        <v>#N/A</v>
      </c>
      <c r="O145" s="141" t="e">
        <v>#N/A</v>
      </c>
      <c r="P145" s="141">
        <v>1.602013056382839</v>
      </c>
      <c r="Q145" s="141" t="e">
        <v>#N/A</v>
      </c>
      <c r="R145" s="141" t="e">
        <v>#N/A</v>
      </c>
      <c r="S145" s="141" t="e">
        <v>#N/A</v>
      </c>
      <c r="T145" s="141">
        <f t="shared" si="2"/>
        <v>192.71261746065619</v>
      </c>
    </row>
    <row r="146" spans="2:20" x14ac:dyDescent="0.25">
      <c r="B146" s="18">
        <v>2036</v>
      </c>
      <c r="C146" s="18">
        <v>5</v>
      </c>
      <c r="D146" s="141">
        <v>50.157025451475441</v>
      </c>
      <c r="E146" s="141">
        <v>35.746100450043187</v>
      </c>
      <c r="F146" s="141">
        <v>3.4572511008474303</v>
      </c>
      <c r="G146" s="141">
        <v>6.0495917395769538</v>
      </c>
      <c r="H146" s="141" t="e">
        <v>#N/A</v>
      </c>
      <c r="I146" s="141">
        <v>5.4056224916136157</v>
      </c>
      <c r="J146" s="141">
        <v>6.8371013356489296</v>
      </c>
      <c r="K146" s="141">
        <v>56.514857149834249</v>
      </c>
      <c r="L146" s="141" t="e">
        <v>#N/A</v>
      </c>
      <c r="M146" s="141" t="e">
        <v>#N/A</v>
      </c>
      <c r="N146" s="141" t="e">
        <v>#N/A</v>
      </c>
      <c r="O146" s="141" t="e">
        <v>#N/A</v>
      </c>
      <c r="P146" s="141">
        <v>1.3761588945003611</v>
      </c>
      <c r="Q146" s="141" t="e">
        <v>#N/A</v>
      </c>
      <c r="R146" s="141" t="e">
        <v>#N/A</v>
      </c>
      <c r="S146" s="141" t="e">
        <v>#N/A</v>
      </c>
      <c r="T146" s="141">
        <f t="shared" si="2"/>
        <v>165.54370861354016</v>
      </c>
    </row>
    <row r="147" spans="2:20" x14ac:dyDescent="0.25">
      <c r="B147" s="18">
        <v>2036</v>
      </c>
      <c r="C147" s="18">
        <v>6</v>
      </c>
      <c r="D147" s="141">
        <v>38.458430318841586</v>
      </c>
      <c r="E147" s="141">
        <v>32.843701037021859</v>
      </c>
      <c r="F147" s="141">
        <v>3.6377968039792785</v>
      </c>
      <c r="G147" s="141">
        <v>6.309233159565645</v>
      </c>
      <c r="H147" s="141" t="e">
        <v>#N/A</v>
      </c>
      <c r="I147" s="141">
        <v>5.0914910032713063</v>
      </c>
      <c r="J147" s="141">
        <v>7.1626907814710972</v>
      </c>
      <c r="K147" s="141">
        <v>66.481577981573267</v>
      </c>
      <c r="L147" s="141" t="e">
        <v>#N/A</v>
      </c>
      <c r="M147" s="141" t="e">
        <v>#N/A</v>
      </c>
      <c r="N147" s="141" t="e">
        <v>#N/A</v>
      </c>
      <c r="O147" s="141" t="e">
        <v>#N/A</v>
      </c>
      <c r="P147" s="141">
        <v>1.3410973880943737</v>
      </c>
      <c r="Q147" s="141" t="e">
        <v>#N/A</v>
      </c>
      <c r="R147" s="141" t="e">
        <v>#N/A</v>
      </c>
      <c r="S147" s="141" t="e">
        <v>#N/A</v>
      </c>
      <c r="T147" s="141">
        <f t="shared" si="2"/>
        <v>161.32601847381844</v>
      </c>
    </row>
    <row r="148" spans="2:20" x14ac:dyDescent="0.25">
      <c r="B148" s="18">
        <v>2036</v>
      </c>
      <c r="C148" s="18">
        <v>7</v>
      </c>
      <c r="D148" s="141">
        <v>35.315614695531437</v>
      </c>
      <c r="E148" s="141">
        <v>30.680327109063878</v>
      </c>
      <c r="F148" s="141">
        <v>3.2600758393891978</v>
      </c>
      <c r="G148" s="141">
        <v>6.7828471783338848</v>
      </c>
      <c r="H148" s="141" t="e">
        <v>#N/A</v>
      </c>
      <c r="I148" s="141">
        <v>4.793412224642986</v>
      </c>
      <c r="J148" s="141">
        <v>6.6584108365646379</v>
      </c>
      <c r="K148" s="141">
        <v>76.856859155292042</v>
      </c>
      <c r="L148" s="141" t="e">
        <v>#N/A</v>
      </c>
      <c r="M148" s="141" t="e">
        <v>#N/A</v>
      </c>
      <c r="N148" s="141" t="e">
        <v>#N/A</v>
      </c>
      <c r="O148" s="141" t="e">
        <v>#N/A</v>
      </c>
      <c r="P148" s="141">
        <v>1.3776677487960058</v>
      </c>
      <c r="Q148" s="141" t="e">
        <v>#N/A</v>
      </c>
      <c r="R148" s="141" t="e">
        <v>#N/A</v>
      </c>
      <c r="S148" s="141" t="e">
        <v>#N/A</v>
      </c>
      <c r="T148" s="141">
        <f t="shared" si="2"/>
        <v>165.72521478761405</v>
      </c>
    </row>
    <row r="149" spans="2:20" x14ac:dyDescent="0.25">
      <c r="B149" s="18">
        <v>2036</v>
      </c>
      <c r="C149" s="18">
        <v>8</v>
      </c>
      <c r="D149" s="141">
        <v>35.131696955723498</v>
      </c>
      <c r="E149" s="141">
        <v>30.614362934603054</v>
      </c>
      <c r="F149" s="141">
        <v>3.0463094245379083</v>
      </c>
      <c r="G149" s="141">
        <v>6.6217896124509412</v>
      </c>
      <c r="H149" s="141" t="e">
        <v>#N/A</v>
      </c>
      <c r="I149" s="141">
        <v>4.7179965738877003</v>
      </c>
      <c r="J149" s="141">
        <v>6.8973854308854765</v>
      </c>
      <c r="K149" s="141">
        <v>126.43568658438144</v>
      </c>
      <c r="L149" s="141" t="e">
        <v>#N/A</v>
      </c>
      <c r="M149" s="141" t="e">
        <v>#N/A</v>
      </c>
      <c r="N149" s="141" t="e">
        <v>#N/A</v>
      </c>
      <c r="O149" s="141" t="e">
        <v>#N/A</v>
      </c>
      <c r="P149" s="141">
        <v>1.7894040083809786</v>
      </c>
      <c r="Q149" s="141" t="e">
        <v>#N/A</v>
      </c>
      <c r="R149" s="141" t="e">
        <v>#N/A</v>
      </c>
      <c r="S149" s="141" t="e">
        <v>#N/A</v>
      </c>
      <c r="T149" s="141">
        <f t="shared" si="2"/>
        <v>215.25463152485099</v>
      </c>
    </row>
    <row r="150" spans="2:20" x14ac:dyDescent="0.25">
      <c r="B150" s="18">
        <v>2036</v>
      </c>
      <c r="C150" s="18">
        <v>9</v>
      </c>
      <c r="D150" s="141">
        <v>35.43836154024055</v>
      </c>
      <c r="E150" s="141">
        <v>31.732077247130512</v>
      </c>
      <c r="F150" s="141">
        <v>3.1310758346364271</v>
      </c>
      <c r="G150" s="141">
        <v>6.9997136860479747</v>
      </c>
      <c r="H150" s="141" t="e">
        <v>#N/A</v>
      </c>
      <c r="I150" s="141">
        <v>4.7358385424232354</v>
      </c>
      <c r="J150" s="141">
        <v>6.3782533908702455</v>
      </c>
      <c r="K150" s="141">
        <v>80.347268426735937</v>
      </c>
      <c r="L150" s="141" t="e">
        <v>#N/A</v>
      </c>
      <c r="M150" s="141" t="e">
        <v>#N/A</v>
      </c>
      <c r="N150" s="141" t="e">
        <v>#N/A</v>
      </c>
      <c r="O150" s="141" t="e">
        <v>#N/A</v>
      </c>
      <c r="P150" s="141">
        <v>1.414677491696495</v>
      </c>
      <c r="Q150" s="141" t="e">
        <v>#N/A</v>
      </c>
      <c r="R150" s="141" t="e">
        <v>#N/A</v>
      </c>
      <c r="S150" s="141" t="e">
        <v>#N/A</v>
      </c>
      <c r="T150" s="141">
        <f t="shared" si="2"/>
        <v>170.1772661597814</v>
      </c>
    </row>
    <row r="151" spans="2:20" x14ac:dyDescent="0.25">
      <c r="B151" s="18">
        <v>2036</v>
      </c>
      <c r="C151" s="18">
        <v>10</v>
      </c>
      <c r="D151" s="141">
        <v>41.567564260096852</v>
      </c>
      <c r="E151" s="141">
        <v>32.894471633267031</v>
      </c>
      <c r="F151" s="141">
        <v>3.2331837246077857</v>
      </c>
      <c r="G151" s="141">
        <v>6.9956104103265169</v>
      </c>
      <c r="H151" s="141" t="e">
        <v>#N/A</v>
      </c>
      <c r="I151" s="141">
        <v>5.5412917159917168</v>
      </c>
      <c r="J151" s="141">
        <v>6.4846232026807193</v>
      </c>
      <c r="K151" s="141">
        <v>63.876931571289091</v>
      </c>
      <c r="L151" s="141" t="e">
        <v>#N/A</v>
      </c>
      <c r="M151" s="141" t="e">
        <v>#N/A</v>
      </c>
      <c r="N151" s="141" t="e">
        <v>#N/A</v>
      </c>
      <c r="O151" s="141" t="e">
        <v>#N/A</v>
      </c>
      <c r="P151" s="141">
        <v>1.3462003710193982</v>
      </c>
      <c r="Q151" s="141" t="e">
        <v>#N/A</v>
      </c>
      <c r="R151" s="141" t="e">
        <v>#N/A</v>
      </c>
      <c r="S151" s="141" t="e">
        <v>#N/A</v>
      </c>
      <c r="T151" s="141">
        <f t="shared" si="2"/>
        <v>161.93987688927911</v>
      </c>
    </row>
    <row r="152" spans="2:20" x14ac:dyDescent="0.25">
      <c r="B152" s="18">
        <v>2036</v>
      </c>
      <c r="C152" s="18">
        <v>11</v>
      </c>
      <c r="D152" s="141">
        <v>71.465813265468483</v>
      </c>
      <c r="E152" s="141">
        <v>43.466614838479792</v>
      </c>
      <c r="F152" s="141">
        <v>3.7967356383600381</v>
      </c>
      <c r="G152" s="141">
        <v>7.0092553661437771</v>
      </c>
      <c r="H152" s="141" t="e">
        <v>#N/A</v>
      </c>
      <c r="I152" s="141">
        <v>6.3268124818219524</v>
      </c>
      <c r="J152" s="141">
        <v>6.5943762866634712</v>
      </c>
      <c r="K152" s="141">
        <v>60.879232565540406</v>
      </c>
      <c r="L152" s="141" t="e">
        <v>#N/A</v>
      </c>
      <c r="M152" s="141" t="e">
        <v>#N/A</v>
      </c>
      <c r="N152" s="141" t="e">
        <v>#N/A</v>
      </c>
      <c r="O152" s="141" t="e">
        <v>#N/A</v>
      </c>
      <c r="P152" s="141">
        <v>1.6726639981114193</v>
      </c>
      <c r="Q152" s="141" t="e">
        <v>#N/A</v>
      </c>
      <c r="R152" s="141" t="e">
        <v>#N/A</v>
      </c>
      <c r="S152" s="141" t="e">
        <v>#N/A</v>
      </c>
      <c r="T152" s="141">
        <f t="shared" si="2"/>
        <v>201.21150444058935</v>
      </c>
    </row>
    <row r="153" spans="2:20" x14ac:dyDescent="0.25">
      <c r="B153" s="18">
        <v>2036</v>
      </c>
      <c r="C153" s="18">
        <v>12</v>
      </c>
      <c r="D153" s="141">
        <v>110.06177139349454</v>
      </c>
      <c r="E153" s="141">
        <v>56.002501097798174</v>
      </c>
      <c r="F153" s="141">
        <v>4.2197748252372893</v>
      </c>
      <c r="G153" s="141">
        <v>6.6097699018000133</v>
      </c>
      <c r="H153" s="141" t="e">
        <v>#N/A</v>
      </c>
      <c r="I153" s="141">
        <v>7.1005227782602685</v>
      </c>
      <c r="J153" s="141">
        <v>6.0291509199296689</v>
      </c>
      <c r="K153" s="141">
        <v>75.01184253835288</v>
      </c>
      <c r="L153" s="141" t="e">
        <v>#N/A</v>
      </c>
      <c r="M153" s="141" t="e">
        <v>#N/A</v>
      </c>
      <c r="N153" s="141" t="e">
        <v>#N/A</v>
      </c>
      <c r="O153" s="141" t="e">
        <v>#N/A</v>
      </c>
      <c r="P153" s="141">
        <v>2.2216980890255176</v>
      </c>
      <c r="Q153" s="141" t="e">
        <v>#N/A</v>
      </c>
      <c r="R153" s="141" t="e">
        <v>#N/A</v>
      </c>
      <c r="S153" s="141" t="e">
        <v>#N/A</v>
      </c>
      <c r="T153" s="141">
        <f t="shared" si="2"/>
        <v>267.25703154389834</v>
      </c>
    </row>
    <row r="154" spans="2:20" x14ac:dyDescent="0.25">
      <c r="B154" s="18">
        <v>2037</v>
      </c>
      <c r="C154" s="18">
        <v>1</v>
      </c>
      <c r="D154" s="141">
        <v>109.32046150783788</v>
      </c>
      <c r="E154" s="141">
        <v>54.773085121044645</v>
      </c>
      <c r="F154" s="141">
        <v>4.5804268221973503</v>
      </c>
      <c r="G154" s="141">
        <v>6.1497197946070097</v>
      </c>
      <c r="H154" s="141" t="e">
        <v>#N/A</v>
      </c>
      <c r="I154" s="141">
        <v>7.1548808278809055</v>
      </c>
      <c r="J154" s="141">
        <v>6.8931689467152921</v>
      </c>
      <c r="K154" s="141">
        <v>91.899616486373688</v>
      </c>
      <c r="L154" s="141" t="e">
        <v>#N/A</v>
      </c>
      <c r="M154" s="141" t="e">
        <v>#N/A</v>
      </c>
      <c r="N154" s="141" t="e">
        <v>#N/A</v>
      </c>
      <c r="O154" s="141" t="e">
        <v>#N/A</v>
      </c>
      <c r="P154" s="141">
        <v>2.353607667089594</v>
      </c>
      <c r="Q154" s="141" t="e">
        <v>#N/A</v>
      </c>
      <c r="R154" s="141" t="e">
        <v>#N/A</v>
      </c>
      <c r="S154" s="141" t="e">
        <v>#N/A</v>
      </c>
      <c r="T154" s="141">
        <f t="shared" si="2"/>
        <v>283.12496717374637</v>
      </c>
    </row>
    <row r="155" spans="2:20" x14ac:dyDescent="0.25">
      <c r="B155" s="18">
        <v>2037</v>
      </c>
      <c r="C155" s="18">
        <v>2</v>
      </c>
      <c r="D155" s="141">
        <v>106.06378845847192</v>
      </c>
      <c r="E155" s="141">
        <v>56.905196792538966</v>
      </c>
      <c r="F155" s="141">
        <v>4.3989886726802423</v>
      </c>
      <c r="G155" s="141">
        <v>6.6662881290752667</v>
      </c>
      <c r="H155" s="141" t="e">
        <v>#N/A</v>
      </c>
      <c r="I155" s="141">
        <v>7.1243896508566369</v>
      </c>
      <c r="J155" s="141">
        <v>6.8096315673138177</v>
      </c>
      <c r="K155" s="141">
        <v>71.634129337528663</v>
      </c>
      <c r="L155" s="141" t="e">
        <v>#N/A</v>
      </c>
      <c r="M155" s="141" t="e">
        <v>#N/A</v>
      </c>
      <c r="N155" s="141" t="e">
        <v>#N/A</v>
      </c>
      <c r="O155" s="141" t="e">
        <v>#N/A</v>
      </c>
      <c r="P155" s="141">
        <v>2.176155822245661</v>
      </c>
      <c r="Q155" s="141" t="e">
        <v>#N/A</v>
      </c>
      <c r="R155" s="141" t="e">
        <v>#N/A</v>
      </c>
      <c r="S155" s="141" t="e">
        <v>#N/A</v>
      </c>
      <c r="T155" s="141">
        <f t="shared" si="2"/>
        <v>261.77856843071118</v>
      </c>
    </row>
    <row r="156" spans="2:20" x14ac:dyDescent="0.25">
      <c r="B156" s="18">
        <v>2037</v>
      </c>
      <c r="C156" s="18">
        <v>3</v>
      </c>
      <c r="D156" s="141">
        <v>86.362339929677432</v>
      </c>
      <c r="E156" s="141">
        <v>47.471028474140034</v>
      </c>
      <c r="F156" s="141">
        <v>4.2379797707207594</v>
      </c>
      <c r="G156" s="141">
        <v>6.2445434240234263</v>
      </c>
      <c r="H156" s="141" t="e">
        <v>#N/A</v>
      </c>
      <c r="I156" s="141">
        <v>6.777649014506177</v>
      </c>
      <c r="J156" s="141">
        <v>7.082128397268165</v>
      </c>
      <c r="K156" s="141">
        <v>56.755700469218176</v>
      </c>
      <c r="L156" s="141" t="e">
        <v>#N/A</v>
      </c>
      <c r="M156" s="141" t="e">
        <v>#N/A</v>
      </c>
      <c r="N156" s="141" t="e">
        <v>#N/A</v>
      </c>
      <c r="O156" s="141" t="e">
        <v>#N/A</v>
      </c>
      <c r="P156" s="141">
        <v>1.8016941613774236</v>
      </c>
      <c r="Q156" s="141" t="e">
        <v>#N/A</v>
      </c>
      <c r="R156" s="141" t="e">
        <v>#N/A</v>
      </c>
      <c r="S156" s="141" t="e">
        <v>#N/A</v>
      </c>
      <c r="T156" s="141">
        <f t="shared" si="2"/>
        <v>216.73306364093159</v>
      </c>
    </row>
    <row r="157" spans="2:20" x14ac:dyDescent="0.25">
      <c r="B157" s="18">
        <v>2037</v>
      </c>
      <c r="C157" s="18">
        <v>4</v>
      </c>
      <c r="D157" s="141">
        <v>70.827512504758232</v>
      </c>
      <c r="E157" s="141">
        <v>43.835585175721697</v>
      </c>
      <c r="F157" s="141">
        <v>4.1918687043417506</v>
      </c>
      <c r="G157" s="141">
        <v>6.5817992103064302</v>
      </c>
      <c r="H157" s="141" t="e">
        <v>#N/A</v>
      </c>
      <c r="I157" s="141">
        <v>6.3798529839226212</v>
      </c>
      <c r="J157" s="141">
        <v>7.5516036812121428</v>
      </c>
      <c r="K157" s="141">
        <v>51.765741652248515</v>
      </c>
      <c r="L157" s="141" t="e">
        <v>#N/A</v>
      </c>
      <c r="M157" s="141" t="e">
        <v>#N/A</v>
      </c>
      <c r="N157" s="141" t="e">
        <v>#N/A</v>
      </c>
      <c r="O157" s="141" t="e">
        <v>#N/A</v>
      </c>
      <c r="P157" s="141">
        <v>1.602208870933814</v>
      </c>
      <c r="Q157" s="141" t="e">
        <v>#N/A</v>
      </c>
      <c r="R157" s="141" t="e">
        <v>#N/A</v>
      </c>
      <c r="S157" s="141" t="e">
        <v>#N/A</v>
      </c>
      <c r="T157" s="141">
        <f t="shared" si="2"/>
        <v>192.7361727834452</v>
      </c>
    </row>
    <row r="158" spans="2:20" x14ac:dyDescent="0.25">
      <c r="B158" s="18">
        <v>2037</v>
      </c>
      <c r="C158" s="18">
        <v>5</v>
      </c>
      <c r="D158" s="141">
        <v>50.235861738137139</v>
      </c>
      <c r="E158" s="141">
        <v>35.735351512453086</v>
      </c>
      <c r="F158" s="141">
        <v>3.4319620981614753</v>
      </c>
      <c r="G158" s="141">
        <v>6.0495917395769538</v>
      </c>
      <c r="H158" s="141" t="e">
        <v>#N/A</v>
      </c>
      <c r="I158" s="141">
        <v>5.4149689603816542</v>
      </c>
      <c r="J158" s="141">
        <v>6.8526808197034583</v>
      </c>
      <c r="K158" s="141">
        <v>56.526552199245728</v>
      </c>
      <c r="L158" s="141" t="e">
        <v>#N/A</v>
      </c>
      <c r="M158" s="141" t="e">
        <v>#N/A</v>
      </c>
      <c r="N158" s="141" t="e">
        <v>#N/A</v>
      </c>
      <c r="O158" s="141" t="e">
        <v>#N/A</v>
      </c>
      <c r="P158" s="141">
        <v>1.3768246389985002</v>
      </c>
      <c r="Q158" s="141" t="e">
        <v>#N/A</v>
      </c>
      <c r="R158" s="141" t="e">
        <v>#N/A</v>
      </c>
      <c r="S158" s="141" t="e">
        <v>#N/A</v>
      </c>
      <c r="T158" s="141">
        <f t="shared" si="2"/>
        <v>165.62379370665801</v>
      </c>
    </row>
    <row r="159" spans="2:20" x14ac:dyDescent="0.25">
      <c r="B159" s="18">
        <v>2037</v>
      </c>
      <c r="C159" s="18">
        <v>6</v>
      </c>
      <c r="D159" s="141">
        <v>38.559025965384713</v>
      </c>
      <c r="E159" s="141">
        <v>32.851319914419264</v>
      </c>
      <c r="F159" s="141">
        <v>3.6123565034129625</v>
      </c>
      <c r="G159" s="141">
        <v>6.309233159565645</v>
      </c>
      <c r="H159" s="141" t="e">
        <v>#N/A</v>
      </c>
      <c r="I159" s="141">
        <v>5.1023170247014784</v>
      </c>
      <c r="J159" s="141">
        <v>7.1805290036471723</v>
      </c>
      <c r="K159" s="141">
        <v>66.493549236318842</v>
      </c>
      <c r="L159" s="141" t="e">
        <v>#N/A</v>
      </c>
      <c r="M159" s="141" t="e">
        <v>#N/A</v>
      </c>
      <c r="N159" s="141" t="e">
        <v>#N/A</v>
      </c>
      <c r="O159" s="141" t="e">
        <v>#N/A</v>
      </c>
      <c r="P159" s="141">
        <v>1.3421318884357123</v>
      </c>
      <c r="Q159" s="141" t="e">
        <v>#N/A</v>
      </c>
      <c r="R159" s="141" t="e">
        <v>#N/A</v>
      </c>
      <c r="S159" s="141" t="e">
        <v>#N/A</v>
      </c>
      <c r="T159" s="141">
        <f t="shared" si="2"/>
        <v>161.45046269588579</v>
      </c>
    </row>
    <row r="160" spans="2:20" x14ac:dyDescent="0.25">
      <c r="B160" s="18">
        <v>2037</v>
      </c>
      <c r="C160" s="18">
        <v>7</v>
      </c>
      <c r="D160" s="141">
        <v>35.4169881046464</v>
      </c>
      <c r="E160" s="141">
        <v>30.64226374506034</v>
      </c>
      <c r="F160" s="141">
        <v>3.237471090093702</v>
      </c>
      <c r="G160" s="141">
        <v>6.7828471783338848</v>
      </c>
      <c r="H160" s="141" t="e">
        <v>#N/A</v>
      </c>
      <c r="I160" s="141">
        <v>4.8040944985076521</v>
      </c>
      <c r="J160" s="141">
        <v>6.6745871188949959</v>
      </c>
      <c r="K160" s="141">
        <v>76.869018325081655</v>
      </c>
      <c r="L160" s="141" t="e">
        <v>#N/A</v>
      </c>
      <c r="M160" s="141" t="e">
        <v>#N/A</v>
      </c>
      <c r="N160" s="141" t="e">
        <v>#N/A</v>
      </c>
      <c r="O160" s="141" t="e">
        <v>#N/A</v>
      </c>
      <c r="P160" s="141">
        <v>1.3783360388797348</v>
      </c>
      <c r="Q160" s="141" t="e">
        <v>#N/A</v>
      </c>
      <c r="R160" s="141" t="e">
        <v>#N/A</v>
      </c>
      <c r="S160" s="141" t="e">
        <v>#N/A</v>
      </c>
      <c r="T160" s="141">
        <f t="shared" si="2"/>
        <v>165.80560609949836</v>
      </c>
    </row>
    <row r="161" spans="2:20" x14ac:dyDescent="0.25">
      <c r="B161" s="18">
        <v>2037</v>
      </c>
      <c r="C161" s="18">
        <v>8</v>
      </c>
      <c r="D161" s="141">
        <v>35.233123713617388</v>
      </c>
      <c r="E161" s="141">
        <v>30.625186033737616</v>
      </c>
      <c r="F161" s="141">
        <v>3.0252064215125221</v>
      </c>
      <c r="G161" s="141">
        <v>6.6217896124509412</v>
      </c>
      <c r="H161" s="141" t="e">
        <v>#N/A</v>
      </c>
      <c r="I161" s="141">
        <v>4.7278299787768221</v>
      </c>
      <c r="J161" s="141">
        <v>6.9139366098557771</v>
      </c>
      <c r="K161" s="141">
        <v>126.44776271668418</v>
      </c>
      <c r="L161" s="141" t="e">
        <v>#N/A</v>
      </c>
      <c r="M161" s="141" t="e">
        <v>#N/A</v>
      </c>
      <c r="N161" s="141" t="e">
        <v>#N/A</v>
      </c>
      <c r="O161" s="141" t="e">
        <v>#N/A</v>
      </c>
      <c r="P161" s="141">
        <v>1.7904904631083758</v>
      </c>
      <c r="Q161" s="141" t="e">
        <v>#N/A</v>
      </c>
      <c r="R161" s="141" t="e">
        <v>#N/A</v>
      </c>
      <c r="S161" s="141" t="e">
        <v>#N/A</v>
      </c>
      <c r="T161" s="141">
        <f t="shared" si="2"/>
        <v>215.38532554974361</v>
      </c>
    </row>
    <row r="162" spans="2:20" x14ac:dyDescent="0.25">
      <c r="B162" s="18">
        <v>2037</v>
      </c>
      <c r="C162" s="18">
        <v>9</v>
      </c>
      <c r="D162" s="141">
        <v>35.539566228422636</v>
      </c>
      <c r="E162" s="141">
        <v>31.742911459189216</v>
      </c>
      <c r="F162" s="141">
        <v>3.1093716810835565</v>
      </c>
      <c r="G162" s="141">
        <v>6.9997136860479747</v>
      </c>
      <c r="H162" s="141" t="e">
        <v>#N/A</v>
      </c>
      <c r="I162" s="141">
        <v>4.7452545905531416</v>
      </c>
      <c r="J162" s="141">
        <v>6.3966143469588035</v>
      </c>
      <c r="K162" s="141">
        <v>80.36016517400067</v>
      </c>
      <c r="L162" s="141" t="e">
        <v>#N/A</v>
      </c>
      <c r="M162" s="141" t="e">
        <v>#N/A</v>
      </c>
      <c r="N162" s="141" t="e">
        <v>#N/A</v>
      </c>
      <c r="O162" s="141" t="e">
        <v>#N/A</v>
      </c>
      <c r="P162" s="141">
        <v>1.4157756899111957</v>
      </c>
      <c r="Q162" s="141" t="e">
        <v>#N/A</v>
      </c>
      <c r="R162" s="141" t="e">
        <v>#N/A</v>
      </c>
      <c r="S162" s="141" t="e">
        <v>#N/A</v>
      </c>
      <c r="T162" s="141">
        <f t="shared" si="2"/>
        <v>170.30937285616716</v>
      </c>
    </row>
    <row r="163" spans="2:20" x14ac:dyDescent="0.25">
      <c r="B163" s="18">
        <v>2037</v>
      </c>
      <c r="C163" s="18">
        <v>10</v>
      </c>
      <c r="D163" s="141">
        <v>41.659058103169805</v>
      </c>
      <c r="E163" s="141">
        <v>32.895716015783982</v>
      </c>
      <c r="F163" s="141">
        <v>3.2102072906860579</v>
      </c>
      <c r="G163" s="141">
        <v>6.9956104103265169</v>
      </c>
      <c r="H163" s="141" t="e">
        <v>#N/A</v>
      </c>
      <c r="I163" s="141">
        <v>5.5490857764346577</v>
      </c>
      <c r="J163" s="141">
        <v>6.5029996277829465</v>
      </c>
      <c r="K163" s="141">
        <v>63.889127292706725</v>
      </c>
      <c r="L163" s="141" t="e">
        <v>#N/A</v>
      </c>
      <c r="M163" s="141" t="e">
        <v>#N/A</v>
      </c>
      <c r="N163" s="141" t="e">
        <v>#N/A</v>
      </c>
      <c r="O163" s="141" t="e">
        <v>#N/A</v>
      </c>
      <c r="P163" s="141">
        <v>1.3471067700447548</v>
      </c>
      <c r="Q163" s="141" t="e">
        <v>#N/A</v>
      </c>
      <c r="R163" s="141" t="e">
        <v>#N/A</v>
      </c>
      <c r="S163" s="141" t="e">
        <v>#N/A</v>
      </c>
      <c r="T163" s="141">
        <f t="shared" si="2"/>
        <v>162.04891128693544</v>
      </c>
    </row>
    <row r="164" spans="2:20" x14ac:dyDescent="0.25">
      <c r="B164" s="18">
        <v>2037</v>
      </c>
      <c r="C164" s="18">
        <v>11</v>
      </c>
      <c r="D164" s="141">
        <v>71.512088606811787</v>
      </c>
      <c r="E164" s="141">
        <v>43.427278425722214</v>
      </c>
      <c r="F164" s="141">
        <v>3.7673087888210102</v>
      </c>
      <c r="G164" s="141">
        <v>7.0092553661437771</v>
      </c>
      <c r="H164" s="141" t="e">
        <v>#N/A</v>
      </c>
      <c r="I164" s="141">
        <v>6.3305948997083537</v>
      </c>
      <c r="J164" s="141">
        <v>6.6152249960664493</v>
      </c>
      <c r="K164" s="141">
        <v>60.891141788856935</v>
      </c>
      <c r="L164" s="141" t="e">
        <v>#N/A</v>
      </c>
      <c r="M164" s="141" t="e">
        <v>#N/A</v>
      </c>
      <c r="N164" s="141" t="e">
        <v>#N/A</v>
      </c>
      <c r="O164" s="141" t="e">
        <v>#N/A</v>
      </c>
      <c r="P164" s="141">
        <v>1.6727817946923447</v>
      </c>
      <c r="Q164" s="141" t="e">
        <v>#N/A</v>
      </c>
      <c r="R164" s="141" t="e">
        <v>#N/A</v>
      </c>
      <c r="S164" s="141" t="e">
        <v>#N/A</v>
      </c>
      <c r="T164" s="141">
        <f t="shared" si="2"/>
        <v>201.2256746668229</v>
      </c>
    </row>
    <row r="165" spans="2:20" x14ac:dyDescent="0.25">
      <c r="B165" s="18">
        <v>2037</v>
      </c>
      <c r="C165" s="18">
        <v>12</v>
      </c>
      <c r="D165" s="141">
        <v>110.02455285648885</v>
      </c>
      <c r="E165" s="141">
        <v>55.897430976814853</v>
      </c>
      <c r="F165" s="141">
        <v>4.1834122813373229</v>
      </c>
      <c r="G165" s="141">
        <v>6.6097699018000133</v>
      </c>
      <c r="H165" s="141" t="e">
        <v>#N/A</v>
      </c>
      <c r="I165" s="141">
        <v>7.096368313438906</v>
      </c>
      <c r="J165" s="141">
        <v>6.0507002064469777</v>
      </c>
      <c r="K165" s="141">
        <v>75.024022999531468</v>
      </c>
      <c r="L165" s="141" t="e">
        <v>#N/A</v>
      </c>
      <c r="M165" s="141" t="e">
        <v>#N/A</v>
      </c>
      <c r="N165" s="141" t="e">
        <v>#N/A</v>
      </c>
      <c r="O165" s="141" t="e">
        <v>#N/A</v>
      </c>
      <c r="P165" s="141">
        <v>2.2204484379692722</v>
      </c>
      <c r="Q165" s="141" t="e">
        <v>#N/A</v>
      </c>
      <c r="R165" s="141" t="e">
        <v>#N/A</v>
      </c>
      <c r="S165" s="141" t="e">
        <v>#N/A</v>
      </c>
      <c r="T165" s="141">
        <f t="shared" si="2"/>
        <v>267.10670597382762</v>
      </c>
    </row>
    <row r="166" spans="2:20" x14ac:dyDescent="0.25">
      <c r="B166" s="18">
        <v>2038</v>
      </c>
      <c r="C166" s="18">
        <v>1</v>
      </c>
      <c r="D166" s="141">
        <v>109.51756716186313</v>
      </c>
      <c r="E166" s="141">
        <v>54.767992178158892</v>
      </c>
      <c r="F166" s="141">
        <v>4.5495466739974084</v>
      </c>
      <c r="G166" s="141">
        <v>6.1497197946070097</v>
      </c>
      <c r="H166" s="141" t="e">
        <v>#N/A</v>
      </c>
      <c r="I166" s="141">
        <v>7.1530975440330815</v>
      </c>
      <c r="J166" s="141">
        <v>6.9146429622137227</v>
      </c>
      <c r="K166" s="141">
        <v>91.958165752434965</v>
      </c>
      <c r="L166" s="141" t="e">
        <v>#N/A</v>
      </c>
      <c r="M166" s="141" t="e">
        <v>#N/A</v>
      </c>
      <c r="N166" s="141" t="e">
        <v>#N/A</v>
      </c>
      <c r="O166" s="141" t="e">
        <v>#N/A</v>
      </c>
      <c r="P166" s="141">
        <v>2.3556142431699683</v>
      </c>
      <c r="Q166" s="141" t="e">
        <v>#N/A</v>
      </c>
      <c r="R166" s="141" t="e">
        <v>#N/A</v>
      </c>
      <c r="S166" s="141" t="e">
        <v>#N/A</v>
      </c>
      <c r="T166" s="141">
        <f t="shared" si="2"/>
        <v>283.36634631047821</v>
      </c>
    </row>
    <row r="167" spans="2:20" x14ac:dyDescent="0.25">
      <c r="B167" s="18">
        <v>2038</v>
      </c>
      <c r="C167" s="18">
        <v>2</v>
      </c>
      <c r="D167" s="141">
        <v>106.25253232913269</v>
      </c>
      <c r="E167" s="141">
        <v>56.908074753059495</v>
      </c>
      <c r="F167" s="141">
        <v>4.3692538049558216</v>
      </c>
      <c r="G167" s="141">
        <v>6.6662881290752667</v>
      </c>
      <c r="H167" s="141" t="e">
        <v>#N/A</v>
      </c>
      <c r="I167" s="141">
        <v>7.1238095404413198</v>
      </c>
      <c r="J167" s="141">
        <v>6.8360588954382777</v>
      </c>
      <c r="K167" s="141">
        <v>71.693386732716618</v>
      </c>
      <c r="L167" s="141" t="e">
        <v>#N/A</v>
      </c>
      <c r="M167" s="141" t="e">
        <v>#N/A</v>
      </c>
      <c r="N167" s="141" t="e">
        <v>#N/A</v>
      </c>
      <c r="O167" s="141" t="e">
        <v>#N/A</v>
      </c>
      <c r="P167" s="141">
        <v>2.1782262658579818</v>
      </c>
      <c r="Q167" s="141" t="e">
        <v>#N/A</v>
      </c>
      <c r="R167" s="141" t="e">
        <v>#N/A</v>
      </c>
      <c r="S167" s="141" t="e">
        <v>#N/A</v>
      </c>
      <c r="T167" s="141">
        <f t="shared" si="2"/>
        <v>262.02763045067746</v>
      </c>
    </row>
    <row r="168" spans="2:20" x14ac:dyDescent="0.25">
      <c r="B168" s="18">
        <v>2038</v>
      </c>
      <c r="C168" s="18">
        <v>3</v>
      </c>
      <c r="D168" s="141">
        <v>86.556856635152684</v>
      </c>
      <c r="E168" s="141">
        <v>47.488248475202631</v>
      </c>
      <c r="F168" s="141">
        <v>4.2111090167885648</v>
      </c>
      <c r="G168" s="141">
        <v>6.2445434240234263</v>
      </c>
      <c r="H168" s="141" t="e">
        <v>#N/A</v>
      </c>
      <c r="I168" s="141">
        <v>6.7806966453582591</v>
      </c>
      <c r="J168" s="141">
        <v>7.1064112166709519</v>
      </c>
      <c r="K168" s="141">
        <v>56.814763590375648</v>
      </c>
      <c r="L168" s="141" t="e">
        <v>#N/A</v>
      </c>
      <c r="M168" s="141" t="e">
        <v>#N/A</v>
      </c>
      <c r="N168" s="141" t="e">
        <v>#N/A</v>
      </c>
      <c r="O168" s="141" t="e">
        <v>#N/A</v>
      </c>
      <c r="P168" s="141">
        <v>1.8039680346692777</v>
      </c>
      <c r="Q168" s="141" t="e">
        <v>#N/A</v>
      </c>
      <c r="R168" s="141" t="e">
        <v>#N/A</v>
      </c>
      <c r="S168" s="141" t="e">
        <v>#N/A</v>
      </c>
      <c r="T168" s="141">
        <f t="shared" si="2"/>
        <v>217.00659703824144</v>
      </c>
    </row>
    <row r="169" spans="2:20" x14ac:dyDescent="0.25">
      <c r="B169" s="18">
        <v>2038</v>
      </c>
      <c r="C169" s="18">
        <v>4</v>
      </c>
      <c r="D169" s="141">
        <v>71.046079995980875</v>
      </c>
      <c r="E169" s="141">
        <v>43.877993977721992</v>
      </c>
      <c r="F169" s="141">
        <v>4.1671806608508248</v>
      </c>
      <c r="G169" s="141">
        <v>6.5817992103064302</v>
      </c>
      <c r="H169" s="141" t="e">
        <v>#N/A</v>
      </c>
      <c r="I169" s="141">
        <v>6.3886373669146961</v>
      </c>
      <c r="J169" s="141">
        <v>7.5756311650294608</v>
      </c>
      <c r="K169" s="141">
        <v>51.819510835962269</v>
      </c>
      <c r="L169" s="141" t="e">
        <v>#N/A</v>
      </c>
      <c r="M169" s="141" t="e">
        <v>#N/A</v>
      </c>
      <c r="N169" s="141" t="e">
        <v>#N/A</v>
      </c>
      <c r="O169" s="141" t="e">
        <v>#N/A</v>
      </c>
      <c r="P169" s="141">
        <v>1.6049153708484907</v>
      </c>
      <c r="Q169" s="141" t="e">
        <v>#N/A</v>
      </c>
      <c r="R169" s="141" t="e">
        <v>#N/A</v>
      </c>
      <c r="S169" s="141" t="e">
        <v>#N/A</v>
      </c>
      <c r="T169" s="141">
        <f t="shared" si="2"/>
        <v>193.06174858361501</v>
      </c>
    </row>
    <row r="170" spans="2:20" x14ac:dyDescent="0.25">
      <c r="B170" s="18">
        <v>2038</v>
      </c>
      <c r="C170" s="18">
        <v>5</v>
      </c>
      <c r="D170" s="141">
        <v>50.428130714272129</v>
      </c>
      <c r="E170" s="141">
        <v>35.789106261092741</v>
      </c>
      <c r="F170" s="141">
        <v>3.4128808803581627</v>
      </c>
      <c r="G170" s="141">
        <v>6.0495917395769538</v>
      </c>
      <c r="H170" s="141" t="e">
        <v>#N/A</v>
      </c>
      <c r="I170" s="141">
        <v>5.4234510894167656</v>
      </c>
      <c r="J170" s="141">
        <v>6.8754149061334511</v>
      </c>
      <c r="K170" s="141">
        <v>56.582950264324666</v>
      </c>
      <c r="L170" s="141" t="e">
        <v>#N/A</v>
      </c>
      <c r="M170" s="141" t="e">
        <v>#N/A</v>
      </c>
      <c r="N170" s="141" t="e">
        <v>#N/A</v>
      </c>
      <c r="O170" s="141" t="e">
        <v>#N/A</v>
      </c>
      <c r="P170" s="141">
        <v>1.3794614580392031</v>
      </c>
      <c r="Q170" s="141" t="e">
        <v>#N/A</v>
      </c>
      <c r="R170" s="141" t="e">
        <v>#N/A</v>
      </c>
      <c r="S170" s="141" t="e">
        <v>#N/A</v>
      </c>
      <c r="T170" s="141">
        <f t="shared" si="2"/>
        <v>165.94098731321407</v>
      </c>
    </row>
    <row r="171" spans="2:20" x14ac:dyDescent="0.25">
      <c r="B171" s="18">
        <v>2038</v>
      </c>
      <c r="C171" s="18">
        <v>6</v>
      </c>
      <c r="D171" s="141">
        <v>38.748608349495193</v>
      </c>
      <c r="E171" s="141">
        <v>32.918844731647738</v>
      </c>
      <c r="F171" s="141">
        <v>3.5935050753656061</v>
      </c>
      <c r="G171" s="141">
        <v>6.309233159565645</v>
      </c>
      <c r="H171" s="141" t="e">
        <v>#N/A</v>
      </c>
      <c r="I171" s="141">
        <v>5.1126465268497521</v>
      </c>
      <c r="J171" s="141">
        <v>7.2034014867235774</v>
      </c>
      <c r="K171" s="141">
        <v>66.551279270666086</v>
      </c>
      <c r="L171" s="141" t="e">
        <v>#N/A</v>
      </c>
      <c r="M171" s="141" t="e">
        <v>#N/A</v>
      </c>
      <c r="N171" s="141" t="e">
        <v>#N/A</v>
      </c>
      <c r="O171" s="141" t="e">
        <v>#N/A</v>
      </c>
      <c r="P171" s="141">
        <v>1.3448913540541332</v>
      </c>
      <c r="Q171" s="141" t="e">
        <v>#N/A</v>
      </c>
      <c r="R171" s="141" t="e">
        <v>#N/A</v>
      </c>
      <c r="S171" s="141" t="e">
        <v>#N/A</v>
      </c>
      <c r="T171" s="141">
        <f t="shared" si="2"/>
        <v>161.78240995436775</v>
      </c>
    </row>
    <row r="172" spans="2:20" x14ac:dyDescent="0.25">
      <c r="B172" s="18">
        <v>2038</v>
      </c>
      <c r="C172" s="18">
        <v>7</v>
      </c>
      <c r="D172" s="141">
        <v>35.600043989542456</v>
      </c>
      <c r="E172" s="141">
        <v>30.757698241586944</v>
      </c>
      <c r="F172" s="141">
        <v>3.2207813262452869</v>
      </c>
      <c r="G172" s="141">
        <v>6.7828471783338848</v>
      </c>
      <c r="H172" s="141" t="e">
        <v>#N/A</v>
      </c>
      <c r="I172" s="141">
        <v>4.81496221684296</v>
      </c>
      <c r="J172" s="141">
        <v>6.6966488986753436</v>
      </c>
      <c r="K172" s="141">
        <v>76.927654558668465</v>
      </c>
      <c r="L172" s="141" t="e">
        <v>#N/A</v>
      </c>
      <c r="M172" s="141" t="e">
        <v>#N/A</v>
      </c>
      <c r="N172" s="141" t="e">
        <v>#N/A</v>
      </c>
      <c r="O172" s="141" t="e">
        <v>#N/A</v>
      </c>
      <c r="P172" s="141">
        <v>1.3814658378159046</v>
      </c>
      <c r="Q172" s="141" t="e">
        <v>#N/A</v>
      </c>
      <c r="R172" s="141" t="e">
        <v>#N/A</v>
      </c>
      <c r="S172" s="141" t="e">
        <v>#N/A</v>
      </c>
      <c r="T172" s="141">
        <f t="shared" si="2"/>
        <v>166.18210224771124</v>
      </c>
    </row>
    <row r="173" spans="2:20" x14ac:dyDescent="0.25">
      <c r="B173" s="18">
        <v>2038</v>
      </c>
      <c r="C173" s="18">
        <v>8</v>
      </c>
      <c r="D173" s="141">
        <v>35.415810079651436</v>
      </c>
      <c r="E173" s="141">
        <v>30.692017961486325</v>
      </c>
      <c r="F173" s="141">
        <v>3.009632714791497</v>
      </c>
      <c r="G173" s="141">
        <v>6.6217896124509412</v>
      </c>
      <c r="H173" s="141" t="e">
        <v>#N/A</v>
      </c>
      <c r="I173" s="141">
        <v>4.7389339891462372</v>
      </c>
      <c r="J173" s="141">
        <v>6.9335324040439295</v>
      </c>
      <c r="K173" s="141">
        <v>126.50599851129678</v>
      </c>
      <c r="L173" s="141" t="e">
        <v>#N/A</v>
      </c>
      <c r="M173" s="141" t="e">
        <v>#N/A</v>
      </c>
      <c r="N173" s="141" t="e">
        <v>#N/A</v>
      </c>
      <c r="O173" s="141" t="e">
        <v>#N/A</v>
      </c>
      <c r="P173" s="141">
        <v>1.7931970542763711</v>
      </c>
      <c r="Q173" s="141" t="e">
        <v>#N/A</v>
      </c>
      <c r="R173" s="141" t="e">
        <v>#N/A</v>
      </c>
      <c r="S173" s="141" t="e">
        <v>#N/A</v>
      </c>
      <c r="T173" s="141">
        <f t="shared" si="2"/>
        <v>215.71091232714352</v>
      </c>
    </row>
    <row r="174" spans="2:20" x14ac:dyDescent="0.25">
      <c r="B174" s="18">
        <v>2038</v>
      </c>
      <c r="C174" s="18">
        <v>9</v>
      </c>
      <c r="D174" s="141">
        <v>35.722685662962782</v>
      </c>
      <c r="E174" s="141">
        <v>31.811785354631635</v>
      </c>
      <c r="F174" s="141">
        <v>3.0933511843551549</v>
      </c>
      <c r="G174" s="141">
        <v>6.9997136860479747</v>
      </c>
      <c r="H174" s="141" t="e">
        <v>#N/A</v>
      </c>
      <c r="I174" s="141">
        <v>4.7572040751295237</v>
      </c>
      <c r="J174" s="141">
        <v>6.4153137076300659</v>
      </c>
      <c r="K174" s="141">
        <v>80.422358292298213</v>
      </c>
      <c r="L174" s="141" t="e">
        <v>#N/A</v>
      </c>
      <c r="M174" s="141" t="e">
        <v>#N/A</v>
      </c>
      <c r="N174" s="141" t="e">
        <v>#N/A</v>
      </c>
      <c r="O174" s="141" t="e">
        <v>#N/A</v>
      </c>
      <c r="P174" s="141">
        <v>1.4185320288346503</v>
      </c>
      <c r="Q174" s="141" t="e">
        <v>#N/A</v>
      </c>
      <c r="R174" s="141" t="e">
        <v>#N/A</v>
      </c>
      <c r="S174" s="141" t="e">
        <v>#N/A</v>
      </c>
      <c r="T174" s="141">
        <f t="shared" si="2"/>
        <v>170.64094399188997</v>
      </c>
    </row>
    <row r="175" spans="2:20" x14ac:dyDescent="0.25">
      <c r="B175" s="18">
        <v>2038</v>
      </c>
      <c r="C175" s="18">
        <v>10</v>
      </c>
      <c r="D175" s="141">
        <v>41.845997620988555</v>
      </c>
      <c r="E175" s="141">
        <v>32.956716633390954</v>
      </c>
      <c r="F175" s="141">
        <v>3.1930723309287914</v>
      </c>
      <c r="G175" s="141">
        <v>6.9956104103265169</v>
      </c>
      <c r="H175" s="141" t="e">
        <v>#N/A</v>
      </c>
      <c r="I175" s="141">
        <v>5.5605785857921992</v>
      </c>
      <c r="J175" s="141">
        <v>6.5165976666100525</v>
      </c>
      <c r="K175" s="141">
        <v>63.94793979242322</v>
      </c>
      <c r="L175" s="141" t="e">
        <v>#N/A</v>
      </c>
      <c r="M175" s="141" t="e">
        <v>#N/A</v>
      </c>
      <c r="N175" s="141" t="e">
        <v>#N/A</v>
      </c>
      <c r="O175" s="141" t="e">
        <v>#N/A</v>
      </c>
      <c r="P175" s="141">
        <v>1.349744861035493</v>
      </c>
      <c r="Q175" s="141" t="e">
        <v>#N/A</v>
      </c>
      <c r="R175" s="141" t="e">
        <v>#N/A</v>
      </c>
      <c r="S175" s="141" t="e">
        <v>#N/A</v>
      </c>
      <c r="T175" s="141">
        <f t="shared" si="2"/>
        <v>162.36625790149577</v>
      </c>
    </row>
    <row r="176" spans="2:20" x14ac:dyDescent="0.25">
      <c r="B176" s="18">
        <v>2038</v>
      </c>
      <c r="C176" s="18">
        <v>11</v>
      </c>
      <c r="D176" s="141">
        <v>71.714352456246175</v>
      </c>
      <c r="E176" s="141">
        <v>43.465573621940038</v>
      </c>
      <c r="F176" s="141">
        <v>3.7446188149066009</v>
      </c>
      <c r="G176" s="141">
        <v>7.0092553661437771</v>
      </c>
      <c r="H176" s="141" t="e">
        <v>#N/A</v>
      </c>
      <c r="I176" s="141">
        <v>6.3376356804957963</v>
      </c>
      <c r="J176" s="141">
        <v>6.6268115195155017</v>
      </c>
      <c r="K176" s="141">
        <v>60.948572683589745</v>
      </c>
      <c r="L176" s="141" t="e">
        <v>#N/A</v>
      </c>
      <c r="M176" s="141" t="e">
        <v>#N/A</v>
      </c>
      <c r="N176" s="141" t="e">
        <v>#N/A</v>
      </c>
      <c r="O176" s="141" t="e">
        <v>#N/A</v>
      </c>
      <c r="P176" s="141">
        <v>1.6752456837411367</v>
      </c>
      <c r="Q176" s="141" t="e">
        <v>#N/A</v>
      </c>
      <c r="R176" s="141" t="e">
        <v>#N/A</v>
      </c>
      <c r="S176" s="141" t="e">
        <v>#N/A</v>
      </c>
      <c r="T176" s="141">
        <f t="shared" si="2"/>
        <v>201.52206582657877</v>
      </c>
    </row>
    <row r="177" spans="2:20" x14ac:dyDescent="0.25">
      <c r="B177" s="18">
        <v>2038</v>
      </c>
      <c r="C177" s="18">
        <v>12</v>
      </c>
      <c r="D177" s="141">
        <v>110.22657321349251</v>
      </c>
      <c r="E177" s="141">
        <v>55.890140536286857</v>
      </c>
      <c r="F177" s="141">
        <v>4.1543539948992194</v>
      </c>
      <c r="G177" s="141">
        <v>6.6097699018000133</v>
      </c>
      <c r="H177" s="141" t="e">
        <v>#N/A</v>
      </c>
      <c r="I177" s="141">
        <v>7.0973772191103137</v>
      </c>
      <c r="J177" s="141">
        <v>6.0591362811711162</v>
      </c>
      <c r="K177" s="141">
        <v>75.08276190845541</v>
      </c>
      <c r="L177" s="141" t="e">
        <v>#N/A</v>
      </c>
      <c r="M177" s="141" t="e">
        <v>#N/A</v>
      </c>
      <c r="N177" s="141" t="e">
        <v>#N/A</v>
      </c>
      <c r="O177" s="141" t="e">
        <v>#N/A</v>
      </c>
      <c r="P177" s="141">
        <v>2.2224087666307035</v>
      </c>
      <c r="Q177" s="141" t="e">
        <v>#N/A</v>
      </c>
      <c r="R177" s="141" t="e">
        <v>#N/A</v>
      </c>
      <c r="S177" s="141" t="e">
        <v>#N/A</v>
      </c>
      <c r="T177" s="141">
        <f t="shared" si="2"/>
        <v>267.34252182184611</v>
      </c>
    </row>
    <row r="178" spans="2:20" x14ac:dyDescent="0.25">
      <c r="B178" s="18">
        <v>2039</v>
      </c>
      <c r="C178" s="18">
        <v>1</v>
      </c>
      <c r="D178" s="141">
        <v>109.68318114489226</v>
      </c>
      <c r="E178" s="141">
        <v>54.805166214112432</v>
      </c>
      <c r="F178" s="141">
        <v>4.5219312644966365</v>
      </c>
      <c r="G178" s="141">
        <v>6.1497197946070097</v>
      </c>
      <c r="H178" s="141" t="e">
        <v>#N/A</v>
      </c>
      <c r="I178" s="141">
        <v>7.1545114351318695</v>
      </c>
      <c r="J178" s="141">
        <v>6.9267864806201001</v>
      </c>
      <c r="K178" s="141">
        <v>92.019112921726091</v>
      </c>
      <c r="L178" s="141" t="e">
        <v>#N/A</v>
      </c>
      <c r="M178" s="141" t="e">
        <v>#N/A</v>
      </c>
      <c r="N178" s="141" t="e">
        <v>#N/A</v>
      </c>
      <c r="O178" s="141" t="e">
        <v>#N/A</v>
      </c>
      <c r="P178" s="141">
        <v>2.3577071993235497</v>
      </c>
      <c r="Q178" s="141" t="e">
        <v>#N/A</v>
      </c>
      <c r="R178" s="141" t="e">
        <v>#N/A</v>
      </c>
      <c r="S178" s="141" t="e">
        <v>#N/A</v>
      </c>
      <c r="T178" s="141">
        <f t="shared" si="2"/>
        <v>283.61811645490997</v>
      </c>
    </row>
    <row r="179" spans="2:20" x14ac:dyDescent="0.25">
      <c r="B179" s="18">
        <v>2039</v>
      </c>
      <c r="C179" s="18">
        <v>2</v>
      </c>
      <c r="D179" s="141">
        <v>106.41079482766827</v>
      </c>
      <c r="E179" s="141">
        <v>56.954979140238621</v>
      </c>
      <c r="F179" s="141">
        <v>4.3426543827287682</v>
      </c>
      <c r="G179" s="141">
        <v>6.6662881290752667</v>
      </c>
      <c r="H179" s="141" t="e">
        <v>#N/A</v>
      </c>
      <c r="I179" s="141">
        <v>7.1269142219593196</v>
      </c>
      <c r="J179" s="141">
        <v>6.8506255153383089</v>
      </c>
      <c r="K179" s="141">
        <v>71.755071032781004</v>
      </c>
      <c r="L179" s="141" t="e">
        <v>#N/A</v>
      </c>
      <c r="M179" s="141" t="e">
        <v>#N/A</v>
      </c>
      <c r="N179" s="141" t="e">
        <v>#N/A</v>
      </c>
      <c r="O179" s="141" t="e">
        <v>#N/A</v>
      </c>
      <c r="P179" s="141">
        <v>2.1803883442989576</v>
      </c>
      <c r="Q179" s="141" t="e">
        <v>#N/A</v>
      </c>
      <c r="R179" s="141" t="e">
        <v>#N/A</v>
      </c>
      <c r="S179" s="141" t="e">
        <v>#N/A</v>
      </c>
      <c r="T179" s="141">
        <f t="shared" si="2"/>
        <v>262.28771559408847</v>
      </c>
    </row>
    <row r="180" spans="2:20" x14ac:dyDescent="0.25">
      <c r="B180" s="18">
        <v>2039</v>
      </c>
      <c r="C180" s="18">
        <v>3</v>
      </c>
      <c r="D180" s="141">
        <v>86.726044667726896</v>
      </c>
      <c r="E180" s="141">
        <v>47.542345913651125</v>
      </c>
      <c r="F180" s="141">
        <v>4.1872781683077163</v>
      </c>
      <c r="G180" s="141">
        <v>6.2445434240234263</v>
      </c>
      <c r="H180" s="141" t="e">
        <v>#N/A</v>
      </c>
      <c r="I180" s="141">
        <v>6.7866688096680692</v>
      </c>
      <c r="J180" s="141">
        <v>7.1184445278899444</v>
      </c>
      <c r="K180" s="141">
        <v>56.876245659856792</v>
      </c>
      <c r="L180" s="141" t="e">
        <v>#N/A</v>
      </c>
      <c r="M180" s="141" t="e">
        <v>#N/A</v>
      </c>
      <c r="N180" s="141" t="e">
        <v>#N/A</v>
      </c>
      <c r="O180" s="141" t="e">
        <v>#N/A</v>
      </c>
      <c r="P180" s="141">
        <v>1.8063063088628355</v>
      </c>
      <c r="Q180" s="141" t="e">
        <v>#N/A</v>
      </c>
      <c r="R180" s="141" t="e">
        <v>#N/A</v>
      </c>
      <c r="S180" s="141" t="e">
        <v>#N/A</v>
      </c>
      <c r="T180" s="141">
        <f t="shared" si="2"/>
        <v>217.2878774799868</v>
      </c>
    </row>
    <row r="181" spans="2:20" x14ac:dyDescent="0.25">
      <c r="B181" s="18">
        <v>2039</v>
      </c>
      <c r="C181" s="18">
        <v>4</v>
      </c>
      <c r="D181" s="141">
        <v>71.243098818967582</v>
      </c>
      <c r="E181" s="141">
        <v>43.954730735068644</v>
      </c>
      <c r="F181" s="141">
        <v>4.1455204411468989</v>
      </c>
      <c r="G181" s="141">
        <v>6.5817992103064302</v>
      </c>
      <c r="H181" s="141" t="e">
        <v>#N/A</v>
      </c>
      <c r="I181" s="141">
        <v>6.3977030601678448</v>
      </c>
      <c r="J181" s="141">
        <v>7.5877144645428549</v>
      </c>
      <c r="K181" s="141">
        <v>51.875482153160661</v>
      </c>
      <c r="L181" s="141" t="e">
        <v>#N/A</v>
      </c>
      <c r="M181" s="141" t="e">
        <v>#N/A</v>
      </c>
      <c r="N181" s="141" t="e">
        <v>#N/A</v>
      </c>
      <c r="O181" s="141" t="e">
        <v>#N/A</v>
      </c>
      <c r="P181" s="141">
        <v>1.6076750701561353</v>
      </c>
      <c r="Q181" s="141" t="e">
        <v>#N/A</v>
      </c>
      <c r="R181" s="141" t="e">
        <v>#N/A</v>
      </c>
      <c r="S181" s="141" t="e">
        <v>#N/A</v>
      </c>
      <c r="T181" s="141">
        <f t="shared" si="2"/>
        <v>193.39372395351705</v>
      </c>
    </row>
    <row r="182" spans="2:20" x14ac:dyDescent="0.25">
      <c r="B182" s="18">
        <v>2039</v>
      </c>
      <c r="C182" s="18">
        <v>5</v>
      </c>
      <c r="D182" s="141">
        <v>50.604908207859957</v>
      </c>
      <c r="E182" s="141">
        <v>35.871121336370862</v>
      </c>
      <c r="F182" s="141">
        <v>3.3962917399266415</v>
      </c>
      <c r="G182" s="141">
        <v>6.0495917395769538</v>
      </c>
      <c r="H182" s="141" t="e">
        <v>#N/A</v>
      </c>
      <c r="I182" s="141">
        <v>5.4343727579160381</v>
      </c>
      <c r="J182" s="141">
        <v>6.887849350268529</v>
      </c>
      <c r="K182" s="141">
        <v>56.641658129534484</v>
      </c>
      <c r="L182" s="141" t="e">
        <v>#N/A</v>
      </c>
      <c r="M182" s="141" t="e">
        <v>#N/A</v>
      </c>
      <c r="N182" s="141" t="e">
        <v>#N/A</v>
      </c>
      <c r="O182" s="141" t="e">
        <v>#N/A</v>
      </c>
      <c r="P182" s="141">
        <v>1.382179677785496</v>
      </c>
      <c r="Q182" s="141" t="e">
        <v>#N/A</v>
      </c>
      <c r="R182" s="141" t="e">
        <v>#N/A</v>
      </c>
      <c r="S182" s="141" t="e">
        <v>#N/A</v>
      </c>
      <c r="T182" s="141">
        <f t="shared" si="2"/>
        <v>166.26797293923894</v>
      </c>
    </row>
    <row r="183" spans="2:20" x14ac:dyDescent="0.25">
      <c r="B183" s="18">
        <v>2039</v>
      </c>
      <c r="C183" s="18">
        <v>6</v>
      </c>
      <c r="D183" s="141">
        <v>38.925969129784143</v>
      </c>
      <c r="E183" s="141">
        <v>33.012588712927347</v>
      </c>
      <c r="F183" s="141">
        <v>3.5772901404785631</v>
      </c>
      <c r="G183" s="141">
        <v>6.309233159565645</v>
      </c>
      <c r="H183" s="141" t="e">
        <v>#N/A</v>
      </c>
      <c r="I183" s="141">
        <v>5.1256948702234935</v>
      </c>
      <c r="J183" s="141">
        <v>7.2166545181576991</v>
      </c>
      <c r="K183" s="141">
        <v>66.611373656355951</v>
      </c>
      <c r="L183" s="141" t="e">
        <v>#N/A</v>
      </c>
      <c r="M183" s="141" t="e">
        <v>#N/A</v>
      </c>
      <c r="N183" s="141" t="e">
        <v>#N/A</v>
      </c>
      <c r="O183" s="141" t="e">
        <v>#N/A</v>
      </c>
      <c r="P183" s="141">
        <v>1.3477522312321462</v>
      </c>
      <c r="Q183" s="141" t="e">
        <v>#N/A</v>
      </c>
      <c r="R183" s="141" t="e">
        <v>#N/A</v>
      </c>
      <c r="S183" s="141" t="e">
        <v>#N/A</v>
      </c>
      <c r="T183" s="141">
        <f t="shared" si="2"/>
        <v>162.12655641872499</v>
      </c>
    </row>
    <row r="184" spans="2:20" x14ac:dyDescent="0.25">
      <c r="B184" s="18">
        <v>2039</v>
      </c>
      <c r="C184" s="18">
        <v>7</v>
      </c>
      <c r="D184" s="141">
        <v>35.771865115325298</v>
      </c>
      <c r="E184" s="141">
        <v>30.849000438760953</v>
      </c>
      <c r="F184" s="141">
        <v>3.2064569729295793</v>
      </c>
      <c r="G184" s="141">
        <v>6.7828471783338848</v>
      </c>
      <c r="H184" s="141" t="e">
        <v>#N/A</v>
      </c>
      <c r="I184" s="141">
        <v>4.8278437754597459</v>
      </c>
      <c r="J184" s="141">
        <v>6.710724039714985</v>
      </c>
      <c r="K184" s="141">
        <v>76.988692257266919</v>
      </c>
      <c r="L184" s="141" t="e">
        <v>#N/A</v>
      </c>
      <c r="M184" s="141" t="e">
        <v>#N/A</v>
      </c>
      <c r="N184" s="141" t="e">
        <v>#N/A</v>
      </c>
      <c r="O184" s="141" t="e">
        <v>#N/A</v>
      </c>
      <c r="P184" s="141">
        <v>1.3842890582978575</v>
      </c>
      <c r="Q184" s="141" t="e">
        <v>#N/A</v>
      </c>
      <c r="R184" s="141" t="e">
        <v>#N/A</v>
      </c>
      <c r="S184" s="141" t="e">
        <v>#N/A</v>
      </c>
      <c r="T184" s="141">
        <f t="shared" si="2"/>
        <v>166.52171883608921</v>
      </c>
    </row>
    <row r="185" spans="2:20" x14ac:dyDescent="0.25">
      <c r="B185" s="18">
        <v>2039</v>
      </c>
      <c r="C185" s="18">
        <v>8</v>
      </c>
      <c r="D185" s="141">
        <v>35.587318806045715</v>
      </c>
      <c r="E185" s="141">
        <v>30.783357782120206</v>
      </c>
      <c r="F185" s="141">
        <v>2.9962700072723387</v>
      </c>
      <c r="G185" s="141">
        <v>6.6217896124509412</v>
      </c>
      <c r="H185" s="141" t="e">
        <v>#N/A</v>
      </c>
      <c r="I185" s="141">
        <v>4.7513640223803355</v>
      </c>
      <c r="J185" s="141">
        <v>6.9465014610892633</v>
      </c>
      <c r="K185" s="141">
        <v>126.56661937081952</v>
      </c>
      <c r="L185" s="141" t="e">
        <v>#N/A</v>
      </c>
      <c r="M185" s="141" t="e">
        <v>#N/A</v>
      </c>
      <c r="N185" s="141" t="e">
        <v>#N/A</v>
      </c>
      <c r="O185" s="141" t="e">
        <v>#N/A</v>
      </c>
      <c r="P185" s="141">
        <v>1.7960094814393952</v>
      </c>
      <c r="Q185" s="141" t="e">
        <v>#N/A</v>
      </c>
      <c r="R185" s="141" t="e">
        <v>#N/A</v>
      </c>
      <c r="S185" s="141" t="e">
        <v>#N/A</v>
      </c>
      <c r="T185" s="141">
        <f t="shared" si="2"/>
        <v>216.04923054361774</v>
      </c>
    </row>
    <row r="186" spans="2:20" x14ac:dyDescent="0.25">
      <c r="B186" s="18">
        <v>2039</v>
      </c>
      <c r="C186" s="18">
        <v>9</v>
      </c>
      <c r="D186" s="141">
        <v>35.894539184675061</v>
      </c>
      <c r="E186" s="141">
        <v>31.906056368692735</v>
      </c>
      <c r="F186" s="141">
        <v>3.0796034808304289</v>
      </c>
      <c r="G186" s="141">
        <v>6.9997136860479747</v>
      </c>
      <c r="H186" s="141" t="e">
        <v>#N/A</v>
      </c>
      <c r="I186" s="141">
        <v>4.7699164913339533</v>
      </c>
      <c r="J186" s="141">
        <v>6.4287115154519485</v>
      </c>
      <c r="K186" s="141">
        <v>80.487098548916592</v>
      </c>
      <c r="L186" s="141" t="e">
        <v>#N/A</v>
      </c>
      <c r="M186" s="141" t="e">
        <v>#N/A</v>
      </c>
      <c r="N186" s="141" t="e">
        <v>#N/A</v>
      </c>
      <c r="O186" s="141" t="e">
        <v>#N/A</v>
      </c>
      <c r="P186" s="141">
        <v>1.4214091828171642</v>
      </c>
      <c r="Q186" s="141" t="e">
        <v>#N/A</v>
      </c>
      <c r="R186" s="141" t="e">
        <v>#N/A</v>
      </c>
      <c r="S186" s="141" t="e">
        <v>#N/A</v>
      </c>
      <c r="T186" s="141">
        <f t="shared" si="2"/>
        <v>170.98704845876586</v>
      </c>
    </row>
    <row r="187" spans="2:20" x14ac:dyDescent="0.25">
      <c r="B187" s="18">
        <v>2039</v>
      </c>
      <c r="C187" s="18">
        <v>10</v>
      </c>
      <c r="D187" s="141">
        <v>42.019857619147146</v>
      </c>
      <c r="E187" s="141">
        <v>33.043880564980576</v>
      </c>
      <c r="F187" s="141">
        <v>3.1782773683025622</v>
      </c>
      <c r="G187" s="141">
        <v>6.9956104103265169</v>
      </c>
      <c r="H187" s="141" t="e">
        <v>#N/A</v>
      </c>
      <c r="I187" s="141">
        <v>5.5727946067057399</v>
      </c>
      <c r="J187" s="141">
        <v>6.527974565659223</v>
      </c>
      <c r="K187" s="141">
        <v>64.009160976185029</v>
      </c>
      <c r="L187" s="141" t="e">
        <v>#N/A</v>
      </c>
      <c r="M187" s="141" t="e">
        <v>#N/A</v>
      </c>
      <c r="N187" s="141" t="e">
        <v>#N/A</v>
      </c>
      <c r="O187" s="141" t="e">
        <v>#N/A</v>
      </c>
      <c r="P187" s="141">
        <v>1.3525198787974553</v>
      </c>
      <c r="Q187" s="141" t="e">
        <v>#N/A</v>
      </c>
      <c r="R187" s="141" t="e">
        <v>#N/A</v>
      </c>
      <c r="S187" s="141" t="e">
        <v>#N/A</v>
      </c>
      <c r="T187" s="141">
        <f t="shared" si="2"/>
        <v>162.70007599010427</v>
      </c>
    </row>
    <row r="188" spans="2:20" x14ac:dyDescent="0.25">
      <c r="B188" s="18">
        <v>2039</v>
      </c>
      <c r="C188" s="18">
        <v>11</v>
      </c>
      <c r="D188" s="141">
        <v>71.895421618432522</v>
      </c>
      <c r="E188" s="141">
        <v>43.537921032214889</v>
      </c>
      <c r="F188" s="141">
        <v>3.7246454432699148</v>
      </c>
      <c r="G188" s="141">
        <v>7.0092553661437771</v>
      </c>
      <c r="H188" s="141" t="e">
        <v>#N/A</v>
      </c>
      <c r="I188" s="141">
        <v>6.3471965470673943</v>
      </c>
      <c r="J188" s="141">
        <v>6.6359327894582227</v>
      </c>
      <c r="K188" s="141">
        <v>61.008355678310103</v>
      </c>
      <c r="L188" s="141" t="e">
        <v>#N/A</v>
      </c>
      <c r="M188" s="141" t="e">
        <v>#N/A</v>
      </c>
      <c r="N188" s="141" t="e">
        <v>#N/A</v>
      </c>
      <c r="O188" s="141" t="e">
        <v>#N/A</v>
      </c>
      <c r="P188" s="141">
        <v>1.6778603017101972</v>
      </c>
      <c r="Q188" s="141" t="e">
        <v>#N/A</v>
      </c>
      <c r="R188" s="141" t="e">
        <v>#N/A</v>
      </c>
      <c r="S188" s="141" t="e">
        <v>#N/A</v>
      </c>
      <c r="T188" s="141">
        <f t="shared" si="2"/>
        <v>201.83658877660702</v>
      </c>
    </row>
    <row r="189" spans="2:20" x14ac:dyDescent="0.25">
      <c r="B189" s="18">
        <v>2039</v>
      </c>
      <c r="C189" s="18">
        <v>12</v>
      </c>
      <c r="D189" s="141">
        <v>110.39628209953177</v>
      </c>
      <c r="E189" s="141">
        <v>55.925824425399043</v>
      </c>
      <c r="F189" s="141">
        <v>4.1282683814889527</v>
      </c>
      <c r="G189" s="141">
        <v>6.6097699018000133</v>
      </c>
      <c r="H189" s="141" t="e">
        <v>#N/A</v>
      </c>
      <c r="I189" s="141">
        <v>7.0993464241613307</v>
      </c>
      <c r="J189" s="141">
        <v>6.0650666461906573</v>
      </c>
      <c r="K189" s="141">
        <v>75.14390648749108</v>
      </c>
      <c r="L189" s="141" t="e">
        <v>#N/A</v>
      </c>
      <c r="M189" s="141" t="e">
        <v>#N/A</v>
      </c>
      <c r="N189" s="141" t="e">
        <v>#N/A</v>
      </c>
      <c r="O189" s="141" t="e">
        <v>#N/A</v>
      </c>
      <c r="P189" s="141">
        <v>2.2244906084195857</v>
      </c>
      <c r="Q189" s="141" t="e">
        <v>#N/A</v>
      </c>
      <c r="R189" s="141" t="e">
        <v>#N/A</v>
      </c>
      <c r="S189" s="141" t="e">
        <v>#N/A</v>
      </c>
      <c r="T189" s="141">
        <f t="shared" si="2"/>
        <v>267.59295497448238</v>
      </c>
    </row>
    <row r="190" spans="2:20" x14ac:dyDescent="0.25">
      <c r="B190" s="18">
        <v>2040</v>
      </c>
      <c r="C190" s="18">
        <v>1</v>
      </c>
      <c r="D190" s="141">
        <v>109.70470868367971</v>
      </c>
      <c r="E190" s="141">
        <v>54.7839358954148</v>
      </c>
      <c r="F190" s="141">
        <v>4.4909664613441445</v>
      </c>
      <c r="G190" s="141">
        <v>6.1497197946070097</v>
      </c>
      <c r="H190" s="141" t="e">
        <v>#N/A</v>
      </c>
      <c r="I190" s="141">
        <v>7.1530788339472915</v>
      </c>
      <c r="J190" s="141">
        <v>6.9395936810552206</v>
      </c>
      <c r="K190" s="141">
        <v>100.01450327599025</v>
      </c>
      <c r="L190" s="141" t="e">
        <v>#N/A</v>
      </c>
      <c r="M190" s="141" t="e">
        <v>#N/A</v>
      </c>
      <c r="N190" s="141" t="e">
        <v>#N/A</v>
      </c>
      <c r="O190" s="141" t="e">
        <v>#N/A</v>
      </c>
      <c r="P190" s="141">
        <v>2.4245680214442049</v>
      </c>
      <c r="Q190" s="141" t="e">
        <v>#N/A</v>
      </c>
      <c r="R190" s="141" t="e">
        <v>#N/A</v>
      </c>
      <c r="S190" s="141" t="e">
        <v>#N/A</v>
      </c>
      <c r="T190" s="141">
        <f t="shared" si="2"/>
        <v>291.66107464748268</v>
      </c>
    </row>
    <row r="191" spans="2:20" x14ac:dyDescent="0.25">
      <c r="B191" s="18">
        <v>2040</v>
      </c>
      <c r="C191" s="18">
        <v>2</v>
      </c>
      <c r="D191" s="141">
        <v>102.75959714770009</v>
      </c>
      <c r="E191" s="141">
        <v>54.977512430176333</v>
      </c>
      <c r="F191" s="141">
        <v>4.1641219767803097</v>
      </c>
      <c r="G191" s="141">
        <v>6.4364161246243947</v>
      </c>
      <c r="H191" s="141" t="e">
        <v>#N/A</v>
      </c>
      <c r="I191" s="141">
        <v>6.8815043225179826</v>
      </c>
      <c r="J191" s="141">
        <v>6.6281160669347727</v>
      </c>
      <c r="K191" s="141">
        <v>76.275338127519476</v>
      </c>
      <c r="L191" s="141" t="e">
        <v>#N/A</v>
      </c>
      <c r="M191" s="141" t="e">
        <v>#N/A</v>
      </c>
      <c r="N191" s="141" t="e">
        <v>#N/A</v>
      </c>
      <c r="O191" s="141" t="e">
        <v>#N/A</v>
      </c>
      <c r="P191" s="141">
        <v>2.163751124972725</v>
      </c>
      <c r="Q191" s="141" t="e">
        <v>#N/A</v>
      </c>
      <c r="R191" s="141" t="e">
        <v>#N/A</v>
      </c>
      <c r="S191" s="141" t="e">
        <v>#N/A</v>
      </c>
      <c r="T191" s="141">
        <f t="shared" si="2"/>
        <v>260.28635732122615</v>
      </c>
    </row>
    <row r="192" spans="2:20" x14ac:dyDescent="0.25">
      <c r="B192" s="18">
        <v>2040</v>
      </c>
      <c r="C192" s="18">
        <v>3</v>
      </c>
      <c r="D192" s="141">
        <v>86.779545060404146</v>
      </c>
      <c r="E192" s="141">
        <v>47.54534571242057</v>
      </c>
      <c r="F192" s="141">
        <v>4.1602873421472575</v>
      </c>
      <c r="G192" s="141">
        <v>6.2445434240234263</v>
      </c>
      <c r="H192" s="141" t="e">
        <v>#N/A</v>
      </c>
      <c r="I192" s="141">
        <v>6.7915463143550632</v>
      </c>
      <c r="J192" s="141">
        <v>7.1288527769298451</v>
      </c>
      <c r="K192" s="141">
        <v>54.948033229987701</v>
      </c>
      <c r="L192" s="141" t="e">
        <v>#N/A</v>
      </c>
      <c r="M192" s="141" t="e">
        <v>#N/A</v>
      </c>
      <c r="N192" s="141" t="e">
        <v>#N/A</v>
      </c>
      <c r="O192" s="141" t="e">
        <v>#N/A</v>
      </c>
      <c r="P192" s="141">
        <v>1.7905182832217985</v>
      </c>
      <c r="Q192" s="141" t="e">
        <v>#N/A</v>
      </c>
      <c r="R192" s="141" t="e">
        <v>#N/A</v>
      </c>
      <c r="S192" s="141" t="e">
        <v>#N/A</v>
      </c>
      <c r="T192" s="141">
        <f t="shared" si="2"/>
        <v>215.38867214348977</v>
      </c>
    </row>
    <row r="193" spans="2:20" x14ac:dyDescent="0.25">
      <c r="B193" s="18">
        <v>2040</v>
      </c>
      <c r="C193" s="18">
        <v>4</v>
      </c>
      <c r="D193" s="141">
        <v>71.34198954018548</v>
      </c>
      <c r="E193" s="141">
        <v>43.983731157061037</v>
      </c>
      <c r="F193" s="141">
        <v>4.1206670131710208</v>
      </c>
      <c r="G193" s="141">
        <v>6.5817992103064302</v>
      </c>
      <c r="H193" s="141" t="e">
        <v>#N/A</v>
      </c>
      <c r="I193" s="141">
        <v>6.412838758319503</v>
      </c>
      <c r="J193" s="141">
        <v>7.6008583503179628</v>
      </c>
      <c r="K193" s="141">
        <v>53.825251101860303</v>
      </c>
      <c r="L193" s="141" t="e">
        <v>#N/A</v>
      </c>
      <c r="M193" s="141" t="e">
        <v>#N/A</v>
      </c>
      <c r="N193" s="141" t="e">
        <v>#N/A</v>
      </c>
      <c r="O193" s="141" t="e">
        <v>#N/A</v>
      </c>
      <c r="P193" s="141">
        <v>1.625120085051694</v>
      </c>
      <c r="Q193" s="141" t="e">
        <v>#N/A</v>
      </c>
      <c r="R193" s="141" t="e">
        <v>#N/A</v>
      </c>
      <c r="S193" s="141" t="e">
        <v>#N/A</v>
      </c>
      <c r="T193" s="141">
        <f t="shared" si="2"/>
        <v>195.49225521627341</v>
      </c>
    </row>
    <row r="194" spans="2:20" x14ac:dyDescent="0.25">
      <c r="B194" s="18">
        <v>2040</v>
      </c>
      <c r="C194" s="18">
        <v>5</v>
      </c>
      <c r="D194" s="141">
        <v>50.71134064435698</v>
      </c>
      <c r="E194" s="141">
        <v>35.913715812366611</v>
      </c>
      <c r="F194" s="141">
        <v>3.3770475296674651</v>
      </c>
      <c r="G194" s="141">
        <v>6.0495917395769538</v>
      </c>
      <c r="H194" s="141" t="e">
        <v>#N/A</v>
      </c>
      <c r="I194" s="141">
        <v>5.4517535775644514</v>
      </c>
      <c r="J194" s="141">
        <v>6.8976164708207532</v>
      </c>
      <c r="K194" s="141">
        <v>54.010794652317223</v>
      </c>
      <c r="L194" s="141" t="e">
        <v>#N/A</v>
      </c>
      <c r="M194" s="141" t="e">
        <v>#N/A</v>
      </c>
      <c r="N194" s="141" t="e">
        <v>#N/A</v>
      </c>
      <c r="O194" s="141" t="e">
        <v>#N/A</v>
      </c>
      <c r="P194" s="141">
        <v>1.3614415679653173</v>
      </c>
      <c r="Q194" s="141" t="e">
        <v>#N/A</v>
      </c>
      <c r="R194" s="141" t="e">
        <v>#N/A</v>
      </c>
      <c r="S194" s="141" t="e">
        <v>#N/A</v>
      </c>
      <c r="T194" s="141">
        <f t="shared" si="2"/>
        <v>163.77330199463577</v>
      </c>
    </row>
    <row r="195" spans="2:20" x14ac:dyDescent="0.25">
      <c r="B195" s="18">
        <v>2040</v>
      </c>
      <c r="C195" s="18">
        <v>6</v>
      </c>
      <c r="D195" s="141">
        <v>39.048047030683051</v>
      </c>
      <c r="E195" s="141">
        <v>33.069645016628954</v>
      </c>
      <c r="F195" s="141">
        <v>3.5582366070160973</v>
      </c>
      <c r="G195" s="141">
        <v>6.309233159565645</v>
      </c>
      <c r="H195" s="141" t="e">
        <v>#N/A</v>
      </c>
      <c r="I195" s="141">
        <v>5.1477105241415746</v>
      </c>
      <c r="J195" s="141">
        <v>7.2231647375133656</v>
      </c>
      <c r="K195" s="141">
        <v>67.699350464603754</v>
      </c>
      <c r="L195" s="141" t="e">
        <v>#N/A</v>
      </c>
      <c r="M195" s="141" t="e">
        <v>#N/A</v>
      </c>
      <c r="N195" s="141" t="e">
        <v>#N/A</v>
      </c>
      <c r="O195" s="141" t="e">
        <v>#N/A</v>
      </c>
      <c r="P195" s="141">
        <v>1.3584533809924988</v>
      </c>
      <c r="Q195" s="141" t="e">
        <v>#N/A</v>
      </c>
      <c r="R195" s="141" t="e">
        <v>#N/A</v>
      </c>
      <c r="S195" s="141" t="e">
        <v>#N/A</v>
      </c>
      <c r="T195" s="141">
        <f t="shared" si="2"/>
        <v>163.41384092114495</v>
      </c>
    </row>
    <row r="196" spans="2:20" x14ac:dyDescent="0.25">
      <c r="B196" s="18">
        <v>2040</v>
      </c>
      <c r="C196" s="18">
        <v>7</v>
      </c>
      <c r="D196" s="141">
        <v>35.892917836823578</v>
      </c>
      <c r="E196" s="141">
        <v>30.905918511684142</v>
      </c>
      <c r="F196" s="141">
        <v>3.1895811499140443</v>
      </c>
      <c r="G196" s="141">
        <v>6.7828471783338848</v>
      </c>
      <c r="H196" s="141" t="e">
        <v>#N/A</v>
      </c>
      <c r="I196" s="141">
        <v>4.8469122552197526</v>
      </c>
      <c r="J196" s="141">
        <v>6.7081521109823532</v>
      </c>
      <c r="K196" s="141">
        <v>81.207038782427631</v>
      </c>
      <c r="L196" s="141" t="e">
        <v>#N/A</v>
      </c>
      <c r="M196" s="141" t="e">
        <v>#N/A</v>
      </c>
      <c r="N196" s="141" t="e">
        <v>#N/A</v>
      </c>
      <c r="O196" s="141" t="e">
        <v>#N/A</v>
      </c>
      <c r="P196" s="141">
        <v>1.4211386625845899</v>
      </c>
      <c r="Q196" s="141" t="e">
        <v>#N/A</v>
      </c>
      <c r="R196" s="141" t="e">
        <v>#N/A</v>
      </c>
      <c r="S196" s="141" t="e">
        <v>#N/A</v>
      </c>
      <c r="T196" s="141">
        <f t="shared" si="2"/>
        <v>170.95450648796995</v>
      </c>
    </row>
    <row r="197" spans="2:20" x14ac:dyDescent="0.25">
      <c r="B197" s="18">
        <v>2040</v>
      </c>
      <c r="C197" s="18">
        <v>8</v>
      </c>
      <c r="D197" s="141">
        <v>35.708320468517336</v>
      </c>
      <c r="E197" s="141">
        <v>30.840380483963109</v>
      </c>
      <c r="F197" s="141">
        <v>2.9805221380088254</v>
      </c>
      <c r="G197" s="141">
        <v>6.6217896124509412</v>
      </c>
      <c r="H197" s="141" t="e">
        <v>#N/A</v>
      </c>
      <c r="I197" s="141">
        <v>4.7669455213631355</v>
      </c>
      <c r="J197" s="141">
        <v>6.9390865598326705</v>
      </c>
      <c r="K197" s="141">
        <v>138.89558878120528</v>
      </c>
      <c r="L197" s="141" t="e">
        <v>#N/A</v>
      </c>
      <c r="M197" s="141" t="e">
        <v>#N/A</v>
      </c>
      <c r="N197" s="141" t="e">
        <v>#N/A</v>
      </c>
      <c r="O197" s="141" t="e">
        <v>#N/A</v>
      </c>
      <c r="P197" s="141">
        <v>1.900787665201626</v>
      </c>
      <c r="Q197" s="141" t="e">
        <v>#N/A</v>
      </c>
      <c r="R197" s="141" t="e">
        <v>#N/A</v>
      </c>
      <c r="S197" s="141" t="e">
        <v>#N/A</v>
      </c>
      <c r="T197" s="141">
        <f t="shared" si="2"/>
        <v>228.6534212305429</v>
      </c>
    </row>
    <row r="198" spans="2:20" x14ac:dyDescent="0.25">
      <c r="B198" s="18">
        <v>2040</v>
      </c>
      <c r="C198" s="18">
        <v>9</v>
      </c>
      <c r="D198" s="141">
        <v>36.015481068831704</v>
      </c>
      <c r="E198" s="141">
        <v>31.964767607535002</v>
      </c>
      <c r="F198" s="141">
        <v>3.0634045424501175</v>
      </c>
      <c r="G198" s="141">
        <v>6.9997136860479747</v>
      </c>
      <c r="H198" s="141" t="e">
        <v>#N/A</v>
      </c>
      <c r="I198" s="141">
        <v>4.7843344359183151</v>
      </c>
      <c r="J198" s="141">
        <v>6.4174618392290137</v>
      </c>
      <c r="K198" s="141">
        <v>86.015847613415204</v>
      </c>
      <c r="L198" s="141" t="e">
        <v>#N/A</v>
      </c>
      <c r="M198" s="141" t="e">
        <v>#N/A</v>
      </c>
      <c r="N198" s="141" t="e">
        <v>#N/A</v>
      </c>
      <c r="O198" s="141" t="e">
        <v>#N/A</v>
      </c>
      <c r="P198" s="141">
        <v>1.4691514813693196</v>
      </c>
      <c r="Q198" s="141" t="e">
        <v>#N/A</v>
      </c>
      <c r="R198" s="141" t="e">
        <v>#N/A</v>
      </c>
      <c r="S198" s="141" t="e">
        <v>#N/A</v>
      </c>
      <c r="T198" s="141">
        <f t="shared" si="2"/>
        <v>176.73016227479664</v>
      </c>
    </row>
    <row r="199" spans="2:20" x14ac:dyDescent="0.25">
      <c r="B199" s="18">
        <v>2040</v>
      </c>
      <c r="C199" s="18">
        <v>10</v>
      </c>
      <c r="D199" s="141">
        <v>42.134463708871841</v>
      </c>
      <c r="E199" s="141">
        <v>33.09447626447033</v>
      </c>
      <c r="F199" s="141">
        <v>3.1609729088118264</v>
      </c>
      <c r="G199" s="141">
        <v>6.9956104103265169</v>
      </c>
      <c r="H199" s="141" t="e">
        <v>#N/A</v>
      </c>
      <c r="I199" s="141">
        <v>5.5835883518884755</v>
      </c>
      <c r="J199" s="141">
        <v>6.5147337209692804</v>
      </c>
      <c r="K199" s="141">
        <v>67.881140986359327</v>
      </c>
      <c r="L199" s="141" t="e">
        <v>#N/A</v>
      </c>
      <c r="M199" s="141" t="e">
        <v>#N/A</v>
      </c>
      <c r="N199" s="141" t="e">
        <v>#N/A</v>
      </c>
      <c r="O199" s="141" t="e">
        <v>#N/A</v>
      </c>
      <c r="P199" s="141">
        <v>1.3861965851124995</v>
      </c>
      <c r="Q199" s="141" t="e">
        <v>#N/A</v>
      </c>
      <c r="R199" s="141" t="e">
        <v>#N/A</v>
      </c>
      <c r="S199" s="141" t="e">
        <v>#N/A</v>
      </c>
      <c r="T199" s="141">
        <f t="shared" si="2"/>
        <v>166.7511829368101</v>
      </c>
    </row>
    <row r="200" spans="2:20" x14ac:dyDescent="0.25">
      <c r="B200" s="18">
        <v>2040</v>
      </c>
      <c r="C200" s="18">
        <v>11</v>
      </c>
      <c r="D200" s="141">
        <v>71.979909674663602</v>
      </c>
      <c r="E200" s="141">
        <v>43.562940531750733</v>
      </c>
      <c r="F200" s="141">
        <v>3.7018197770841486</v>
      </c>
      <c r="G200" s="141">
        <v>7.0092553661437771</v>
      </c>
      <c r="H200" s="141" t="e">
        <v>#N/A</v>
      </c>
      <c r="I200" s="141">
        <v>6.3518739476121926</v>
      </c>
      <c r="J200" s="141">
        <v>6.6188593482811902</v>
      </c>
      <c r="K200" s="141">
        <v>61.355554182905756</v>
      </c>
      <c r="L200" s="141" t="e">
        <v>#N/A</v>
      </c>
      <c r="M200" s="141" t="e">
        <v>#N/A</v>
      </c>
      <c r="N200" s="141" t="e">
        <v>#N/A</v>
      </c>
      <c r="O200" s="141" t="e">
        <v>#N/A</v>
      </c>
      <c r="P200" s="141">
        <v>1.6813934569714886</v>
      </c>
      <c r="Q200" s="141" t="e">
        <v>#N/A</v>
      </c>
      <c r="R200" s="141" t="e">
        <v>#N/A</v>
      </c>
      <c r="S200" s="141" t="e">
        <v>#N/A</v>
      </c>
      <c r="T200" s="141">
        <f t="shared" si="2"/>
        <v>202.26160628541288</v>
      </c>
    </row>
    <row r="201" spans="2:20" x14ac:dyDescent="0.25">
      <c r="B201" s="18">
        <v>2040</v>
      </c>
      <c r="C201" s="18">
        <v>12</v>
      </c>
      <c r="D201" s="141">
        <v>110.4181425446654</v>
      </c>
      <c r="E201" s="141">
        <v>57.645272657485123</v>
      </c>
      <c r="F201" s="141">
        <v>4.0991540737716372</v>
      </c>
      <c r="G201" s="141">
        <v>6.6097699018000133</v>
      </c>
      <c r="H201" s="141" t="e">
        <v>#N/A</v>
      </c>
      <c r="I201" s="141">
        <v>7.0958874693327365</v>
      </c>
      <c r="J201" s="141">
        <v>6.0450212688597205</v>
      </c>
      <c r="K201" s="141">
        <v>80.02526126668397</v>
      </c>
      <c r="L201" s="141" t="e">
        <v>#N/A</v>
      </c>
      <c r="M201" s="141" t="e">
        <v>#N/A</v>
      </c>
      <c r="N201" s="141" t="e">
        <v>#N/A</v>
      </c>
      <c r="O201" s="141" t="e">
        <v>#N/A</v>
      </c>
      <c r="P201" s="141">
        <v>2.2795649859504401</v>
      </c>
      <c r="Q201" s="141" t="e">
        <v>#N/A</v>
      </c>
      <c r="R201" s="141" t="e">
        <v>#N/A</v>
      </c>
      <c r="S201" s="141" t="e">
        <v>#N/A</v>
      </c>
      <c r="T201" s="141">
        <f t="shared" si="2"/>
        <v>274.21807416854904</v>
      </c>
    </row>
  </sheetData>
  <mergeCells count="5">
    <mergeCell ref="B8:T8"/>
    <mergeCell ref="B1:T1"/>
    <mergeCell ref="B2:T2"/>
    <mergeCell ref="B6:T6"/>
    <mergeCell ref="B5:T5"/>
  </mergeCells>
  <pageMargins left="0.7" right="0.7" top="0.75" bottom="0.75" header="0.3" footer="0.3"/>
  <pageSetup scale="6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CF76-16C8-4661-8FB0-C86A92412CA7}">
  <sheetPr>
    <tabColor theme="6" tint="0.79998168889431442"/>
    <pageSetUpPr fitToPage="1"/>
  </sheetPr>
  <dimension ref="B1:T201"/>
  <sheetViews>
    <sheetView zoomScaleNormal="100" workbookViewId="0">
      <selection activeCell="N22" sqref="N22"/>
    </sheetView>
  </sheetViews>
  <sheetFormatPr defaultColWidth="9" defaultRowHeight="15.75" x14ac:dyDescent="0.25"/>
  <cols>
    <col min="1" max="1" width="2.625" customWidth="1"/>
    <col min="2" max="20" width="9.125" customWidth="1"/>
  </cols>
  <sheetData>
    <row r="1" spans="2:20" ht="15.75" customHeight="1" x14ac:dyDescent="0.25">
      <c r="B1" s="217" t="s">
        <v>88</v>
      </c>
      <c r="C1" s="217"/>
      <c r="D1" s="217"/>
      <c r="E1" s="217"/>
      <c r="F1" s="217"/>
      <c r="G1" s="217"/>
      <c r="H1" s="217"/>
      <c r="I1" s="217"/>
      <c r="J1" s="217"/>
      <c r="K1" s="217"/>
      <c r="L1" s="217"/>
      <c r="M1" s="217"/>
      <c r="N1" s="217"/>
      <c r="O1" s="217"/>
      <c r="P1" s="217"/>
      <c r="Q1" s="217"/>
      <c r="R1" s="217"/>
      <c r="S1" s="217"/>
      <c r="T1" s="217"/>
    </row>
    <row r="2" spans="2:20" ht="15.75" customHeight="1" x14ac:dyDescent="0.25">
      <c r="B2" s="219" t="str">
        <f>'Admin Info'!B6</f>
        <v>San Diego Gas &amp; Electric (SDG&amp;E)</v>
      </c>
      <c r="C2" s="219"/>
      <c r="D2" s="219"/>
      <c r="E2" s="219"/>
      <c r="F2" s="219"/>
      <c r="G2" s="219"/>
      <c r="H2" s="219"/>
      <c r="I2" s="219"/>
      <c r="J2" s="219"/>
      <c r="K2" s="219"/>
      <c r="L2" s="219"/>
      <c r="M2" s="219"/>
      <c r="N2" s="219"/>
      <c r="O2" s="219"/>
      <c r="P2" s="219"/>
      <c r="Q2" s="219"/>
      <c r="R2" s="219"/>
      <c r="S2" s="219"/>
      <c r="T2" s="219"/>
    </row>
    <row r="3" spans="2:20" ht="15.75" customHeight="1" x14ac:dyDescent="0.25">
      <c r="B3" s="7"/>
      <c r="C3" s="23"/>
      <c r="D3" s="23"/>
      <c r="E3" s="23"/>
      <c r="F3" s="23"/>
      <c r="G3" s="23"/>
      <c r="H3" s="23"/>
      <c r="I3" s="23"/>
      <c r="J3" s="23"/>
      <c r="K3" s="23"/>
      <c r="L3" s="23"/>
      <c r="M3" s="7"/>
      <c r="N3" s="7"/>
      <c r="O3" s="7"/>
      <c r="P3" s="7"/>
      <c r="Q3" s="7"/>
      <c r="R3" s="7"/>
      <c r="S3" s="7"/>
      <c r="T3" s="7"/>
    </row>
    <row r="4" spans="2:20" ht="15.75" customHeight="1" x14ac:dyDescent="0.25">
      <c r="B4" s="7"/>
      <c r="C4" s="23"/>
      <c r="D4" s="23"/>
      <c r="E4" s="23"/>
      <c r="F4" s="23"/>
      <c r="G4" s="23"/>
      <c r="H4" s="23"/>
      <c r="I4" s="23"/>
      <c r="J4" s="23"/>
      <c r="K4" s="23"/>
      <c r="L4" s="23"/>
      <c r="M4" s="7"/>
      <c r="N4" s="7"/>
      <c r="O4" s="7"/>
      <c r="P4" s="7"/>
      <c r="Q4" s="7"/>
      <c r="R4" s="7"/>
      <c r="S4" s="7"/>
      <c r="T4" s="7"/>
    </row>
    <row r="5" spans="2:20" ht="15.75" customHeight="1" x14ac:dyDescent="0.25">
      <c r="B5" s="220" t="s">
        <v>89</v>
      </c>
      <c r="C5" s="220"/>
      <c r="D5" s="220"/>
      <c r="E5" s="220"/>
      <c r="F5" s="220"/>
      <c r="G5" s="220"/>
      <c r="H5" s="220"/>
      <c r="I5" s="220"/>
      <c r="J5" s="220"/>
      <c r="K5" s="220"/>
      <c r="L5" s="220"/>
      <c r="M5" s="220"/>
      <c r="N5" s="220"/>
      <c r="O5" s="220"/>
      <c r="P5" s="220"/>
      <c r="Q5" s="220"/>
      <c r="R5" s="220"/>
      <c r="S5" s="220"/>
      <c r="T5" s="220"/>
    </row>
    <row r="6" spans="2:20" ht="15.75" customHeight="1" x14ac:dyDescent="0.25">
      <c r="B6" s="218" t="s">
        <v>87</v>
      </c>
      <c r="C6" s="218"/>
      <c r="D6" s="218"/>
      <c r="E6" s="218"/>
      <c r="F6" s="218"/>
      <c r="G6" s="218"/>
      <c r="H6" s="218"/>
      <c r="I6" s="218"/>
      <c r="J6" s="218"/>
      <c r="K6" s="218"/>
      <c r="L6" s="218"/>
      <c r="M6" s="218"/>
      <c r="N6" s="218"/>
      <c r="O6" s="218"/>
      <c r="P6" s="218"/>
      <c r="Q6" s="218"/>
      <c r="R6" s="218"/>
      <c r="S6" s="218"/>
      <c r="T6" s="218"/>
    </row>
    <row r="7" spans="2:20" ht="15.75" customHeight="1" x14ac:dyDescent="0.25">
      <c r="B7" s="8"/>
      <c r="C7" s="8"/>
      <c r="D7" s="7"/>
      <c r="E7" s="7"/>
      <c r="F7" s="7"/>
      <c r="G7" s="7"/>
      <c r="H7" s="7"/>
      <c r="I7" s="7"/>
      <c r="J7" s="7"/>
      <c r="K7" s="7"/>
      <c r="L7" s="7"/>
      <c r="M7" s="8"/>
      <c r="N7" s="8"/>
      <c r="O7" s="8"/>
      <c r="P7" s="8"/>
      <c r="Q7" s="8"/>
      <c r="R7" s="8"/>
      <c r="S7" s="8"/>
      <c r="T7" s="8"/>
    </row>
    <row r="8" spans="2:20" x14ac:dyDescent="0.25">
      <c r="B8" s="213"/>
      <c r="C8" s="214"/>
      <c r="D8" s="214"/>
      <c r="E8" s="214"/>
      <c r="F8" s="214"/>
      <c r="G8" s="214"/>
      <c r="H8" s="214"/>
      <c r="I8" s="214"/>
      <c r="J8" s="214"/>
      <c r="K8" s="214"/>
      <c r="L8" s="214"/>
      <c r="M8" s="214"/>
      <c r="N8" s="214"/>
      <c r="O8" s="214"/>
      <c r="P8" s="214"/>
      <c r="Q8" s="214"/>
      <c r="R8" s="214"/>
      <c r="S8" s="214"/>
      <c r="T8" s="215"/>
    </row>
    <row r="9" spans="2:20" ht="45.75" x14ac:dyDescent="0.25">
      <c r="B9" s="13" t="s">
        <v>66</v>
      </c>
      <c r="C9" s="13" t="s">
        <v>67</v>
      </c>
      <c r="D9" s="13" t="s">
        <v>68</v>
      </c>
      <c r="E9" s="13" t="s">
        <v>69</v>
      </c>
      <c r="F9" s="13" t="s">
        <v>70</v>
      </c>
      <c r="G9" s="13" t="s">
        <v>71</v>
      </c>
      <c r="H9" s="13" t="s">
        <v>72</v>
      </c>
      <c r="I9" s="13" t="s">
        <v>73</v>
      </c>
      <c r="J9" s="13" t="s">
        <v>74</v>
      </c>
      <c r="K9" s="13" t="s">
        <v>75</v>
      </c>
      <c r="L9" s="13" t="s">
        <v>76</v>
      </c>
      <c r="M9" s="13" t="s">
        <v>77</v>
      </c>
      <c r="N9" s="13" t="s">
        <v>78</v>
      </c>
      <c r="O9" s="13" t="s">
        <v>79</v>
      </c>
      <c r="P9" s="13" t="s">
        <v>80</v>
      </c>
      <c r="Q9" s="55" t="s">
        <v>81</v>
      </c>
      <c r="R9" s="13" t="s">
        <v>82</v>
      </c>
      <c r="S9" s="13" t="s">
        <v>83</v>
      </c>
      <c r="T9" s="10" t="s">
        <v>84</v>
      </c>
    </row>
    <row r="10" spans="2:20" x14ac:dyDescent="0.25">
      <c r="B10" s="18">
        <v>2025</v>
      </c>
      <c r="C10" s="18">
        <v>1</v>
      </c>
      <c r="D10" s="221" t="s">
        <v>90</v>
      </c>
      <c r="E10" s="222"/>
      <c r="F10" s="222"/>
      <c r="G10" s="222"/>
      <c r="H10" s="222"/>
      <c r="I10" s="222"/>
      <c r="J10" s="222"/>
      <c r="K10" s="222"/>
      <c r="L10" s="222"/>
      <c r="M10" s="222"/>
      <c r="N10" s="222"/>
      <c r="O10" s="222"/>
      <c r="P10" s="222"/>
      <c r="Q10" s="222"/>
      <c r="R10" s="222"/>
      <c r="S10" s="222"/>
      <c r="T10" s="223"/>
    </row>
    <row r="11" spans="2:20" x14ac:dyDescent="0.25">
      <c r="B11" s="18">
        <v>2025</v>
      </c>
      <c r="C11" s="18">
        <v>2</v>
      </c>
      <c r="D11" s="224"/>
      <c r="E11" s="225"/>
      <c r="F11" s="225"/>
      <c r="G11" s="225"/>
      <c r="H11" s="225"/>
      <c r="I11" s="225"/>
      <c r="J11" s="225"/>
      <c r="K11" s="225"/>
      <c r="L11" s="225"/>
      <c r="M11" s="225"/>
      <c r="N11" s="225"/>
      <c r="O11" s="225"/>
      <c r="P11" s="225"/>
      <c r="Q11" s="225"/>
      <c r="R11" s="225"/>
      <c r="S11" s="225"/>
      <c r="T11" s="226"/>
    </row>
    <row r="12" spans="2:20" x14ac:dyDescent="0.25">
      <c r="B12" s="18">
        <v>2025</v>
      </c>
      <c r="C12" s="18">
        <v>3</v>
      </c>
      <c r="D12" s="224"/>
      <c r="E12" s="225"/>
      <c r="F12" s="225"/>
      <c r="G12" s="225"/>
      <c r="H12" s="225"/>
      <c r="I12" s="225"/>
      <c r="J12" s="225"/>
      <c r="K12" s="225"/>
      <c r="L12" s="225"/>
      <c r="M12" s="225"/>
      <c r="N12" s="225"/>
      <c r="O12" s="225"/>
      <c r="P12" s="225"/>
      <c r="Q12" s="225"/>
      <c r="R12" s="225"/>
      <c r="S12" s="225"/>
      <c r="T12" s="226"/>
    </row>
    <row r="13" spans="2:20" x14ac:dyDescent="0.25">
      <c r="B13" s="18">
        <v>2025</v>
      </c>
      <c r="C13" s="18">
        <v>4</v>
      </c>
      <c r="D13" s="224"/>
      <c r="E13" s="225"/>
      <c r="F13" s="225"/>
      <c r="G13" s="225"/>
      <c r="H13" s="225"/>
      <c r="I13" s="225"/>
      <c r="J13" s="225"/>
      <c r="K13" s="225"/>
      <c r="L13" s="225"/>
      <c r="M13" s="225"/>
      <c r="N13" s="225"/>
      <c r="O13" s="225"/>
      <c r="P13" s="225"/>
      <c r="Q13" s="225"/>
      <c r="R13" s="225"/>
      <c r="S13" s="225"/>
      <c r="T13" s="226"/>
    </row>
    <row r="14" spans="2:20" x14ac:dyDescent="0.25">
      <c r="B14" s="18">
        <v>2025</v>
      </c>
      <c r="C14" s="18">
        <v>5</v>
      </c>
      <c r="D14" s="224"/>
      <c r="E14" s="225"/>
      <c r="F14" s="225"/>
      <c r="G14" s="225"/>
      <c r="H14" s="225"/>
      <c r="I14" s="225"/>
      <c r="J14" s="225"/>
      <c r="K14" s="225"/>
      <c r="L14" s="225"/>
      <c r="M14" s="225"/>
      <c r="N14" s="225"/>
      <c r="O14" s="225"/>
      <c r="P14" s="225"/>
      <c r="Q14" s="225"/>
      <c r="R14" s="225"/>
      <c r="S14" s="225"/>
      <c r="T14" s="226"/>
    </row>
    <row r="15" spans="2:20" x14ac:dyDescent="0.25">
      <c r="B15" s="18">
        <v>2025</v>
      </c>
      <c r="C15" s="18">
        <v>6</v>
      </c>
      <c r="D15" s="227"/>
      <c r="E15" s="228"/>
      <c r="F15" s="228"/>
      <c r="G15" s="228"/>
      <c r="H15" s="228"/>
      <c r="I15" s="228"/>
      <c r="J15" s="228"/>
      <c r="K15" s="228"/>
      <c r="L15" s="228"/>
      <c r="M15" s="228"/>
      <c r="N15" s="228"/>
      <c r="O15" s="228"/>
      <c r="P15" s="228"/>
      <c r="Q15" s="228"/>
      <c r="R15" s="228"/>
      <c r="S15" s="228"/>
      <c r="T15" s="229"/>
    </row>
    <row r="16" spans="2:20" x14ac:dyDescent="0.25">
      <c r="B16" s="18">
        <v>2025</v>
      </c>
      <c r="C16" s="18">
        <v>7</v>
      </c>
      <c r="D16" s="16" t="e">
        <v>#N/A</v>
      </c>
      <c r="E16" s="16" t="e">
        <v>#N/A</v>
      </c>
      <c r="F16" s="16" t="e">
        <v>#N/A</v>
      </c>
      <c r="G16" s="16" t="e">
        <v>#N/A</v>
      </c>
      <c r="H16" s="16" t="e">
        <v>#N/A</v>
      </c>
      <c r="I16" s="16" t="e">
        <v>#N/A</v>
      </c>
      <c r="J16" s="16" t="e">
        <v>#N/A</v>
      </c>
      <c r="K16" s="16" t="e">
        <v>#N/A</v>
      </c>
      <c r="L16" s="16" t="e">
        <v>#N/A</v>
      </c>
      <c r="M16" s="16" t="e">
        <v>#N/A</v>
      </c>
      <c r="N16" s="16" t="e">
        <v>#N/A</v>
      </c>
      <c r="O16" s="16" t="e">
        <v>#N/A</v>
      </c>
      <c r="P16" s="16" t="e">
        <v>#N/A</v>
      </c>
      <c r="Q16" s="16" t="e">
        <v>#N/A</v>
      </c>
      <c r="R16" s="16" t="e">
        <v>#N/A</v>
      </c>
      <c r="S16" s="16" t="e">
        <v>#N/A</v>
      </c>
      <c r="T16" s="16" t="e">
        <v>#N/A</v>
      </c>
    </row>
    <row r="17" spans="2:20" x14ac:dyDescent="0.25">
      <c r="B17" s="18">
        <v>2025</v>
      </c>
      <c r="C17" s="18">
        <v>8</v>
      </c>
      <c r="D17" s="16" t="e">
        <v>#N/A</v>
      </c>
      <c r="E17" s="16" t="e">
        <v>#N/A</v>
      </c>
      <c r="F17" s="16" t="e">
        <v>#N/A</v>
      </c>
      <c r="G17" s="16" t="e">
        <v>#N/A</v>
      </c>
      <c r="H17" s="16" t="e">
        <v>#N/A</v>
      </c>
      <c r="I17" s="16" t="e">
        <v>#N/A</v>
      </c>
      <c r="J17" s="16" t="e">
        <v>#N/A</v>
      </c>
      <c r="K17" s="16" t="e">
        <v>#N/A</v>
      </c>
      <c r="L17" s="16" t="e">
        <v>#N/A</v>
      </c>
      <c r="M17" s="16" t="e">
        <v>#N/A</v>
      </c>
      <c r="N17" s="16" t="e">
        <v>#N/A</v>
      </c>
      <c r="O17" s="16" t="e">
        <v>#N/A</v>
      </c>
      <c r="P17" s="16" t="e">
        <v>#N/A</v>
      </c>
      <c r="Q17" s="16" t="e">
        <v>#N/A</v>
      </c>
      <c r="R17" s="16" t="e">
        <v>#N/A</v>
      </c>
      <c r="S17" s="16" t="e">
        <v>#N/A</v>
      </c>
      <c r="T17" s="16" t="e">
        <v>#N/A</v>
      </c>
    </row>
    <row r="18" spans="2:20" x14ac:dyDescent="0.25">
      <c r="B18" s="18">
        <v>2025</v>
      </c>
      <c r="C18" s="18">
        <v>9</v>
      </c>
      <c r="D18" s="16" t="e">
        <v>#N/A</v>
      </c>
      <c r="E18" s="16" t="e">
        <v>#N/A</v>
      </c>
      <c r="F18" s="16" t="e">
        <v>#N/A</v>
      </c>
      <c r="G18" s="16" t="e">
        <v>#N/A</v>
      </c>
      <c r="H18" s="16" t="e">
        <v>#N/A</v>
      </c>
      <c r="I18" s="16" t="e">
        <v>#N/A</v>
      </c>
      <c r="J18" s="16" t="e">
        <v>#N/A</v>
      </c>
      <c r="K18" s="16" t="e">
        <v>#N/A</v>
      </c>
      <c r="L18" s="16" t="e">
        <v>#N/A</v>
      </c>
      <c r="M18" s="16" t="e">
        <v>#N/A</v>
      </c>
      <c r="N18" s="16" t="e">
        <v>#N/A</v>
      </c>
      <c r="O18" s="16" t="e">
        <v>#N/A</v>
      </c>
      <c r="P18" s="16" t="e">
        <v>#N/A</v>
      </c>
      <c r="Q18" s="16" t="e">
        <v>#N/A</v>
      </c>
      <c r="R18" s="16" t="e">
        <v>#N/A</v>
      </c>
      <c r="S18" s="16" t="e">
        <v>#N/A</v>
      </c>
      <c r="T18" s="16" t="e">
        <v>#N/A</v>
      </c>
    </row>
    <row r="19" spans="2:20" x14ac:dyDescent="0.25">
      <c r="B19" s="18">
        <v>2025</v>
      </c>
      <c r="C19" s="18">
        <v>10</v>
      </c>
      <c r="D19" s="16" t="e">
        <v>#N/A</v>
      </c>
      <c r="E19" s="16" t="e">
        <v>#N/A</v>
      </c>
      <c r="F19" s="16" t="e">
        <v>#N/A</v>
      </c>
      <c r="G19" s="16" t="e">
        <v>#N/A</v>
      </c>
      <c r="H19" s="16" t="e">
        <v>#N/A</v>
      </c>
      <c r="I19" s="16" t="e">
        <v>#N/A</v>
      </c>
      <c r="J19" s="16" t="e">
        <v>#N/A</v>
      </c>
      <c r="K19" s="16" t="e">
        <v>#N/A</v>
      </c>
      <c r="L19" s="16" t="e">
        <v>#N/A</v>
      </c>
      <c r="M19" s="16" t="e">
        <v>#N/A</v>
      </c>
      <c r="N19" s="16" t="e">
        <v>#N/A</v>
      </c>
      <c r="O19" s="16" t="e">
        <v>#N/A</v>
      </c>
      <c r="P19" s="16" t="e">
        <v>#N/A</v>
      </c>
      <c r="Q19" s="16" t="e">
        <v>#N/A</v>
      </c>
      <c r="R19" s="16" t="e">
        <v>#N/A</v>
      </c>
      <c r="S19" s="16" t="e">
        <v>#N/A</v>
      </c>
      <c r="T19" s="16" t="e">
        <v>#N/A</v>
      </c>
    </row>
    <row r="20" spans="2:20" x14ac:dyDescent="0.25">
      <c r="B20" s="18">
        <v>2025</v>
      </c>
      <c r="C20" s="18">
        <v>11</v>
      </c>
      <c r="D20" s="16" t="e">
        <v>#N/A</v>
      </c>
      <c r="E20" s="16" t="e">
        <v>#N/A</v>
      </c>
      <c r="F20" s="16" t="e">
        <v>#N/A</v>
      </c>
      <c r="G20" s="16" t="e">
        <v>#N/A</v>
      </c>
      <c r="H20" s="16" t="e">
        <v>#N/A</v>
      </c>
      <c r="I20" s="16" t="e">
        <v>#N/A</v>
      </c>
      <c r="J20" s="16" t="e">
        <v>#N/A</v>
      </c>
      <c r="K20" s="16" t="e">
        <v>#N/A</v>
      </c>
      <c r="L20" s="16" t="e">
        <v>#N/A</v>
      </c>
      <c r="M20" s="16" t="e">
        <v>#N/A</v>
      </c>
      <c r="N20" s="16" t="e">
        <v>#N/A</v>
      </c>
      <c r="O20" s="16" t="e">
        <v>#N/A</v>
      </c>
      <c r="P20" s="16" t="e">
        <v>#N/A</v>
      </c>
      <c r="Q20" s="16" t="e">
        <v>#N/A</v>
      </c>
      <c r="R20" s="16" t="e">
        <v>#N/A</v>
      </c>
      <c r="S20" s="16" t="e">
        <v>#N/A</v>
      </c>
      <c r="T20" s="16" t="e">
        <v>#N/A</v>
      </c>
    </row>
    <row r="21" spans="2:20" x14ac:dyDescent="0.25">
      <c r="B21" s="18">
        <v>2025</v>
      </c>
      <c r="C21" s="18">
        <v>12</v>
      </c>
      <c r="D21" s="16" t="e">
        <v>#N/A</v>
      </c>
      <c r="E21" s="16" t="e">
        <v>#N/A</v>
      </c>
      <c r="F21" s="16" t="e">
        <v>#N/A</v>
      </c>
      <c r="G21" s="16" t="e">
        <v>#N/A</v>
      </c>
      <c r="H21" s="16" t="e">
        <v>#N/A</v>
      </c>
      <c r="I21" s="16" t="e">
        <v>#N/A</v>
      </c>
      <c r="J21" s="16" t="e">
        <v>#N/A</v>
      </c>
      <c r="K21" s="16" t="e">
        <v>#N/A</v>
      </c>
      <c r="L21" s="16" t="e">
        <v>#N/A</v>
      </c>
      <c r="M21" s="16" t="e">
        <v>#N/A</v>
      </c>
      <c r="N21" s="16" t="e">
        <v>#N/A</v>
      </c>
      <c r="O21" s="16" t="e">
        <v>#N/A</v>
      </c>
      <c r="P21" s="16" t="e">
        <v>#N/A</v>
      </c>
      <c r="Q21" s="16" t="e">
        <v>#N/A</v>
      </c>
      <c r="R21" s="16" t="e">
        <v>#N/A</v>
      </c>
      <c r="S21" s="16" t="e">
        <v>#N/A</v>
      </c>
      <c r="T21" s="16" t="e">
        <v>#N/A</v>
      </c>
    </row>
    <row r="22" spans="2:20" x14ac:dyDescent="0.25">
      <c r="B22" s="18">
        <v>2026</v>
      </c>
      <c r="C22" s="18">
        <v>1</v>
      </c>
      <c r="D22" s="16" t="e">
        <v>#N/A</v>
      </c>
      <c r="E22" s="16" t="e">
        <v>#N/A</v>
      </c>
      <c r="F22" s="16" t="e">
        <v>#N/A</v>
      </c>
      <c r="G22" s="16" t="e">
        <v>#N/A</v>
      </c>
      <c r="H22" s="16" t="e">
        <v>#N/A</v>
      </c>
      <c r="I22" s="16" t="e">
        <v>#N/A</v>
      </c>
      <c r="J22" s="16" t="e">
        <v>#N/A</v>
      </c>
      <c r="K22" s="16" t="e">
        <v>#N/A</v>
      </c>
      <c r="L22" s="16" t="e">
        <v>#N/A</v>
      </c>
      <c r="M22" s="16" t="e">
        <v>#N/A</v>
      </c>
      <c r="N22" s="16" t="e">
        <v>#N/A</v>
      </c>
      <c r="O22" s="16" t="e">
        <v>#N/A</v>
      </c>
      <c r="P22" s="16" t="e">
        <v>#N/A</v>
      </c>
      <c r="Q22" s="16" t="e">
        <v>#N/A</v>
      </c>
      <c r="R22" s="16" t="e">
        <v>#N/A</v>
      </c>
      <c r="S22" s="16" t="e">
        <v>#N/A</v>
      </c>
      <c r="T22" s="16" t="e">
        <v>#N/A</v>
      </c>
    </row>
    <row r="23" spans="2:20" x14ac:dyDescent="0.25">
      <c r="B23" s="18">
        <v>2026</v>
      </c>
      <c r="C23" s="18">
        <v>2</v>
      </c>
      <c r="D23" s="16" t="e">
        <v>#N/A</v>
      </c>
      <c r="E23" s="16" t="e">
        <v>#N/A</v>
      </c>
      <c r="F23" s="16" t="e">
        <v>#N/A</v>
      </c>
      <c r="G23" s="16" t="e">
        <v>#N/A</v>
      </c>
      <c r="H23" s="16" t="e">
        <v>#N/A</v>
      </c>
      <c r="I23" s="16" t="e">
        <v>#N/A</v>
      </c>
      <c r="J23" s="16" t="e">
        <v>#N/A</v>
      </c>
      <c r="K23" s="16" t="e">
        <v>#N/A</v>
      </c>
      <c r="L23" s="16" t="e">
        <v>#N/A</v>
      </c>
      <c r="M23" s="16" t="e">
        <v>#N/A</v>
      </c>
      <c r="N23" s="16" t="e">
        <v>#N/A</v>
      </c>
      <c r="O23" s="16" t="e">
        <v>#N/A</v>
      </c>
      <c r="P23" s="16" t="e">
        <v>#N/A</v>
      </c>
      <c r="Q23" s="16" t="e">
        <v>#N/A</v>
      </c>
      <c r="R23" s="16" t="e">
        <v>#N/A</v>
      </c>
      <c r="S23" s="16" t="e">
        <v>#N/A</v>
      </c>
      <c r="T23" s="16" t="e">
        <v>#N/A</v>
      </c>
    </row>
    <row r="24" spans="2:20" x14ac:dyDescent="0.25">
      <c r="B24" s="18">
        <v>2026</v>
      </c>
      <c r="C24" s="18">
        <v>3</v>
      </c>
      <c r="D24" s="16" t="e">
        <v>#N/A</v>
      </c>
      <c r="E24" s="16" t="e">
        <v>#N/A</v>
      </c>
      <c r="F24" s="16" t="e">
        <v>#N/A</v>
      </c>
      <c r="G24" s="16" t="e">
        <v>#N/A</v>
      </c>
      <c r="H24" s="16" t="e">
        <v>#N/A</v>
      </c>
      <c r="I24" s="16" t="e">
        <v>#N/A</v>
      </c>
      <c r="J24" s="16" t="e">
        <v>#N/A</v>
      </c>
      <c r="K24" s="16" t="e">
        <v>#N/A</v>
      </c>
      <c r="L24" s="16" t="e">
        <v>#N/A</v>
      </c>
      <c r="M24" s="16" t="e">
        <v>#N/A</v>
      </c>
      <c r="N24" s="16" t="e">
        <v>#N/A</v>
      </c>
      <c r="O24" s="16" t="e">
        <v>#N/A</v>
      </c>
      <c r="P24" s="16" t="e">
        <v>#N/A</v>
      </c>
      <c r="Q24" s="16" t="e">
        <v>#N/A</v>
      </c>
      <c r="R24" s="16" t="e">
        <v>#N/A</v>
      </c>
      <c r="S24" s="16" t="e">
        <v>#N/A</v>
      </c>
      <c r="T24" s="16" t="e">
        <v>#N/A</v>
      </c>
    </row>
    <row r="25" spans="2:20" x14ac:dyDescent="0.25">
      <c r="B25" s="18">
        <v>2026</v>
      </c>
      <c r="C25" s="18">
        <v>4</v>
      </c>
      <c r="D25" s="16" t="e">
        <v>#N/A</v>
      </c>
      <c r="E25" s="16" t="e">
        <v>#N/A</v>
      </c>
      <c r="F25" s="16" t="e">
        <v>#N/A</v>
      </c>
      <c r="G25" s="16" t="e">
        <v>#N/A</v>
      </c>
      <c r="H25" s="16" t="e">
        <v>#N/A</v>
      </c>
      <c r="I25" s="16" t="e">
        <v>#N/A</v>
      </c>
      <c r="J25" s="16" t="e">
        <v>#N/A</v>
      </c>
      <c r="K25" s="16" t="e">
        <v>#N/A</v>
      </c>
      <c r="L25" s="16" t="e">
        <v>#N/A</v>
      </c>
      <c r="M25" s="16" t="e">
        <v>#N/A</v>
      </c>
      <c r="N25" s="16" t="e">
        <v>#N/A</v>
      </c>
      <c r="O25" s="16" t="e">
        <v>#N/A</v>
      </c>
      <c r="P25" s="16" t="e">
        <v>#N/A</v>
      </c>
      <c r="Q25" s="16" t="e">
        <v>#N/A</v>
      </c>
      <c r="R25" s="16" t="e">
        <v>#N/A</v>
      </c>
      <c r="S25" s="16" t="e">
        <v>#N/A</v>
      </c>
      <c r="T25" s="16" t="e">
        <v>#N/A</v>
      </c>
    </row>
    <row r="26" spans="2:20" x14ac:dyDescent="0.25">
      <c r="B26" s="18">
        <v>2026</v>
      </c>
      <c r="C26" s="18">
        <v>5</v>
      </c>
      <c r="D26" s="16" t="e">
        <v>#N/A</v>
      </c>
      <c r="E26" s="16" t="e">
        <v>#N/A</v>
      </c>
      <c r="F26" s="16" t="e">
        <v>#N/A</v>
      </c>
      <c r="G26" s="16" t="e">
        <v>#N/A</v>
      </c>
      <c r="H26" s="16" t="e">
        <v>#N/A</v>
      </c>
      <c r="I26" s="16" t="e">
        <v>#N/A</v>
      </c>
      <c r="J26" s="16" t="e">
        <v>#N/A</v>
      </c>
      <c r="K26" s="16" t="e">
        <v>#N/A</v>
      </c>
      <c r="L26" s="16" t="e">
        <v>#N/A</v>
      </c>
      <c r="M26" s="16" t="e">
        <v>#N/A</v>
      </c>
      <c r="N26" s="16" t="e">
        <v>#N/A</v>
      </c>
      <c r="O26" s="16" t="e">
        <v>#N/A</v>
      </c>
      <c r="P26" s="16" t="e">
        <v>#N/A</v>
      </c>
      <c r="Q26" s="16" t="e">
        <v>#N/A</v>
      </c>
      <c r="R26" s="16" t="e">
        <v>#N/A</v>
      </c>
      <c r="S26" s="16" t="e">
        <v>#N/A</v>
      </c>
      <c r="T26" s="16" t="e">
        <v>#N/A</v>
      </c>
    </row>
    <row r="27" spans="2:20" x14ac:dyDescent="0.25">
      <c r="B27" s="18">
        <v>2026</v>
      </c>
      <c r="C27" s="18">
        <v>6</v>
      </c>
      <c r="D27" s="16" t="e">
        <v>#N/A</v>
      </c>
      <c r="E27" s="16" t="e">
        <v>#N/A</v>
      </c>
      <c r="F27" s="16" t="e">
        <v>#N/A</v>
      </c>
      <c r="G27" s="16" t="e">
        <v>#N/A</v>
      </c>
      <c r="H27" s="16" t="e">
        <v>#N/A</v>
      </c>
      <c r="I27" s="16" t="e">
        <v>#N/A</v>
      </c>
      <c r="J27" s="16" t="e">
        <v>#N/A</v>
      </c>
      <c r="K27" s="16" t="e">
        <v>#N/A</v>
      </c>
      <c r="L27" s="16" t="e">
        <v>#N/A</v>
      </c>
      <c r="M27" s="16" t="e">
        <v>#N/A</v>
      </c>
      <c r="N27" s="16" t="e">
        <v>#N/A</v>
      </c>
      <c r="O27" s="16" t="e">
        <v>#N/A</v>
      </c>
      <c r="P27" s="16" t="e">
        <v>#N/A</v>
      </c>
      <c r="Q27" s="16" t="e">
        <v>#N/A</v>
      </c>
      <c r="R27" s="16" t="e">
        <v>#N/A</v>
      </c>
      <c r="S27" s="16" t="e">
        <v>#N/A</v>
      </c>
      <c r="T27" s="16" t="e">
        <v>#N/A</v>
      </c>
    </row>
    <row r="28" spans="2:20" x14ac:dyDescent="0.25">
      <c r="B28" s="18">
        <v>2026</v>
      </c>
      <c r="C28" s="18">
        <v>7</v>
      </c>
      <c r="D28" s="16" t="e">
        <v>#N/A</v>
      </c>
      <c r="E28" s="16" t="e">
        <v>#N/A</v>
      </c>
      <c r="F28" s="16" t="e">
        <v>#N/A</v>
      </c>
      <c r="G28" s="16" t="e">
        <v>#N/A</v>
      </c>
      <c r="H28" s="16" t="e">
        <v>#N/A</v>
      </c>
      <c r="I28" s="16" t="e">
        <v>#N/A</v>
      </c>
      <c r="J28" s="16" t="e">
        <v>#N/A</v>
      </c>
      <c r="K28" s="16" t="e">
        <v>#N/A</v>
      </c>
      <c r="L28" s="16" t="e">
        <v>#N/A</v>
      </c>
      <c r="M28" s="16" t="e">
        <v>#N/A</v>
      </c>
      <c r="N28" s="16" t="e">
        <v>#N/A</v>
      </c>
      <c r="O28" s="16" t="e">
        <v>#N/A</v>
      </c>
      <c r="P28" s="16" t="e">
        <v>#N/A</v>
      </c>
      <c r="Q28" s="16" t="e">
        <v>#N/A</v>
      </c>
      <c r="R28" s="16" t="e">
        <v>#N/A</v>
      </c>
      <c r="S28" s="16" t="e">
        <v>#N/A</v>
      </c>
      <c r="T28" s="16" t="e">
        <v>#N/A</v>
      </c>
    </row>
    <row r="29" spans="2:20" x14ac:dyDescent="0.25">
      <c r="B29" s="18">
        <v>2026</v>
      </c>
      <c r="C29" s="18">
        <v>8</v>
      </c>
      <c r="D29" s="16" t="e">
        <v>#N/A</v>
      </c>
      <c r="E29" s="16" t="e">
        <v>#N/A</v>
      </c>
      <c r="F29" s="16" t="e">
        <v>#N/A</v>
      </c>
      <c r="G29" s="16" t="e">
        <v>#N/A</v>
      </c>
      <c r="H29" s="16" t="e">
        <v>#N/A</v>
      </c>
      <c r="I29" s="16" t="e">
        <v>#N/A</v>
      </c>
      <c r="J29" s="16" t="e">
        <v>#N/A</v>
      </c>
      <c r="K29" s="16" t="e">
        <v>#N/A</v>
      </c>
      <c r="L29" s="16" t="e">
        <v>#N/A</v>
      </c>
      <c r="M29" s="16" t="e">
        <v>#N/A</v>
      </c>
      <c r="N29" s="16" t="e">
        <v>#N/A</v>
      </c>
      <c r="O29" s="16" t="e">
        <v>#N/A</v>
      </c>
      <c r="P29" s="16" t="e">
        <v>#N/A</v>
      </c>
      <c r="Q29" s="16" t="e">
        <v>#N/A</v>
      </c>
      <c r="R29" s="16" t="e">
        <v>#N/A</v>
      </c>
      <c r="S29" s="16" t="e">
        <v>#N/A</v>
      </c>
      <c r="T29" s="16" t="e">
        <v>#N/A</v>
      </c>
    </row>
    <row r="30" spans="2:20" x14ac:dyDescent="0.25">
      <c r="B30" s="18">
        <v>2026</v>
      </c>
      <c r="C30" s="18">
        <v>9</v>
      </c>
      <c r="D30" s="16" t="e">
        <v>#N/A</v>
      </c>
      <c r="E30" s="16" t="e">
        <v>#N/A</v>
      </c>
      <c r="F30" s="16" t="e">
        <v>#N/A</v>
      </c>
      <c r="G30" s="16" t="e">
        <v>#N/A</v>
      </c>
      <c r="H30" s="16" t="e">
        <v>#N/A</v>
      </c>
      <c r="I30" s="16" t="e">
        <v>#N/A</v>
      </c>
      <c r="J30" s="16" t="e">
        <v>#N/A</v>
      </c>
      <c r="K30" s="16" t="e">
        <v>#N/A</v>
      </c>
      <c r="L30" s="16" t="e">
        <v>#N/A</v>
      </c>
      <c r="M30" s="16" t="e">
        <v>#N/A</v>
      </c>
      <c r="N30" s="16" t="e">
        <v>#N/A</v>
      </c>
      <c r="O30" s="16" t="e">
        <v>#N/A</v>
      </c>
      <c r="P30" s="16" t="e">
        <v>#N/A</v>
      </c>
      <c r="Q30" s="16" t="e">
        <v>#N/A</v>
      </c>
      <c r="R30" s="16" t="e">
        <v>#N/A</v>
      </c>
      <c r="S30" s="16" t="e">
        <v>#N/A</v>
      </c>
      <c r="T30" s="16" t="e">
        <v>#N/A</v>
      </c>
    </row>
    <row r="31" spans="2:20" x14ac:dyDescent="0.25">
      <c r="B31" s="18">
        <v>2026</v>
      </c>
      <c r="C31" s="18">
        <v>10</v>
      </c>
      <c r="D31" s="16" t="e">
        <v>#N/A</v>
      </c>
      <c r="E31" s="16" t="e">
        <v>#N/A</v>
      </c>
      <c r="F31" s="16" t="e">
        <v>#N/A</v>
      </c>
      <c r="G31" s="16" t="e">
        <v>#N/A</v>
      </c>
      <c r="H31" s="16" t="e">
        <v>#N/A</v>
      </c>
      <c r="I31" s="16" t="e">
        <v>#N/A</v>
      </c>
      <c r="J31" s="16" t="e">
        <v>#N/A</v>
      </c>
      <c r="K31" s="16" t="e">
        <v>#N/A</v>
      </c>
      <c r="L31" s="16" t="e">
        <v>#N/A</v>
      </c>
      <c r="M31" s="16" t="e">
        <v>#N/A</v>
      </c>
      <c r="N31" s="16" t="e">
        <v>#N/A</v>
      </c>
      <c r="O31" s="16" t="e">
        <v>#N/A</v>
      </c>
      <c r="P31" s="16" t="e">
        <v>#N/A</v>
      </c>
      <c r="Q31" s="16" t="e">
        <v>#N/A</v>
      </c>
      <c r="R31" s="16" t="e">
        <v>#N/A</v>
      </c>
      <c r="S31" s="16" t="e">
        <v>#N/A</v>
      </c>
      <c r="T31" s="16" t="e">
        <v>#N/A</v>
      </c>
    </row>
    <row r="32" spans="2:20" x14ac:dyDescent="0.25">
      <c r="B32" s="18">
        <v>2026</v>
      </c>
      <c r="C32" s="18">
        <v>11</v>
      </c>
      <c r="D32" s="16" t="e">
        <v>#N/A</v>
      </c>
      <c r="E32" s="16" t="e">
        <v>#N/A</v>
      </c>
      <c r="F32" s="16" t="e">
        <v>#N/A</v>
      </c>
      <c r="G32" s="16" t="e">
        <v>#N/A</v>
      </c>
      <c r="H32" s="16" t="e">
        <v>#N/A</v>
      </c>
      <c r="I32" s="16" t="e">
        <v>#N/A</v>
      </c>
      <c r="J32" s="16" t="e">
        <v>#N/A</v>
      </c>
      <c r="K32" s="16" t="e">
        <v>#N/A</v>
      </c>
      <c r="L32" s="16" t="e">
        <v>#N/A</v>
      </c>
      <c r="M32" s="16" t="e">
        <v>#N/A</v>
      </c>
      <c r="N32" s="16" t="e">
        <v>#N/A</v>
      </c>
      <c r="O32" s="16" t="e">
        <v>#N/A</v>
      </c>
      <c r="P32" s="16" t="e">
        <v>#N/A</v>
      </c>
      <c r="Q32" s="16" t="e">
        <v>#N/A</v>
      </c>
      <c r="R32" s="16" t="e">
        <v>#N/A</v>
      </c>
      <c r="S32" s="16" t="e">
        <v>#N/A</v>
      </c>
      <c r="T32" s="16" t="e">
        <v>#N/A</v>
      </c>
    </row>
    <row r="33" spans="2:20" x14ac:dyDescent="0.25">
      <c r="B33" s="18">
        <v>2026</v>
      </c>
      <c r="C33" s="18">
        <v>12</v>
      </c>
      <c r="D33" s="16" t="e">
        <v>#N/A</v>
      </c>
      <c r="E33" s="16" t="e">
        <v>#N/A</v>
      </c>
      <c r="F33" s="16" t="e">
        <v>#N/A</v>
      </c>
      <c r="G33" s="16" t="e">
        <v>#N/A</v>
      </c>
      <c r="H33" s="16" t="e">
        <v>#N/A</v>
      </c>
      <c r="I33" s="16" t="e">
        <v>#N/A</v>
      </c>
      <c r="J33" s="16" t="e">
        <v>#N/A</v>
      </c>
      <c r="K33" s="16" t="e">
        <v>#N/A</v>
      </c>
      <c r="L33" s="16" t="e">
        <v>#N/A</v>
      </c>
      <c r="M33" s="16" t="e">
        <v>#N/A</v>
      </c>
      <c r="N33" s="16" t="e">
        <v>#N/A</v>
      </c>
      <c r="O33" s="16" t="e">
        <v>#N/A</v>
      </c>
      <c r="P33" s="16" t="e">
        <v>#N/A</v>
      </c>
      <c r="Q33" s="16" t="e">
        <v>#N/A</v>
      </c>
      <c r="R33" s="16" t="e">
        <v>#N/A</v>
      </c>
      <c r="S33" s="16" t="e">
        <v>#N/A</v>
      </c>
      <c r="T33" s="16" t="e">
        <v>#N/A</v>
      </c>
    </row>
    <row r="34" spans="2:20" x14ac:dyDescent="0.25">
      <c r="B34" s="18">
        <v>2027</v>
      </c>
      <c r="C34" s="18">
        <v>1</v>
      </c>
      <c r="D34" s="16" t="e">
        <v>#N/A</v>
      </c>
      <c r="E34" s="16" t="e">
        <v>#N/A</v>
      </c>
      <c r="F34" s="16" t="e">
        <v>#N/A</v>
      </c>
      <c r="G34" s="16" t="e">
        <v>#N/A</v>
      </c>
      <c r="H34" s="16" t="e">
        <v>#N/A</v>
      </c>
      <c r="I34" s="16" t="e">
        <v>#N/A</v>
      </c>
      <c r="J34" s="16" t="e">
        <v>#N/A</v>
      </c>
      <c r="K34" s="16" t="e">
        <v>#N/A</v>
      </c>
      <c r="L34" s="16" t="e">
        <v>#N/A</v>
      </c>
      <c r="M34" s="16" t="e">
        <v>#N/A</v>
      </c>
      <c r="N34" s="16" t="e">
        <v>#N/A</v>
      </c>
      <c r="O34" s="16" t="e">
        <v>#N/A</v>
      </c>
      <c r="P34" s="16" t="e">
        <v>#N/A</v>
      </c>
      <c r="Q34" s="16" t="e">
        <v>#N/A</v>
      </c>
      <c r="R34" s="16" t="e">
        <v>#N/A</v>
      </c>
      <c r="S34" s="16" t="e">
        <v>#N/A</v>
      </c>
      <c r="T34" s="16" t="e">
        <v>#N/A</v>
      </c>
    </row>
    <row r="35" spans="2:20" x14ac:dyDescent="0.25">
      <c r="B35" s="18">
        <v>2027</v>
      </c>
      <c r="C35" s="18">
        <v>2</v>
      </c>
      <c r="D35" s="16" t="e">
        <v>#N/A</v>
      </c>
      <c r="E35" s="16" t="e">
        <v>#N/A</v>
      </c>
      <c r="F35" s="16" t="e">
        <v>#N/A</v>
      </c>
      <c r="G35" s="16" t="e">
        <v>#N/A</v>
      </c>
      <c r="H35" s="16" t="e">
        <v>#N/A</v>
      </c>
      <c r="I35" s="16" t="e">
        <v>#N/A</v>
      </c>
      <c r="J35" s="16" t="e">
        <v>#N/A</v>
      </c>
      <c r="K35" s="16" t="e">
        <v>#N/A</v>
      </c>
      <c r="L35" s="16" t="e">
        <v>#N/A</v>
      </c>
      <c r="M35" s="16" t="e">
        <v>#N/A</v>
      </c>
      <c r="N35" s="16" t="e">
        <v>#N/A</v>
      </c>
      <c r="O35" s="16" t="e">
        <v>#N/A</v>
      </c>
      <c r="P35" s="16" t="e">
        <v>#N/A</v>
      </c>
      <c r="Q35" s="16" t="e">
        <v>#N/A</v>
      </c>
      <c r="R35" s="16" t="e">
        <v>#N/A</v>
      </c>
      <c r="S35" s="16" t="e">
        <v>#N/A</v>
      </c>
      <c r="T35" s="16" t="e">
        <v>#N/A</v>
      </c>
    </row>
    <row r="36" spans="2:20" x14ac:dyDescent="0.25">
      <c r="B36" s="18">
        <v>2027</v>
      </c>
      <c r="C36" s="18">
        <v>3</v>
      </c>
      <c r="D36" s="16" t="e">
        <v>#N/A</v>
      </c>
      <c r="E36" s="16" t="e">
        <v>#N/A</v>
      </c>
      <c r="F36" s="16" t="e">
        <v>#N/A</v>
      </c>
      <c r="G36" s="16" t="e">
        <v>#N/A</v>
      </c>
      <c r="H36" s="16" t="e">
        <v>#N/A</v>
      </c>
      <c r="I36" s="16" t="e">
        <v>#N/A</v>
      </c>
      <c r="J36" s="16" t="e">
        <v>#N/A</v>
      </c>
      <c r="K36" s="16" t="e">
        <v>#N/A</v>
      </c>
      <c r="L36" s="16" t="e">
        <v>#N/A</v>
      </c>
      <c r="M36" s="16" t="e">
        <v>#N/A</v>
      </c>
      <c r="N36" s="16" t="e">
        <v>#N/A</v>
      </c>
      <c r="O36" s="16" t="e">
        <v>#N/A</v>
      </c>
      <c r="P36" s="16" t="e">
        <v>#N/A</v>
      </c>
      <c r="Q36" s="16" t="e">
        <v>#N/A</v>
      </c>
      <c r="R36" s="16" t="e">
        <v>#N/A</v>
      </c>
      <c r="S36" s="16" t="e">
        <v>#N/A</v>
      </c>
      <c r="T36" s="16" t="e">
        <v>#N/A</v>
      </c>
    </row>
    <row r="37" spans="2:20" x14ac:dyDescent="0.25">
      <c r="B37" s="18">
        <v>2027</v>
      </c>
      <c r="C37" s="18">
        <v>4</v>
      </c>
      <c r="D37" s="16" t="e">
        <v>#N/A</v>
      </c>
      <c r="E37" s="16" t="e">
        <v>#N/A</v>
      </c>
      <c r="F37" s="16" t="e">
        <v>#N/A</v>
      </c>
      <c r="G37" s="16" t="e">
        <v>#N/A</v>
      </c>
      <c r="H37" s="16" t="e">
        <v>#N/A</v>
      </c>
      <c r="I37" s="16" t="e">
        <v>#N/A</v>
      </c>
      <c r="J37" s="16" t="e">
        <v>#N/A</v>
      </c>
      <c r="K37" s="16" t="e">
        <v>#N/A</v>
      </c>
      <c r="L37" s="16" t="e">
        <v>#N/A</v>
      </c>
      <c r="M37" s="16" t="e">
        <v>#N/A</v>
      </c>
      <c r="N37" s="16" t="e">
        <v>#N/A</v>
      </c>
      <c r="O37" s="16" t="e">
        <v>#N/A</v>
      </c>
      <c r="P37" s="16" t="e">
        <v>#N/A</v>
      </c>
      <c r="Q37" s="16" t="e">
        <v>#N/A</v>
      </c>
      <c r="R37" s="16" t="e">
        <v>#N/A</v>
      </c>
      <c r="S37" s="16" t="e">
        <v>#N/A</v>
      </c>
      <c r="T37" s="16" t="e">
        <v>#N/A</v>
      </c>
    </row>
    <row r="38" spans="2:20" x14ac:dyDescent="0.25">
      <c r="B38" s="18">
        <v>2027</v>
      </c>
      <c r="C38" s="18">
        <v>5</v>
      </c>
      <c r="D38" s="16" t="e">
        <v>#N/A</v>
      </c>
      <c r="E38" s="16" t="e">
        <v>#N/A</v>
      </c>
      <c r="F38" s="16" t="e">
        <v>#N/A</v>
      </c>
      <c r="G38" s="16" t="e">
        <v>#N/A</v>
      </c>
      <c r="H38" s="16" t="e">
        <v>#N/A</v>
      </c>
      <c r="I38" s="16" t="e">
        <v>#N/A</v>
      </c>
      <c r="J38" s="16" t="e">
        <v>#N/A</v>
      </c>
      <c r="K38" s="16" t="e">
        <v>#N/A</v>
      </c>
      <c r="L38" s="16" t="e">
        <v>#N/A</v>
      </c>
      <c r="M38" s="16" t="e">
        <v>#N/A</v>
      </c>
      <c r="N38" s="16" t="e">
        <v>#N/A</v>
      </c>
      <c r="O38" s="16" t="e">
        <v>#N/A</v>
      </c>
      <c r="P38" s="16" t="e">
        <v>#N/A</v>
      </c>
      <c r="Q38" s="16" t="e">
        <v>#N/A</v>
      </c>
      <c r="R38" s="16" t="e">
        <v>#N/A</v>
      </c>
      <c r="S38" s="16" t="e">
        <v>#N/A</v>
      </c>
      <c r="T38" s="16" t="e">
        <v>#N/A</v>
      </c>
    </row>
    <row r="39" spans="2:20" x14ac:dyDescent="0.25">
      <c r="B39" s="18">
        <v>2027</v>
      </c>
      <c r="C39" s="18">
        <v>6</v>
      </c>
      <c r="D39" s="16" t="e">
        <v>#N/A</v>
      </c>
      <c r="E39" s="16" t="e">
        <v>#N/A</v>
      </c>
      <c r="F39" s="16" t="e">
        <v>#N/A</v>
      </c>
      <c r="G39" s="16" t="e">
        <v>#N/A</v>
      </c>
      <c r="H39" s="16" t="e">
        <v>#N/A</v>
      </c>
      <c r="I39" s="16" t="e">
        <v>#N/A</v>
      </c>
      <c r="J39" s="16" t="e">
        <v>#N/A</v>
      </c>
      <c r="K39" s="16" t="e">
        <v>#N/A</v>
      </c>
      <c r="L39" s="16" t="e">
        <v>#N/A</v>
      </c>
      <c r="M39" s="16" t="e">
        <v>#N/A</v>
      </c>
      <c r="N39" s="16" t="e">
        <v>#N/A</v>
      </c>
      <c r="O39" s="16" t="e">
        <v>#N/A</v>
      </c>
      <c r="P39" s="16" t="e">
        <v>#N/A</v>
      </c>
      <c r="Q39" s="16" t="e">
        <v>#N/A</v>
      </c>
      <c r="R39" s="16" t="e">
        <v>#N/A</v>
      </c>
      <c r="S39" s="16" t="e">
        <v>#N/A</v>
      </c>
      <c r="T39" s="16" t="e">
        <v>#N/A</v>
      </c>
    </row>
    <row r="40" spans="2:20" x14ac:dyDescent="0.25">
      <c r="B40" s="18">
        <v>2027</v>
      </c>
      <c r="C40" s="18">
        <v>7</v>
      </c>
      <c r="D40" s="16" t="e">
        <v>#N/A</v>
      </c>
      <c r="E40" s="16" t="e">
        <v>#N/A</v>
      </c>
      <c r="F40" s="16" t="e">
        <v>#N/A</v>
      </c>
      <c r="G40" s="16" t="e">
        <v>#N/A</v>
      </c>
      <c r="H40" s="16" t="e">
        <v>#N/A</v>
      </c>
      <c r="I40" s="16" t="e">
        <v>#N/A</v>
      </c>
      <c r="J40" s="16" t="e">
        <v>#N/A</v>
      </c>
      <c r="K40" s="16" t="e">
        <v>#N/A</v>
      </c>
      <c r="L40" s="16" t="e">
        <v>#N/A</v>
      </c>
      <c r="M40" s="16" t="e">
        <v>#N/A</v>
      </c>
      <c r="N40" s="16" t="e">
        <v>#N/A</v>
      </c>
      <c r="O40" s="16" t="e">
        <v>#N/A</v>
      </c>
      <c r="P40" s="16" t="e">
        <v>#N/A</v>
      </c>
      <c r="Q40" s="16" t="e">
        <v>#N/A</v>
      </c>
      <c r="R40" s="16" t="e">
        <v>#N/A</v>
      </c>
      <c r="S40" s="16" t="e">
        <v>#N/A</v>
      </c>
      <c r="T40" s="16" t="e">
        <v>#N/A</v>
      </c>
    </row>
    <row r="41" spans="2:20" x14ac:dyDescent="0.25">
      <c r="B41" s="18">
        <v>2027</v>
      </c>
      <c r="C41" s="18">
        <v>8</v>
      </c>
      <c r="D41" s="16" t="e">
        <v>#N/A</v>
      </c>
      <c r="E41" s="16" t="e">
        <v>#N/A</v>
      </c>
      <c r="F41" s="16" t="e">
        <v>#N/A</v>
      </c>
      <c r="G41" s="16" t="e">
        <v>#N/A</v>
      </c>
      <c r="H41" s="16" t="e">
        <v>#N/A</v>
      </c>
      <c r="I41" s="16" t="e">
        <v>#N/A</v>
      </c>
      <c r="J41" s="16" t="e">
        <v>#N/A</v>
      </c>
      <c r="K41" s="16" t="e">
        <v>#N/A</v>
      </c>
      <c r="L41" s="16" t="e">
        <v>#N/A</v>
      </c>
      <c r="M41" s="16" t="e">
        <v>#N/A</v>
      </c>
      <c r="N41" s="16" t="e">
        <v>#N/A</v>
      </c>
      <c r="O41" s="16" t="e">
        <v>#N/A</v>
      </c>
      <c r="P41" s="16" t="e">
        <v>#N/A</v>
      </c>
      <c r="Q41" s="16" t="e">
        <v>#N/A</v>
      </c>
      <c r="R41" s="16" t="e">
        <v>#N/A</v>
      </c>
      <c r="S41" s="16" t="e">
        <v>#N/A</v>
      </c>
      <c r="T41" s="16" t="e">
        <v>#N/A</v>
      </c>
    </row>
    <row r="42" spans="2:20" x14ac:dyDescent="0.25">
      <c r="B42" s="18">
        <v>2027</v>
      </c>
      <c r="C42" s="18">
        <v>9</v>
      </c>
      <c r="D42" s="16" t="e">
        <v>#N/A</v>
      </c>
      <c r="E42" s="16" t="e">
        <v>#N/A</v>
      </c>
      <c r="F42" s="16" t="e">
        <v>#N/A</v>
      </c>
      <c r="G42" s="16" t="e">
        <v>#N/A</v>
      </c>
      <c r="H42" s="16" t="e">
        <v>#N/A</v>
      </c>
      <c r="I42" s="16" t="e">
        <v>#N/A</v>
      </c>
      <c r="J42" s="16" t="e">
        <v>#N/A</v>
      </c>
      <c r="K42" s="16" t="e">
        <v>#N/A</v>
      </c>
      <c r="L42" s="16" t="e">
        <v>#N/A</v>
      </c>
      <c r="M42" s="16" t="e">
        <v>#N/A</v>
      </c>
      <c r="N42" s="16" t="e">
        <v>#N/A</v>
      </c>
      <c r="O42" s="16" t="e">
        <v>#N/A</v>
      </c>
      <c r="P42" s="16" t="e">
        <v>#N/A</v>
      </c>
      <c r="Q42" s="16" t="e">
        <v>#N/A</v>
      </c>
      <c r="R42" s="16" t="e">
        <v>#N/A</v>
      </c>
      <c r="S42" s="16" t="e">
        <v>#N/A</v>
      </c>
      <c r="T42" s="16" t="e">
        <v>#N/A</v>
      </c>
    </row>
    <row r="43" spans="2:20" x14ac:dyDescent="0.25">
      <c r="B43" s="18">
        <v>2027</v>
      </c>
      <c r="C43" s="18">
        <v>10</v>
      </c>
      <c r="D43" s="16" t="e">
        <v>#N/A</v>
      </c>
      <c r="E43" s="16" t="e">
        <v>#N/A</v>
      </c>
      <c r="F43" s="16" t="e">
        <v>#N/A</v>
      </c>
      <c r="G43" s="16" t="e">
        <v>#N/A</v>
      </c>
      <c r="H43" s="16" t="e">
        <v>#N/A</v>
      </c>
      <c r="I43" s="16" t="e">
        <v>#N/A</v>
      </c>
      <c r="J43" s="16" t="e">
        <v>#N/A</v>
      </c>
      <c r="K43" s="16" t="e">
        <v>#N/A</v>
      </c>
      <c r="L43" s="16" t="e">
        <v>#N/A</v>
      </c>
      <c r="M43" s="16" t="e">
        <v>#N/A</v>
      </c>
      <c r="N43" s="16" t="e">
        <v>#N/A</v>
      </c>
      <c r="O43" s="16" t="e">
        <v>#N/A</v>
      </c>
      <c r="P43" s="16" t="e">
        <v>#N/A</v>
      </c>
      <c r="Q43" s="16" t="e">
        <v>#N/A</v>
      </c>
      <c r="R43" s="16" t="e">
        <v>#N/A</v>
      </c>
      <c r="S43" s="16" t="e">
        <v>#N/A</v>
      </c>
      <c r="T43" s="16" t="e">
        <v>#N/A</v>
      </c>
    </row>
    <row r="44" spans="2:20" x14ac:dyDescent="0.25">
      <c r="B44" s="18">
        <v>2027</v>
      </c>
      <c r="C44" s="18">
        <v>11</v>
      </c>
      <c r="D44" s="16" t="e">
        <v>#N/A</v>
      </c>
      <c r="E44" s="16" t="e">
        <v>#N/A</v>
      </c>
      <c r="F44" s="16" t="e">
        <v>#N/A</v>
      </c>
      <c r="G44" s="16" t="e">
        <v>#N/A</v>
      </c>
      <c r="H44" s="16" t="e">
        <v>#N/A</v>
      </c>
      <c r="I44" s="16" t="e">
        <v>#N/A</v>
      </c>
      <c r="J44" s="16" t="e">
        <v>#N/A</v>
      </c>
      <c r="K44" s="16" t="e">
        <v>#N/A</v>
      </c>
      <c r="L44" s="16" t="e">
        <v>#N/A</v>
      </c>
      <c r="M44" s="16" t="e">
        <v>#N/A</v>
      </c>
      <c r="N44" s="16" t="e">
        <v>#N/A</v>
      </c>
      <c r="O44" s="16" t="e">
        <v>#N/A</v>
      </c>
      <c r="P44" s="16" t="e">
        <v>#N/A</v>
      </c>
      <c r="Q44" s="16" t="e">
        <v>#N/A</v>
      </c>
      <c r="R44" s="16" t="e">
        <v>#N/A</v>
      </c>
      <c r="S44" s="16" t="e">
        <v>#N/A</v>
      </c>
      <c r="T44" s="16" t="e">
        <v>#N/A</v>
      </c>
    </row>
    <row r="45" spans="2:20" x14ac:dyDescent="0.25">
      <c r="B45" s="18">
        <v>2027</v>
      </c>
      <c r="C45" s="18">
        <v>12</v>
      </c>
      <c r="D45" s="16" t="e">
        <v>#N/A</v>
      </c>
      <c r="E45" s="16" t="e">
        <v>#N/A</v>
      </c>
      <c r="F45" s="16" t="e">
        <v>#N/A</v>
      </c>
      <c r="G45" s="16" t="e">
        <v>#N/A</v>
      </c>
      <c r="H45" s="16" t="e">
        <v>#N/A</v>
      </c>
      <c r="I45" s="16" t="e">
        <v>#N/A</v>
      </c>
      <c r="J45" s="16" t="e">
        <v>#N/A</v>
      </c>
      <c r="K45" s="16" t="e">
        <v>#N/A</v>
      </c>
      <c r="L45" s="16" t="e">
        <v>#N/A</v>
      </c>
      <c r="M45" s="16" t="e">
        <v>#N/A</v>
      </c>
      <c r="N45" s="16" t="e">
        <v>#N/A</v>
      </c>
      <c r="O45" s="16" t="e">
        <v>#N/A</v>
      </c>
      <c r="P45" s="16" t="e">
        <v>#N/A</v>
      </c>
      <c r="Q45" s="16" t="e">
        <v>#N/A</v>
      </c>
      <c r="R45" s="16" t="e">
        <v>#N/A</v>
      </c>
      <c r="S45" s="16" t="e">
        <v>#N/A</v>
      </c>
      <c r="T45" s="16" t="e">
        <v>#N/A</v>
      </c>
    </row>
    <row r="46" spans="2:20" x14ac:dyDescent="0.25">
      <c r="B46" s="18">
        <v>2028</v>
      </c>
      <c r="C46" s="18">
        <v>1</v>
      </c>
      <c r="D46" s="16" t="e">
        <v>#N/A</v>
      </c>
      <c r="E46" s="16" t="e">
        <v>#N/A</v>
      </c>
      <c r="F46" s="16" t="e">
        <v>#N/A</v>
      </c>
      <c r="G46" s="16" t="e">
        <v>#N/A</v>
      </c>
      <c r="H46" s="16" t="e">
        <v>#N/A</v>
      </c>
      <c r="I46" s="16" t="e">
        <v>#N/A</v>
      </c>
      <c r="J46" s="16" t="e">
        <v>#N/A</v>
      </c>
      <c r="K46" s="16" t="e">
        <v>#N/A</v>
      </c>
      <c r="L46" s="16" t="e">
        <v>#N/A</v>
      </c>
      <c r="M46" s="16" t="e">
        <v>#N/A</v>
      </c>
      <c r="N46" s="16" t="e">
        <v>#N/A</v>
      </c>
      <c r="O46" s="16" t="e">
        <v>#N/A</v>
      </c>
      <c r="P46" s="16" t="e">
        <v>#N/A</v>
      </c>
      <c r="Q46" s="16" t="e">
        <v>#N/A</v>
      </c>
      <c r="R46" s="16" t="e">
        <v>#N/A</v>
      </c>
      <c r="S46" s="16" t="e">
        <v>#N/A</v>
      </c>
      <c r="T46" s="16" t="e">
        <v>#N/A</v>
      </c>
    </row>
    <row r="47" spans="2:20" x14ac:dyDescent="0.25">
      <c r="B47" s="18">
        <v>2028</v>
      </c>
      <c r="C47" s="18">
        <v>2</v>
      </c>
      <c r="D47" s="16" t="e">
        <v>#N/A</v>
      </c>
      <c r="E47" s="16" t="e">
        <v>#N/A</v>
      </c>
      <c r="F47" s="16" t="e">
        <v>#N/A</v>
      </c>
      <c r="G47" s="16" t="e">
        <v>#N/A</v>
      </c>
      <c r="H47" s="16" t="e">
        <v>#N/A</v>
      </c>
      <c r="I47" s="16" t="e">
        <v>#N/A</v>
      </c>
      <c r="J47" s="16" t="e">
        <v>#N/A</v>
      </c>
      <c r="K47" s="16" t="e">
        <v>#N/A</v>
      </c>
      <c r="L47" s="16" t="e">
        <v>#N/A</v>
      </c>
      <c r="M47" s="16" t="e">
        <v>#N/A</v>
      </c>
      <c r="N47" s="16" t="e">
        <v>#N/A</v>
      </c>
      <c r="O47" s="16" t="e">
        <v>#N/A</v>
      </c>
      <c r="P47" s="16" t="e">
        <v>#N/A</v>
      </c>
      <c r="Q47" s="16" t="e">
        <v>#N/A</v>
      </c>
      <c r="R47" s="16" t="e">
        <v>#N/A</v>
      </c>
      <c r="S47" s="16" t="e">
        <v>#N/A</v>
      </c>
      <c r="T47" s="16" t="e">
        <v>#N/A</v>
      </c>
    </row>
    <row r="48" spans="2:20" x14ac:dyDescent="0.25">
      <c r="B48" s="18">
        <v>2028</v>
      </c>
      <c r="C48" s="18">
        <v>3</v>
      </c>
      <c r="D48" s="16" t="e">
        <v>#N/A</v>
      </c>
      <c r="E48" s="16" t="e">
        <v>#N/A</v>
      </c>
      <c r="F48" s="16" t="e">
        <v>#N/A</v>
      </c>
      <c r="G48" s="16" t="e">
        <v>#N/A</v>
      </c>
      <c r="H48" s="16" t="e">
        <v>#N/A</v>
      </c>
      <c r="I48" s="16" t="e">
        <v>#N/A</v>
      </c>
      <c r="J48" s="16" t="e">
        <v>#N/A</v>
      </c>
      <c r="K48" s="16" t="e">
        <v>#N/A</v>
      </c>
      <c r="L48" s="16" t="e">
        <v>#N/A</v>
      </c>
      <c r="M48" s="16" t="e">
        <v>#N/A</v>
      </c>
      <c r="N48" s="16" t="e">
        <v>#N/A</v>
      </c>
      <c r="O48" s="16" t="e">
        <v>#N/A</v>
      </c>
      <c r="P48" s="16" t="e">
        <v>#N/A</v>
      </c>
      <c r="Q48" s="16" t="e">
        <v>#N/A</v>
      </c>
      <c r="R48" s="16" t="e">
        <v>#N/A</v>
      </c>
      <c r="S48" s="16" t="e">
        <v>#N/A</v>
      </c>
      <c r="T48" s="16" t="e">
        <v>#N/A</v>
      </c>
    </row>
    <row r="49" spans="2:20" x14ac:dyDescent="0.25">
      <c r="B49" s="18">
        <v>2028</v>
      </c>
      <c r="C49" s="18">
        <v>4</v>
      </c>
      <c r="D49" s="16" t="e">
        <v>#N/A</v>
      </c>
      <c r="E49" s="16" t="e">
        <v>#N/A</v>
      </c>
      <c r="F49" s="16" t="e">
        <v>#N/A</v>
      </c>
      <c r="G49" s="16" t="e">
        <v>#N/A</v>
      </c>
      <c r="H49" s="16" t="e">
        <v>#N/A</v>
      </c>
      <c r="I49" s="16" t="e">
        <v>#N/A</v>
      </c>
      <c r="J49" s="16" t="e">
        <v>#N/A</v>
      </c>
      <c r="K49" s="16" t="e">
        <v>#N/A</v>
      </c>
      <c r="L49" s="16" t="e">
        <v>#N/A</v>
      </c>
      <c r="M49" s="16" t="e">
        <v>#N/A</v>
      </c>
      <c r="N49" s="16" t="e">
        <v>#N/A</v>
      </c>
      <c r="O49" s="16" t="e">
        <v>#N/A</v>
      </c>
      <c r="P49" s="16" t="e">
        <v>#N/A</v>
      </c>
      <c r="Q49" s="16" t="e">
        <v>#N/A</v>
      </c>
      <c r="R49" s="16" t="e">
        <v>#N/A</v>
      </c>
      <c r="S49" s="16" t="e">
        <v>#N/A</v>
      </c>
      <c r="T49" s="16" t="e">
        <v>#N/A</v>
      </c>
    </row>
    <row r="50" spans="2:20" x14ac:dyDescent="0.25">
      <c r="B50" s="18">
        <v>2028</v>
      </c>
      <c r="C50" s="18">
        <v>5</v>
      </c>
      <c r="D50" s="16" t="e">
        <v>#N/A</v>
      </c>
      <c r="E50" s="16" t="e">
        <v>#N/A</v>
      </c>
      <c r="F50" s="16" t="e">
        <v>#N/A</v>
      </c>
      <c r="G50" s="16" t="e">
        <v>#N/A</v>
      </c>
      <c r="H50" s="16" t="e">
        <v>#N/A</v>
      </c>
      <c r="I50" s="16" t="e">
        <v>#N/A</v>
      </c>
      <c r="J50" s="16" t="e">
        <v>#N/A</v>
      </c>
      <c r="K50" s="16" t="e">
        <v>#N/A</v>
      </c>
      <c r="L50" s="16" t="e">
        <v>#N/A</v>
      </c>
      <c r="M50" s="16" t="e">
        <v>#N/A</v>
      </c>
      <c r="N50" s="16" t="e">
        <v>#N/A</v>
      </c>
      <c r="O50" s="16" t="e">
        <v>#N/A</v>
      </c>
      <c r="P50" s="16" t="e">
        <v>#N/A</v>
      </c>
      <c r="Q50" s="16" t="e">
        <v>#N/A</v>
      </c>
      <c r="R50" s="16" t="e">
        <v>#N/A</v>
      </c>
      <c r="S50" s="16" t="e">
        <v>#N/A</v>
      </c>
      <c r="T50" s="16" t="e">
        <v>#N/A</v>
      </c>
    </row>
    <row r="51" spans="2:20" x14ac:dyDescent="0.25">
      <c r="B51" s="18">
        <v>2028</v>
      </c>
      <c r="C51" s="18">
        <v>6</v>
      </c>
      <c r="D51" s="16" t="e">
        <v>#N/A</v>
      </c>
      <c r="E51" s="16" t="e">
        <v>#N/A</v>
      </c>
      <c r="F51" s="16" t="e">
        <v>#N/A</v>
      </c>
      <c r="G51" s="16" t="e">
        <v>#N/A</v>
      </c>
      <c r="H51" s="16" t="e">
        <v>#N/A</v>
      </c>
      <c r="I51" s="16" t="e">
        <v>#N/A</v>
      </c>
      <c r="J51" s="16" t="e">
        <v>#N/A</v>
      </c>
      <c r="K51" s="16" t="e">
        <v>#N/A</v>
      </c>
      <c r="L51" s="16" t="e">
        <v>#N/A</v>
      </c>
      <c r="M51" s="16" t="e">
        <v>#N/A</v>
      </c>
      <c r="N51" s="16" t="e">
        <v>#N/A</v>
      </c>
      <c r="O51" s="16" t="e">
        <v>#N/A</v>
      </c>
      <c r="P51" s="16" t="e">
        <v>#N/A</v>
      </c>
      <c r="Q51" s="16" t="e">
        <v>#N/A</v>
      </c>
      <c r="R51" s="16" t="e">
        <v>#N/A</v>
      </c>
      <c r="S51" s="16" t="e">
        <v>#N/A</v>
      </c>
      <c r="T51" s="16" t="e">
        <v>#N/A</v>
      </c>
    </row>
    <row r="52" spans="2:20" x14ac:dyDescent="0.25">
      <c r="B52" s="18">
        <v>2028</v>
      </c>
      <c r="C52" s="18">
        <v>7</v>
      </c>
      <c r="D52" s="16" t="e">
        <v>#N/A</v>
      </c>
      <c r="E52" s="16" t="e">
        <v>#N/A</v>
      </c>
      <c r="F52" s="16" t="e">
        <v>#N/A</v>
      </c>
      <c r="G52" s="16" t="e">
        <v>#N/A</v>
      </c>
      <c r="H52" s="16" t="e">
        <v>#N/A</v>
      </c>
      <c r="I52" s="16" t="e">
        <v>#N/A</v>
      </c>
      <c r="J52" s="16" t="e">
        <v>#N/A</v>
      </c>
      <c r="K52" s="16" t="e">
        <v>#N/A</v>
      </c>
      <c r="L52" s="16" t="e">
        <v>#N/A</v>
      </c>
      <c r="M52" s="16" t="e">
        <v>#N/A</v>
      </c>
      <c r="N52" s="16" t="e">
        <v>#N/A</v>
      </c>
      <c r="O52" s="16" t="e">
        <v>#N/A</v>
      </c>
      <c r="P52" s="16" t="e">
        <v>#N/A</v>
      </c>
      <c r="Q52" s="16" t="e">
        <v>#N/A</v>
      </c>
      <c r="R52" s="16" t="e">
        <v>#N/A</v>
      </c>
      <c r="S52" s="16" t="e">
        <v>#N/A</v>
      </c>
      <c r="T52" s="16" t="e">
        <v>#N/A</v>
      </c>
    </row>
    <row r="53" spans="2:20" x14ac:dyDescent="0.25">
      <c r="B53" s="18">
        <v>2028</v>
      </c>
      <c r="C53" s="18">
        <v>8</v>
      </c>
      <c r="D53" s="16" t="e">
        <v>#N/A</v>
      </c>
      <c r="E53" s="16" t="e">
        <v>#N/A</v>
      </c>
      <c r="F53" s="16" t="e">
        <v>#N/A</v>
      </c>
      <c r="G53" s="16" t="e">
        <v>#N/A</v>
      </c>
      <c r="H53" s="16" t="e">
        <v>#N/A</v>
      </c>
      <c r="I53" s="16" t="e">
        <v>#N/A</v>
      </c>
      <c r="J53" s="16" t="e">
        <v>#N/A</v>
      </c>
      <c r="K53" s="16" t="e">
        <v>#N/A</v>
      </c>
      <c r="L53" s="16" t="e">
        <v>#N/A</v>
      </c>
      <c r="M53" s="16" t="e">
        <v>#N/A</v>
      </c>
      <c r="N53" s="16" t="e">
        <v>#N/A</v>
      </c>
      <c r="O53" s="16" t="e">
        <v>#N/A</v>
      </c>
      <c r="P53" s="16" t="e">
        <v>#N/A</v>
      </c>
      <c r="Q53" s="16" t="e">
        <v>#N/A</v>
      </c>
      <c r="R53" s="16" t="e">
        <v>#N/A</v>
      </c>
      <c r="S53" s="16" t="e">
        <v>#N/A</v>
      </c>
      <c r="T53" s="16" t="e">
        <v>#N/A</v>
      </c>
    </row>
    <row r="54" spans="2:20" x14ac:dyDescent="0.25">
      <c r="B54" s="18">
        <v>2028</v>
      </c>
      <c r="C54" s="18">
        <v>9</v>
      </c>
      <c r="D54" s="16" t="e">
        <v>#N/A</v>
      </c>
      <c r="E54" s="16" t="e">
        <v>#N/A</v>
      </c>
      <c r="F54" s="16" t="e">
        <v>#N/A</v>
      </c>
      <c r="G54" s="16" t="e">
        <v>#N/A</v>
      </c>
      <c r="H54" s="16" t="e">
        <v>#N/A</v>
      </c>
      <c r="I54" s="16" t="e">
        <v>#N/A</v>
      </c>
      <c r="J54" s="16" t="e">
        <v>#N/A</v>
      </c>
      <c r="K54" s="16" t="e">
        <v>#N/A</v>
      </c>
      <c r="L54" s="16" t="e">
        <v>#N/A</v>
      </c>
      <c r="M54" s="16" t="e">
        <v>#N/A</v>
      </c>
      <c r="N54" s="16" t="e">
        <v>#N/A</v>
      </c>
      <c r="O54" s="16" t="e">
        <v>#N/A</v>
      </c>
      <c r="P54" s="16" t="e">
        <v>#N/A</v>
      </c>
      <c r="Q54" s="16" t="e">
        <v>#N/A</v>
      </c>
      <c r="R54" s="16" t="e">
        <v>#N/A</v>
      </c>
      <c r="S54" s="16" t="e">
        <v>#N/A</v>
      </c>
      <c r="T54" s="16" t="e">
        <v>#N/A</v>
      </c>
    </row>
    <row r="55" spans="2:20" x14ac:dyDescent="0.25">
      <c r="B55" s="18">
        <v>2028</v>
      </c>
      <c r="C55" s="18">
        <v>10</v>
      </c>
      <c r="D55" s="16" t="e">
        <v>#N/A</v>
      </c>
      <c r="E55" s="16" t="e">
        <v>#N/A</v>
      </c>
      <c r="F55" s="16" t="e">
        <v>#N/A</v>
      </c>
      <c r="G55" s="16" t="e">
        <v>#N/A</v>
      </c>
      <c r="H55" s="16" t="e">
        <v>#N/A</v>
      </c>
      <c r="I55" s="16" t="e">
        <v>#N/A</v>
      </c>
      <c r="J55" s="16" t="e">
        <v>#N/A</v>
      </c>
      <c r="K55" s="16" t="e">
        <v>#N/A</v>
      </c>
      <c r="L55" s="16" t="e">
        <v>#N/A</v>
      </c>
      <c r="M55" s="16" t="e">
        <v>#N/A</v>
      </c>
      <c r="N55" s="16" t="e">
        <v>#N/A</v>
      </c>
      <c r="O55" s="16" t="e">
        <v>#N/A</v>
      </c>
      <c r="P55" s="16" t="e">
        <v>#N/A</v>
      </c>
      <c r="Q55" s="16" t="e">
        <v>#N/A</v>
      </c>
      <c r="R55" s="16" t="e">
        <v>#N/A</v>
      </c>
      <c r="S55" s="16" t="e">
        <v>#N/A</v>
      </c>
      <c r="T55" s="16" t="e">
        <v>#N/A</v>
      </c>
    </row>
    <row r="56" spans="2:20" x14ac:dyDescent="0.25">
      <c r="B56" s="18">
        <v>2028</v>
      </c>
      <c r="C56" s="18">
        <v>11</v>
      </c>
      <c r="D56" s="16" t="e">
        <v>#N/A</v>
      </c>
      <c r="E56" s="16" t="e">
        <v>#N/A</v>
      </c>
      <c r="F56" s="16" t="e">
        <v>#N/A</v>
      </c>
      <c r="G56" s="16" t="e">
        <v>#N/A</v>
      </c>
      <c r="H56" s="16" t="e">
        <v>#N/A</v>
      </c>
      <c r="I56" s="16" t="e">
        <v>#N/A</v>
      </c>
      <c r="J56" s="16" t="e">
        <v>#N/A</v>
      </c>
      <c r="K56" s="16" t="e">
        <v>#N/A</v>
      </c>
      <c r="L56" s="16" t="e">
        <v>#N/A</v>
      </c>
      <c r="M56" s="16" t="e">
        <v>#N/A</v>
      </c>
      <c r="N56" s="16" t="e">
        <v>#N/A</v>
      </c>
      <c r="O56" s="16" t="e">
        <v>#N/A</v>
      </c>
      <c r="P56" s="16" t="e">
        <v>#N/A</v>
      </c>
      <c r="Q56" s="16" t="e">
        <v>#N/A</v>
      </c>
      <c r="R56" s="16" t="e">
        <v>#N/A</v>
      </c>
      <c r="S56" s="16" t="e">
        <v>#N/A</v>
      </c>
      <c r="T56" s="16" t="e">
        <v>#N/A</v>
      </c>
    </row>
    <row r="57" spans="2:20" x14ac:dyDescent="0.25">
      <c r="B57" s="18">
        <v>2028</v>
      </c>
      <c r="C57" s="18">
        <v>12</v>
      </c>
      <c r="D57" s="16" t="e">
        <v>#N/A</v>
      </c>
      <c r="E57" s="16" t="e">
        <v>#N/A</v>
      </c>
      <c r="F57" s="16" t="e">
        <v>#N/A</v>
      </c>
      <c r="G57" s="16" t="e">
        <v>#N/A</v>
      </c>
      <c r="H57" s="16" t="e">
        <v>#N/A</v>
      </c>
      <c r="I57" s="16" t="e">
        <v>#N/A</v>
      </c>
      <c r="J57" s="16" t="e">
        <v>#N/A</v>
      </c>
      <c r="K57" s="16" t="e">
        <v>#N/A</v>
      </c>
      <c r="L57" s="16" t="e">
        <v>#N/A</v>
      </c>
      <c r="M57" s="16" t="e">
        <v>#N/A</v>
      </c>
      <c r="N57" s="16" t="e">
        <v>#N/A</v>
      </c>
      <c r="O57" s="16" t="e">
        <v>#N/A</v>
      </c>
      <c r="P57" s="16" t="e">
        <v>#N/A</v>
      </c>
      <c r="Q57" s="16" t="e">
        <v>#N/A</v>
      </c>
      <c r="R57" s="16" t="e">
        <v>#N/A</v>
      </c>
      <c r="S57" s="16" t="e">
        <v>#N/A</v>
      </c>
      <c r="T57" s="16" t="e">
        <v>#N/A</v>
      </c>
    </row>
    <row r="58" spans="2:20" x14ac:dyDescent="0.25">
      <c r="B58" s="18">
        <v>2029</v>
      </c>
      <c r="C58" s="18">
        <v>1</v>
      </c>
      <c r="D58" s="16" t="e">
        <v>#N/A</v>
      </c>
      <c r="E58" s="16" t="e">
        <v>#N/A</v>
      </c>
      <c r="F58" s="16" t="e">
        <v>#N/A</v>
      </c>
      <c r="G58" s="16" t="e">
        <v>#N/A</v>
      </c>
      <c r="H58" s="16" t="e">
        <v>#N/A</v>
      </c>
      <c r="I58" s="16" t="e">
        <v>#N/A</v>
      </c>
      <c r="J58" s="16" t="e">
        <v>#N/A</v>
      </c>
      <c r="K58" s="16" t="e">
        <v>#N/A</v>
      </c>
      <c r="L58" s="16" t="e">
        <v>#N/A</v>
      </c>
      <c r="M58" s="16" t="e">
        <v>#N/A</v>
      </c>
      <c r="N58" s="16" t="e">
        <v>#N/A</v>
      </c>
      <c r="O58" s="16" t="e">
        <v>#N/A</v>
      </c>
      <c r="P58" s="16" t="e">
        <v>#N/A</v>
      </c>
      <c r="Q58" s="16" t="e">
        <v>#N/A</v>
      </c>
      <c r="R58" s="16" t="e">
        <v>#N/A</v>
      </c>
      <c r="S58" s="16" t="e">
        <v>#N/A</v>
      </c>
      <c r="T58" s="16" t="e">
        <v>#N/A</v>
      </c>
    </row>
    <row r="59" spans="2:20" x14ac:dyDescent="0.25">
      <c r="B59" s="18">
        <v>2029</v>
      </c>
      <c r="C59" s="18">
        <v>2</v>
      </c>
      <c r="D59" s="16" t="e">
        <v>#N/A</v>
      </c>
      <c r="E59" s="16" t="e">
        <v>#N/A</v>
      </c>
      <c r="F59" s="16" t="e">
        <v>#N/A</v>
      </c>
      <c r="G59" s="16" t="e">
        <v>#N/A</v>
      </c>
      <c r="H59" s="16" t="e">
        <v>#N/A</v>
      </c>
      <c r="I59" s="16" t="e">
        <v>#N/A</v>
      </c>
      <c r="J59" s="16" t="e">
        <v>#N/A</v>
      </c>
      <c r="K59" s="16" t="e">
        <v>#N/A</v>
      </c>
      <c r="L59" s="16" t="e">
        <v>#N/A</v>
      </c>
      <c r="M59" s="16" t="e">
        <v>#N/A</v>
      </c>
      <c r="N59" s="16" t="e">
        <v>#N/A</v>
      </c>
      <c r="O59" s="16" t="e">
        <v>#N/A</v>
      </c>
      <c r="P59" s="16" t="e">
        <v>#N/A</v>
      </c>
      <c r="Q59" s="16" t="e">
        <v>#N/A</v>
      </c>
      <c r="R59" s="16" t="e">
        <v>#N/A</v>
      </c>
      <c r="S59" s="16" t="e">
        <v>#N/A</v>
      </c>
      <c r="T59" s="16" t="e">
        <v>#N/A</v>
      </c>
    </row>
    <row r="60" spans="2:20" x14ac:dyDescent="0.25">
      <c r="B60" s="18">
        <v>2029</v>
      </c>
      <c r="C60" s="18">
        <v>3</v>
      </c>
      <c r="D60" s="16" t="e">
        <v>#N/A</v>
      </c>
      <c r="E60" s="16" t="e">
        <v>#N/A</v>
      </c>
      <c r="F60" s="16" t="e">
        <v>#N/A</v>
      </c>
      <c r="G60" s="16" t="e">
        <v>#N/A</v>
      </c>
      <c r="H60" s="16" t="e">
        <v>#N/A</v>
      </c>
      <c r="I60" s="16" t="e">
        <v>#N/A</v>
      </c>
      <c r="J60" s="16" t="e">
        <v>#N/A</v>
      </c>
      <c r="K60" s="16" t="e">
        <v>#N/A</v>
      </c>
      <c r="L60" s="16" t="e">
        <v>#N/A</v>
      </c>
      <c r="M60" s="16" t="e">
        <v>#N/A</v>
      </c>
      <c r="N60" s="16" t="e">
        <v>#N/A</v>
      </c>
      <c r="O60" s="16" t="e">
        <v>#N/A</v>
      </c>
      <c r="P60" s="16" t="e">
        <v>#N/A</v>
      </c>
      <c r="Q60" s="16" t="e">
        <v>#N/A</v>
      </c>
      <c r="R60" s="16" t="e">
        <v>#N/A</v>
      </c>
      <c r="S60" s="16" t="e">
        <v>#N/A</v>
      </c>
      <c r="T60" s="16" t="e">
        <v>#N/A</v>
      </c>
    </row>
    <row r="61" spans="2:20" x14ac:dyDescent="0.25">
      <c r="B61" s="18">
        <v>2029</v>
      </c>
      <c r="C61" s="18">
        <v>4</v>
      </c>
      <c r="D61" s="16" t="e">
        <v>#N/A</v>
      </c>
      <c r="E61" s="16" t="e">
        <v>#N/A</v>
      </c>
      <c r="F61" s="16" t="e">
        <v>#N/A</v>
      </c>
      <c r="G61" s="16" t="e">
        <v>#N/A</v>
      </c>
      <c r="H61" s="16" t="e">
        <v>#N/A</v>
      </c>
      <c r="I61" s="16" t="e">
        <v>#N/A</v>
      </c>
      <c r="J61" s="16" t="e">
        <v>#N/A</v>
      </c>
      <c r="K61" s="16" t="e">
        <v>#N/A</v>
      </c>
      <c r="L61" s="16" t="e">
        <v>#N/A</v>
      </c>
      <c r="M61" s="16" t="e">
        <v>#N/A</v>
      </c>
      <c r="N61" s="16" t="e">
        <v>#N/A</v>
      </c>
      <c r="O61" s="16" t="e">
        <v>#N/A</v>
      </c>
      <c r="P61" s="16" t="e">
        <v>#N/A</v>
      </c>
      <c r="Q61" s="16" t="e">
        <v>#N/A</v>
      </c>
      <c r="R61" s="16" t="e">
        <v>#N/A</v>
      </c>
      <c r="S61" s="16" t="e">
        <v>#N/A</v>
      </c>
      <c r="T61" s="16" t="e">
        <v>#N/A</v>
      </c>
    </row>
    <row r="62" spans="2:20" x14ac:dyDescent="0.25">
      <c r="B62" s="18">
        <v>2029</v>
      </c>
      <c r="C62" s="18">
        <v>5</v>
      </c>
      <c r="D62" s="16" t="e">
        <v>#N/A</v>
      </c>
      <c r="E62" s="16" t="e">
        <v>#N/A</v>
      </c>
      <c r="F62" s="16" t="e">
        <v>#N/A</v>
      </c>
      <c r="G62" s="16" t="e">
        <v>#N/A</v>
      </c>
      <c r="H62" s="16" t="e">
        <v>#N/A</v>
      </c>
      <c r="I62" s="16" t="e">
        <v>#N/A</v>
      </c>
      <c r="J62" s="16" t="e">
        <v>#N/A</v>
      </c>
      <c r="K62" s="16" t="e">
        <v>#N/A</v>
      </c>
      <c r="L62" s="16" t="e">
        <v>#N/A</v>
      </c>
      <c r="M62" s="16" t="e">
        <v>#N/A</v>
      </c>
      <c r="N62" s="16" t="e">
        <v>#N/A</v>
      </c>
      <c r="O62" s="16" t="e">
        <v>#N/A</v>
      </c>
      <c r="P62" s="16" t="e">
        <v>#N/A</v>
      </c>
      <c r="Q62" s="16" t="e">
        <v>#N/A</v>
      </c>
      <c r="R62" s="16" t="e">
        <v>#N/A</v>
      </c>
      <c r="S62" s="16" t="e">
        <v>#N/A</v>
      </c>
      <c r="T62" s="16" t="e">
        <v>#N/A</v>
      </c>
    </row>
    <row r="63" spans="2:20" x14ac:dyDescent="0.25">
      <c r="B63" s="18">
        <v>2029</v>
      </c>
      <c r="C63" s="18">
        <v>6</v>
      </c>
      <c r="D63" s="16" t="e">
        <v>#N/A</v>
      </c>
      <c r="E63" s="16" t="e">
        <v>#N/A</v>
      </c>
      <c r="F63" s="16" t="e">
        <v>#N/A</v>
      </c>
      <c r="G63" s="16" t="e">
        <v>#N/A</v>
      </c>
      <c r="H63" s="16" t="e">
        <v>#N/A</v>
      </c>
      <c r="I63" s="16" t="e">
        <v>#N/A</v>
      </c>
      <c r="J63" s="16" t="e">
        <v>#N/A</v>
      </c>
      <c r="K63" s="16" t="e">
        <v>#N/A</v>
      </c>
      <c r="L63" s="16" t="e">
        <v>#N/A</v>
      </c>
      <c r="M63" s="16" t="e">
        <v>#N/A</v>
      </c>
      <c r="N63" s="16" t="e">
        <v>#N/A</v>
      </c>
      <c r="O63" s="16" t="e">
        <v>#N/A</v>
      </c>
      <c r="P63" s="16" t="e">
        <v>#N/A</v>
      </c>
      <c r="Q63" s="16" t="e">
        <v>#N/A</v>
      </c>
      <c r="R63" s="16" t="e">
        <v>#N/A</v>
      </c>
      <c r="S63" s="16" t="e">
        <v>#N/A</v>
      </c>
      <c r="T63" s="16" t="e">
        <v>#N/A</v>
      </c>
    </row>
    <row r="64" spans="2:20" x14ac:dyDescent="0.25">
      <c r="B64" s="18">
        <v>2029</v>
      </c>
      <c r="C64" s="18">
        <v>7</v>
      </c>
      <c r="D64" s="16" t="e">
        <v>#N/A</v>
      </c>
      <c r="E64" s="16" t="e">
        <v>#N/A</v>
      </c>
      <c r="F64" s="16" t="e">
        <v>#N/A</v>
      </c>
      <c r="G64" s="16" t="e">
        <v>#N/A</v>
      </c>
      <c r="H64" s="16" t="e">
        <v>#N/A</v>
      </c>
      <c r="I64" s="16" t="e">
        <v>#N/A</v>
      </c>
      <c r="J64" s="16" t="e">
        <v>#N/A</v>
      </c>
      <c r="K64" s="16" t="e">
        <v>#N/A</v>
      </c>
      <c r="L64" s="16" t="e">
        <v>#N/A</v>
      </c>
      <c r="M64" s="16" t="e">
        <v>#N/A</v>
      </c>
      <c r="N64" s="16" t="e">
        <v>#N/A</v>
      </c>
      <c r="O64" s="16" t="e">
        <v>#N/A</v>
      </c>
      <c r="P64" s="16" t="e">
        <v>#N/A</v>
      </c>
      <c r="Q64" s="16" t="e">
        <v>#N/A</v>
      </c>
      <c r="R64" s="16" t="e">
        <v>#N/A</v>
      </c>
      <c r="S64" s="16" t="e">
        <v>#N/A</v>
      </c>
      <c r="T64" s="16" t="e">
        <v>#N/A</v>
      </c>
    </row>
    <row r="65" spans="2:20" x14ac:dyDescent="0.25">
      <c r="B65" s="18">
        <v>2029</v>
      </c>
      <c r="C65" s="18">
        <v>8</v>
      </c>
      <c r="D65" s="16" t="e">
        <v>#N/A</v>
      </c>
      <c r="E65" s="16" t="e">
        <v>#N/A</v>
      </c>
      <c r="F65" s="16" t="e">
        <v>#N/A</v>
      </c>
      <c r="G65" s="16" t="e">
        <v>#N/A</v>
      </c>
      <c r="H65" s="16" t="e">
        <v>#N/A</v>
      </c>
      <c r="I65" s="16" t="e">
        <v>#N/A</v>
      </c>
      <c r="J65" s="16" t="e">
        <v>#N/A</v>
      </c>
      <c r="K65" s="16" t="e">
        <v>#N/A</v>
      </c>
      <c r="L65" s="16" t="e">
        <v>#N/A</v>
      </c>
      <c r="M65" s="16" t="e">
        <v>#N/A</v>
      </c>
      <c r="N65" s="16" t="e">
        <v>#N/A</v>
      </c>
      <c r="O65" s="16" t="e">
        <v>#N/A</v>
      </c>
      <c r="P65" s="16" t="e">
        <v>#N/A</v>
      </c>
      <c r="Q65" s="16" t="e">
        <v>#N/A</v>
      </c>
      <c r="R65" s="16" t="e">
        <v>#N/A</v>
      </c>
      <c r="S65" s="16" t="e">
        <v>#N/A</v>
      </c>
      <c r="T65" s="16" t="e">
        <v>#N/A</v>
      </c>
    </row>
    <row r="66" spans="2:20" x14ac:dyDescent="0.25">
      <c r="B66" s="18">
        <v>2029</v>
      </c>
      <c r="C66" s="18">
        <v>9</v>
      </c>
      <c r="D66" s="16" t="e">
        <v>#N/A</v>
      </c>
      <c r="E66" s="16" t="e">
        <v>#N/A</v>
      </c>
      <c r="F66" s="16" t="e">
        <v>#N/A</v>
      </c>
      <c r="G66" s="16" t="e">
        <v>#N/A</v>
      </c>
      <c r="H66" s="16" t="e">
        <v>#N/A</v>
      </c>
      <c r="I66" s="16" t="e">
        <v>#N/A</v>
      </c>
      <c r="J66" s="16" t="e">
        <v>#N/A</v>
      </c>
      <c r="K66" s="16" t="e">
        <v>#N/A</v>
      </c>
      <c r="L66" s="16" t="e">
        <v>#N/A</v>
      </c>
      <c r="M66" s="16" t="e">
        <v>#N/A</v>
      </c>
      <c r="N66" s="16" t="e">
        <v>#N/A</v>
      </c>
      <c r="O66" s="16" t="e">
        <v>#N/A</v>
      </c>
      <c r="P66" s="16" t="e">
        <v>#N/A</v>
      </c>
      <c r="Q66" s="16" t="e">
        <v>#N/A</v>
      </c>
      <c r="R66" s="16" t="e">
        <v>#N/A</v>
      </c>
      <c r="S66" s="16" t="e">
        <v>#N/A</v>
      </c>
      <c r="T66" s="16" t="e">
        <v>#N/A</v>
      </c>
    </row>
    <row r="67" spans="2:20" x14ac:dyDescent="0.25">
      <c r="B67" s="18">
        <v>2029</v>
      </c>
      <c r="C67" s="18">
        <v>10</v>
      </c>
      <c r="D67" s="16" t="e">
        <v>#N/A</v>
      </c>
      <c r="E67" s="16" t="e">
        <v>#N/A</v>
      </c>
      <c r="F67" s="16" t="e">
        <v>#N/A</v>
      </c>
      <c r="G67" s="16" t="e">
        <v>#N/A</v>
      </c>
      <c r="H67" s="16" t="e">
        <v>#N/A</v>
      </c>
      <c r="I67" s="16" t="e">
        <v>#N/A</v>
      </c>
      <c r="J67" s="16" t="e">
        <v>#N/A</v>
      </c>
      <c r="K67" s="16" t="e">
        <v>#N/A</v>
      </c>
      <c r="L67" s="16" t="e">
        <v>#N/A</v>
      </c>
      <c r="M67" s="16" t="e">
        <v>#N/A</v>
      </c>
      <c r="N67" s="16" t="e">
        <v>#N/A</v>
      </c>
      <c r="O67" s="16" t="e">
        <v>#N/A</v>
      </c>
      <c r="P67" s="16" t="e">
        <v>#N/A</v>
      </c>
      <c r="Q67" s="16" t="e">
        <v>#N/A</v>
      </c>
      <c r="R67" s="16" t="e">
        <v>#N/A</v>
      </c>
      <c r="S67" s="16" t="e">
        <v>#N/A</v>
      </c>
      <c r="T67" s="16" t="e">
        <v>#N/A</v>
      </c>
    </row>
    <row r="68" spans="2:20" x14ac:dyDescent="0.25">
      <c r="B68" s="18">
        <v>2029</v>
      </c>
      <c r="C68" s="18">
        <v>11</v>
      </c>
      <c r="D68" s="16" t="e">
        <v>#N/A</v>
      </c>
      <c r="E68" s="16" t="e">
        <v>#N/A</v>
      </c>
      <c r="F68" s="16" t="e">
        <v>#N/A</v>
      </c>
      <c r="G68" s="16" t="e">
        <v>#N/A</v>
      </c>
      <c r="H68" s="16" t="e">
        <v>#N/A</v>
      </c>
      <c r="I68" s="16" t="e">
        <v>#N/A</v>
      </c>
      <c r="J68" s="16" t="e">
        <v>#N/A</v>
      </c>
      <c r="K68" s="16" t="e">
        <v>#N/A</v>
      </c>
      <c r="L68" s="16" t="e">
        <v>#N/A</v>
      </c>
      <c r="M68" s="16" t="e">
        <v>#N/A</v>
      </c>
      <c r="N68" s="16" t="e">
        <v>#N/A</v>
      </c>
      <c r="O68" s="16" t="e">
        <v>#N/A</v>
      </c>
      <c r="P68" s="16" t="e">
        <v>#N/A</v>
      </c>
      <c r="Q68" s="16" t="e">
        <v>#N/A</v>
      </c>
      <c r="R68" s="16" t="e">
        <v>#N/A</v>
      </c>
      <c r="S68" s="16" t="e">
        <v>#N/A</v>
      </c>
      <c r="T68" s="16" t="e">
        <v>#N/A</v>
      </c>
    </row>
    <row r="69" spans="2:20" x14ac:dyDescent="0.25">
      <c r="B69" s="18">
        <v>2029</v>
      </c>
      <c r="C69" s="18">
        <v>12</v>
      </c>
      <c r="D69" s="16" t="e">
        <v>#N/A</v>
      </c>
      <c r="E69" s="16" t="e">
        <v>#N/A</v>
      </c>
      <c r="F69" s="16" t="e">
        <v>#N/A</v>
      </c>
      <c r="G69" s="16" t="e">
        <v>#N/A</v>
      </c>
      <c r="H69" s="16" t="e">
        <v>#N/A</v>
      </c>
      <c r="I69" s="16" t="e">
        <v>#N/A</v>
      </c>
      <c r="J69" s="16" t="e">
        <v>#N/A</v>
      </c>
      <c r="K69" s="16" t="e">
        <v>#N/A</v>
      </c>
      <c r="L69" s="16" t="e">
        <v>#N/A</v>
      </c>
      <c r="M69" s="16" t="e">
        <v>#N/A</v>
      </c>
      <c r="N69" s="16" t="e">
        <v>#N/A</v>
      </c>
      <c r="O69" s="16" t="e">
        <v>#N/A</v>
      </c>
      <c r="P69" s="16" t="e">
        <v>#N/A</v>
      </c>
      <c r="Q69" s="16" t="e">
        <v>#N/A</v>
      </c>
      <c r="R69" s="16" t="e">
        <v>#N/A</v>
      </c>
      <c r="S69" s="16" t="e">
        <v>#N/A</v>
      </c>
      <c r="T69" s="16" t="e">
        <v>#N/A</v>
      </c>
    </row>
    <row r="70" spans="2:20" x14ac:dyDescent="0.25">
      <c r="B70" s="18">
        <v>2030</v>
      </c>
      <c r="C70" s="18">
        <v>1</v>
      </c>
      <c r="D70" s="16" t="e">
        <v>#N/A</v>
      </c>
      <c r="E70" s="16" t="e">
        <v>#N/A</v>
      </c>
      <c r="F70" s="16" t="e">
        <v>#N/A</v>
      </c>
      <c r="G70" s="16" t="e">
        <v>#N/A</v>
      </c>
      <c r="H70" s="16" t="e">
        <v>#N/A</v>
      </c>
      <c r="I70" s="16" t="e">
        <v>#N/A</v>
      </c>
      <c r="J70" s="16" t="e">
        <v>#N/A</v>
      </c>
      <c r="K70" s="16" t="e">
        <v>#N/A</v>
      </c>
      <c r="L70" s="16" t="e">
        <v>#N/A</v>
      </c>
      <c r="M70" s="16" t="e">
        <v>#N/A</v>
      </c>
      <c r="N70" s="16" t="e">
        <v>#N/A</v>
      </c>
      <c r="O70" s="16" t="e">
        <v>#N/A</v>
      </c>
      <c r="P70" s="16" t="e">
        <v>#N/A</v>
      </c>
      <c r="Q70" s="16" t="e">
        <v>#N/A</v>
      </c>
      <c r="R70" s="16" t="e">
        <v>#N/A</v>
      </c>
      <c r="S70" s="16" t="e">
        <v>#N/A</v>
      </c>
      <c r="T70" s="16" t="e">
        <v>#N/A</v>
      </c>
    </row>
    <row r="71" spans="2:20" x14ac:dyDescent="0.25">
      <c r="B71" s="18">
        <v>2030</v>
      </c>
      <c r="C71" s="18">
        <v>2</v>
      </c>
      <c r="D71" s="16" t="e">
        <v>#N/A</v>
      </c>
      <c r="E71" s="16" t="e">
        <v>#N/A</v>
      </c>
      <c r="F71" s="16" t="e">
        <v>#N/A</v>
      </c>
      <c r="G71" s="16" t="e">
        <v>#N/A</v>
      </c>
      <c r="H71" s="16" t="e">
        <v>#N/A</v>
      </c>
      <c r="I71" s="16" t="e">
        <v>#N/A</v>
      </c>
      <c r="J71" s="16" t="e">
        <v>#N/A</v>
      </c>
      <c r="K71" s="16" t="e">
        <v>#N/A</v>
      </c>
      <c r="L71" s="16" t="e">
        <v>#N/A</v>
      </c>
      <c r="M71" s="16" t="e">
        <v>#N/A</v>
      </c>
      <c r="N71" s="16" t="e">
        <v>#N/A</v>
      </c>
      <c r="O71" s="16" t="e">
        <v>#N/A</v>
      </c>
      <c r="P71" s="16" t="e">
        <v>#N/A</v>
      </c>
      <c r="Q71" s="16" t="e">
        <v>#N/A</v>
      </c>
      <c r="R71" s="16" t="e">
        <v>#N/A</v>
      </c>
      <c r="S71" s="16" t="e">
        <v>#N/A</v>
      </c>
      <c r="T71" s="16" t="e">
        <v>#N/A</v>
      </c>
    </row>
    <row r="72" spans="2:20" x14ac:dyDescent="0.25">
      <c r="B72" s="18">
        <v>2030</v>
      </c>
      <c r="C72" s="18">
        <v>3</v>
      </c>
      <c r="D72" s="16" t="e">
        <v>#N/A</v>
      </c>
      <c r="E72" s="16" t="e">
        <v>#N/A</v>
      </c>
      <c r="F72" s="16" t="e">
        <v>#N/A</v>
      </c>
      <c r="G72" s="16" t="e">
        <v>#N/A</v>
      </c>
      <c r="H72" s="16" t="e">
        <v>#N/A</v>
      </c>
      <c r="I72" s="16" t="e">
        <v>#N/A</v>
      </c>
      <c r="J72" s="16" t="e">
        <v>#N/A</v>
      </c>
      <c r="K72" s="16" t="e">
        <v>#N/A</v>
      </c>
      <c r="L72" s="16" t="e">
        <v>#N/A</v>
      </c>
      <c r="M72" s="16" t="e">
        <v>#N/A</v>
      </c>
      <c r="N72" s="16" t="e">
        <v>#N/A</v>
      </c>
      <c r="O72" s="16" t="e">
        <v>#N/A</v>
      </c>
      <c r="P72" s="16" t="e">
        <v>#N/A</v>
      </c>
      <c r="Q72" s="16" t="e">
        <v>#N/A</v>
      </c>
      <c r="R72" s="16" t="e">
        <v>#N/A</v>
      </c>
      <c r="S72" s="16" t="e">
        <v>#N/A</v>
      </c>
      <c r="T72" s="16" t="e">
        <v>#N/A</v>
      </c>
    </row>
    <row r="73" spans="2:20" x14ac:dyDescent="0.25">
      <c r="B73" s="18">
        <v>2030</v>
      </c>
      <c r="C73" s="18">
        <v>4</v>
      </c>
      <c r="D73" s="16" t="e">
        <v>#N/A</v>
      </c>
      <c r="E73" s="16" t="e">
        <v>#N/A</v>
      </c>
      <c r="F73" s="16" t="e">
        <v>#N/A</v>
      </c>
      <c r="G73" s="16" t="e">
        <v>#N/A</v>
      </c>
      <c r="H73" s="16" t="e">
        <v>#N/A</v>
      </c>
      <c r="I73" s="16" t="e">
        <v>#N/A</v>
      </c>
      <c r="J73" s="16" t="e">
        <v>#N/A</v>
      </c>
      <c r="K73" s="16" t="e">
        <v>#N/A</v>
      </c>
      <c r="L73" s="16" t="e">
        <v>#N/A</v>
      </c>
      <c r="M73" s="16" t="e">
        <v>#N/A</v>
      </c>
      <c r="N73" s="16" t="e">
        <v>#N/A</v>
      </c>
      <c r="O73" s="16" t="e">
        <v>#N/A</v>
      </c>
      <c r="P73" s="16" t="e">
        <v>#N/A</v>
      </c>
      <c r="Q73" s="16" t="e">
        <v>#N/A</v>
      </c>
      <c r="R73" s="16" t="e">
        <v>#N/A</v>
      </c>
      <c r="S73" s="16" t="e">
        <v>#N/A</v>
      </c>
      <c r="T73" s="16" t="e">
        <v>#N/A</v>
      </c>
    </row>
    <row r="74" spans="2:20" x14ac:dyDescent="0.25">
      <c r="B74" s="18">
        <v>2030</v>
      </c>
      <c r="C74" s="18">
        <v>5</v>
      </c>
      <c r="D74" s="16" t="e">
        <v>#N/A</v>
      </c>
      <c r="E74" s="16" t="e">
        <v>#N/A</v>
      </c>
      <c r="F74" s="16" t="e">
        <v>#N/A</v>
      </c>
      <c r="G74" s="16" t="e">
        <v>#N/A</v>
      </c>
      <c r="H74" s="16" t="e">
        <v>#N/A</v>
      </c>
      <c r="I74" s="16" t="e">
        <v>#N/A</v>
      </c>
      <c r="J74" s="16" t="e">
        <v>#N/A</v>
      </c>
      <c r="K74" s="16" t="e">
        <v>#N/A</v>
      </c>
      <c r="L74" s="16" t="e">
        <v>#N/A</v>
      </c>
      <c r="M74" s="16" t="e">
        <v>#N/A</v>
      </c>
      <c r="N74" s="16" t="e">
        <v>#N/A</v>
      </c>
      <c r="O74" s="16" t="e">
        <v>#N/A</v>
      </c>
      <c r="P74" s="16" t="e">
        <v>#N/A</v>
      </c>
      <c r="Q74" s="16" t="e">
        <v>#N/A</v>
      </c>
      <c r="R74" s="16" t="e">
        <v>#N/A</v>
      </c>
      <c r="S74" s="16" t="e">
        <v>#N/A</v>
      </c>
      <c r="T74" s="16" t="e">
        <v>#N/A</v>
      </c>
    </row>
    <row r="75" spans="2:20" x14ac:dyDescent="0.25">
      <c r="B75" s="18">
        <v>2030</v>
      </c>
      <c r="C75" s="18">
        <v>6</v>
      </c>
      <c r="D75" s="16" t="e">
        <v>#N/A</v>
      </c>
      <c r="E75" s="16" t="e">
        <v>#N/A</v>
      </c>
      <c r="F75" s="16" t="e">
        <v>#N/A</v>
      </c>
      <c r="G75" s="16" t="e">
        <v>#N/A</v>
      </c>
      <c r="H75" s="16" t="e">
        <v>#N/A</v>
      </c>
      <c r="I75" s="16" t="e">
        <v>#N/A</v>
      </c>
      <c r="J75" s="16" t="e">
        <v>#N/A</v>
      </c>
      <c r="K75" s="16" t="e">
        <v>#N/A</v>
      </c>
      <c r="L75" s="16" t="e">
        <v>#N/A</v>
      </c>
      <c r="M75" s="16" t="e">
        <v>#N/A</v>
      </c>
      <c r="N75" s="16" t="e">
        <v>#N/A</v>
      </c>
      <c r="O75" s="16" t="e">
        <v>#N/A</v>
      </c>
      <c r="P75" s="16" t="e">
        <v>#N/A</v>
      </c>
      <c r="Q75" s="16" t="e">
        <v>#N/A</v>
      </c>
      <c r="R75" s="16" t="e">
        <v>#N/A</v>
      </c>
      <c r="S75" s="16" t="e">
        <v>#N/A</v>
      </c>
      <c r="T75" s="16" t="e">
        <v>#N/A</v>
      </c>
    </row>
    <row r="76" spans="2:20" x14ac:dyDescent="0.25">
      <c r="B76" s="18">
        <v>2030</v>
      </c>
      <c r="C76" s="18">
        <v>7</v>
      </c>
      <c r="D76" s="16" t="e">
        <v>#N/A</v>
      </c>
      <c r="E76" s="16" t="e">
        <v>#N/A</v>
      </c>
      <c r="F76" s="16" t="e">
        <v>#N/A</v>
      </c>
      <c r="G76" s="16" t="e">
        <v>#N/A</v>
      </c>
      <c r="H76" s="16" t="e">
        <v>#N/A</v>
      </c>
      <c r="I76" s="16" t="e">
        <v>#N/A</v>
      </c>
      <c r="J76" s="16" t="e">
        <v>#N/A</v>
      </c>
      <c r="K76" s="16" t="e">
        <v>#N/A</v>
      </c>
      <c r="L76" s="16" t="e">
        <v>#N/A</v>
      </c>
      <c r="M76" s="16" t="e">
        <v>#N/A</v>
      </c>
      <c r="N76" s="16" t="e">
        <v>#N/A</v>
      </c>
      <c r="O76" s="16" t="e">
        <v>#N/A</v>
      </c>
      <c r="P76" s="16" t="e">
        <v>#N/A</v>
      </c>
      <c r="Q76" s="16" t="e">
        <v>#N/A</v>
      </c>
      <c r="R76" s="16" t="e">
        <v>#N/A</v>
      </c>
      <c r="S76" s="16" t="e">
        <v>#N/A</v>
      </c>
      <c r="T76" s="16" t="e">
        <v>#N/A</v>
      </c>
    </row>
    <row r="77" spans="2:20" x14ac:dyDescent="0.25">
      <c r="B77" s="18">
        <v>2030</v>
      </c>
      <c r="C77" s="18">
        <v>8</v>
      </c>
      <c r="D77" s="16" t="e">
        <v>#N/A</v>
      </c>
      <c r="E77" s="16" t="e">
        <v>#N/A</v>
      </c>
      <c r="F77" s="16" t="e">
        <v>#N/A</v>
      </c>
      <c r="G77" s="16" t="e">
        <v>#N/A</v>
      </c>
      <c r="H77" s="16" t="e">
        <v>#N/A</v>
      </c>
      <c r="I77" s="16" t="e">
        <v>#N/A</v>
      </c>
      <c r="J77" s="16" t="e">
        <v>#N/A</v>
      </c>
      <c r="K77" s="16" t="e">
        <v>#N/A</v>
      </c>
      <c r="L77" s="16" t="e">
        <v>#N/A</v>
      </c>
      <c r="M77" s="16" t="e">
        <v>#N/A</v>
      </c>
      <c r="N77" s="16" t="e">
        <v>#N/A</v>
      </c>
      <c r="O77" s="16" t="e">
        <v>#N/A</v>
      </c>
      <c r="P77" s="16" t="e">
        <v>#N/A</v>
      </c>
      <c r="Q77" s="16" t="e">
        <v>#N/A</v>
      </c>
      <c r="R77" s="16" t="e">
        <v>#N/A</v>
      </c>
      <c r="S77" s="16" t="e">
        <v>#N/A</v>
      </c>
      <c r="T77" s="16" t="e">
        <v>#N/A</v>
      </c>
    </row>
    <row r="78" spans="2:20" x14ac:dyDescent="0.25">
      <c r="B78" s="18">
        <v>2030</v>
      </c>
      <c r="C78" s="18">
        <v>9</v>
      </c>
      <c r="D78" s="16" t="e">
        <v>#N/A</v>
      </c>
      <c r="E78" s="16" t="e">
        <v>#N/A</v>
      </c>
      <c r="F78" s="16" t="e">
        <v>#N/A</v>
      </c>
      <c r="G78" s="16" t="e">
        <v>#N/A</v>
      </c>
      <c r="H78" s="16" t="e">
        <v>#N/A</v>
      </c>
      <c r="I78" s="16" t="e">
        <v>#N/A</v>
      </c>
      <c r="J78" s="16" t="e">
        <v>#N/A</v>
      </c>
      <c r="K78" s="16" t="e">
        <v>#N/A</v>
      </c>
      <c r="L78" s="16" t="e">
        <v>#N/A</v>
      </c>
      <c r="M78" s="16" t="e">
        <v>#N/A</v>
      </c>
      <c r="N78" s="16" t="e">
        <v>#N/A</v>
      </c>
      <c r="O78" s="16" t="e">
        <v>#N/A</v>
      </c>
      <c r="P78" s="16" t="e">
        <v>#N/A</v>
      </c>
      <c r="Q78" s="16" t="e">
        <v>#N/A</v>
      </c>
      <c r="R78" s="16" t="e">
        <v>#N/A</v>
      </c>
      <c r="S78" s="16" t="e">
        <v>#N/A</v>
      </c>
      <c r="T78" s="16" t="e">
        <v>#N/A</v>
      </c>
    </row>
    <row r="79" spans="2:20" x14ac:dyDescent="0.25">
      <c r="B79" s="18">
        <v>2030</v>
      </c>
      <c r="C79" s="18">
        <v>10</v>
      </c>
      <c r="D79" s="16" t="e">
        <v>#N/A</v>
      </c>
      <c r="E79" s="16" t="e">
        <v>#N/A</v>
      </c>
      <c r="F79" s="16" t="e">
        <v>#N/A</v>
      </c>
      <c r="G79" s="16" t="e">
        <v>#N/A</v>
      </c>
      <c r="H79" s="16" t="e">
        <v>#N/A</v>
      </c>
      <c r="I79" s="16" t="e">
        <v>#N/A</v>
      </c>
      <c r="J79" s="16" t="e">
        <v>#N/A</v>
      </c>
      <c r="K79" s="16" t="e">
        <v>#N/A</v>
      </c>
      <c r="L79" s="16" t="e">
        <v>#N/A</v>
      </c>
      <c r="M79" s="16" t="e">
        <v>#N/A</v>
      </c>
      <c r="N79" s="16" t="e">
        <v>#N/A</v>
      </c>
      <c r="O79" s="16" t="e">
        <v>#N/A</v>
      </c>
      <c r="P79" s="16" t="e">
        <v>#N/A</v>
      </c>
      <c r="Q79" s="16" t="e">
        <v>#N/A</v>
      </c>
      <c r="R79" s="16" t="e">
        <v>#N/A</v>
      </c>
      <c r="S79" s="16" t="e">
        <v>#N/A</v>
      </c>
      <c r="T79" s="16" t="e">
        <v>#N/A</v>
      </c>
    </row>
    <row r="80" spans="2:20" x14ac:dyDescent="0.25">
      <c r="B80" s="18">
        <v>2030</v>
      </c>
      <c r="C80" s="18">
        <v>11</v>
      </c>
      <c r="D80" s="16" t="e">
        <v>#N/A</v>
      </c>
      <c r="E80" s="16" t="e">
        <v>#N/A</v>
      </c>
      <c r="F80" s="16" t="e">
        <v>#N/A</v>
      </c>
      <c r="G80" s="16" t="e">
        <v>#N/A</v>
      </c>
      <c r="H80" s="16" t="e">
        <v>#N/A</v>
      </c>
      <c r="I80" s="16" t="e">
        <v>#N/A</v>
      </c>
      <c r="J80" s="16" t="e">
        <v>#N/A</v>
      </c>
      <c r="K80" s="16" t="e">
        <v>#N/A</v>
      </c>
      <c r="L80" s="16" t="e">
        <v>#N/A</v>
      </c>
      <c r="M80" s="16" t="e">
        <v>#N/A</v>
      </c>
      <c r="N80" s="16" t="e">
        <v>#N/A</v>
      </c>
      <c r="O80" s="16" t="e">
        <v>#N/A</v>
      </c>
      <c r="P80" s="16" t="e">
        <v>#N/A</v>
      </c>
      <c r="Q80" s="16" t="e">
        <v>#N/A</v>
      </c>
      <c r="R80" s="16" t="e">
        <v>#N/A</v>
      </c>
      <c r="S80" s="16" t="e">
        <v>#N/A</v>
      </c>
      <c r="T80" s="16" t="e">
        <v>#N/A</v>
      </c>
    </row>
    <row r="81" spans="2:20" x14ac:dyDescent="0.25">
      <c r="B81" s="18">
        <v>2030</v>
      </c>
      <c r="C81" s="18">
        <v>12</v>
      </c>
      <c r="D81" s="16" t="e">
        <v>#N/A</v>
      </c>
      <c r="E81" s="16" t="e">
        <v>#N/A</v>
      </c>
      <c r="F81" s="16" t="e">
        <v>#N/A</v>
      </c>
      <c r="G81" s="16" t="e">
        <v>#N/A</v>
      </c>
      <c r="H81" s="16" t="e">
        <v>#N/A</v>
      </c>
      <c r="I81" s="16" t="e">
        <v>#N/A</v>
      </c>
      <c r="J81" s="16" t="e">
        <v>#N/A</v>
      </c>
      <c r="K81" s="16" t="e">
        <v>#N/A</v>
      </c>
      <c r="L81" s="16" t="e">
        <v>#N/A</v>
      </c>
      <c r="M81" s="16" t="e">
        <v>#N/A</v>
      </c>
      <c r="N81" s="16" t="e">
        <v>#N/A</v>
      </c>
      <c r="O81" s="16" t="e">
        <v>#N/A</v>
      </c>
      <c r="P81" s="16" t="e">
        <v>#N/A</v>
      </c>
      <c r="Q81" s="16" t="e">
        <v>#N/A</v>
      </c>
      <c r="R81" s="16" t="e">
        <v>#N/A</v>
      </c>
      <c r="S81" s="16" t="e">
        <v>#N/A</v>
      </c>
      <c r="T81" s="16" t="e">
        <v>#N/A</v>
      </c>
    </row>
    <row r="82" spans="2:20" x14ac:dyDescent="0.25">
      <c r="B82" s="18">
        <v>2031</v>
      </c>
      <c r="C82" s="18">
        <v>1</v>
      </c>
      <c r="D82" s="16" t="e">
        <v>#N/A</v>
      </c>
      <c r="E82" s="16" t="e">
        <v>#N/A</v>
      </c>
      <c r="F82" s="16" t="e">
        <v>#N/A</v>
      </c>
      <c r="G82" s="16" t="e">
        <v>#N/A</v>
      </c>
      <c r="H82" s="16" t="e">
        <v>#N/A</v>
      </c>
      <c r="I82" s="16" t="e">
        <v>#N/A</v>
      </c>
      <c r="J82" s="16" t="e">
        <v>#N/A</v>
      </c>
      <c r="K82" s="16" t="e">
        <v>#N/A</v>
      </c>
      <c r="L82" s="16" t="e">
        <v>#N/A</v>
      </c>
      <c r="M82" s="16" t="e">
        <v>#N/A</v>
      </c>
      <c r="N82" s="16" t="e">
        <v>#N/A</v>
      </c>
      <c r="O82" s="16" t="e">
        <v>#N/A</v>
      </c>
      <c r="P82" s="16" t="e">
        <v>#N/A</v>
      </c>
      <c r="Q82" s="16" t="e">
        <v>#N/A</v>
      </c>
      <c r="R82" s="16" t="e">
        <v>#N/A</v>
      </c>
      <c r="S82" s="16" t="e">
        <v>#N/A</v>
      </c>
      <c r="T82" s="16" t="e">
        <v>#N/A</v>
      </c>
    </row>
    <row r="83" spans="2:20" x14ac:dyDescent="0.25">
      <c r="B83" s="18">
        <v>2031</v>
      </c>
      <c r="C83" s="18">
        <v>2</v>
      </c>
      <c r="D83" s="16" t="e">
        <v>#N/A</v>
      </c>
      <c r="E83" s="16" t="e">
        <v>#N/A</v>
      </c>
      <c r="F83" s="16" t="e">
        <v>#N/A</v>
      </c>
      <c r="G83" s="16" t="e">
        <v>#N/A</v>
      </c>
      <c r="H83" s="16" t="e">
        <v>#N/A</v>
      </c>
      <c r="I83" s="16" t="e">
        <v>#N/A</v>
      </c>
      <c r="J83" s="16" t="e">
        <v>#N/A</v>
      </c>
      <c r="K83" s="16" t="e">
        <v>#N/A</v>
      </c>
      <c r="L83" s="16" t="e">
        <v>#N/A</v>
      </c>
      <c r="M83" s="16" t="e">
        <v>#N/A</v>
      </c>
      <c r="N83" s="16" t="e">
        <v>#N/A</v>
      </c>
      <c r="O83" s="16" t="e">
        <v>#N/A</v>
      </c>
      <c r="P83" s="16" t="e">
        <v>#N/A</v>
      </c>
      <c r="Q83" s="16" t="e">
        <v>#N/A</v>
      </c>
      <c r="R83" s="16" t="e">
        <v>#N/A</v>
      </c>
      <c r="S83" s="16" t="e">
        <v>#N/A</v>
      </c>
      <c r="T83" s="16" t="e">
        <v>#N/A</v>
      </c>
    </row>
    <row r="84" spans="2:20" x14ac:dyDescent="0.25">
      <c r="B84" s="18">
        <v>2031</v>
      </c>
      <c r="C84" s="18">
        <v>3</v>
      </c>
      <c r="D84" s="16" t="e">
        <v>#N/A</v>
      </c>
      <c r="E84" s="16" t="e">
        <v>#N/A</v>
      </c>
      <c r="F84" s="16" t="e">
        <v>#N/A</v>
      </c>
      <c r="G84" s="16" t="e">
        <v>#N/A</v>
      </c>
      <c r="H84" s="16" t="e">
        <v>#N/A</v>
      </c>
      <c r="I84" s="16" t="e">
        <v>#N/A</v>
      </c>
      <c r="J84" s="16" t="e">
        <v>#N/A</v>
      </c>
      <c r="K84" s="16" t="e">
        <v>#N/A</v>
      </c>
      <c r="L84" s="16" t="e">
        <v>#N/A</v>
      </c>
      <c r="M84" s="16" t="e">
        <v>#N/A</v>
      </c>
      <c r="N84" s="16" t="e">
        <v>#N/A</v>
      </c>
      <c r="O84" s="16" t="e">
        <v>#N/A</v>
      </c>
      <c r="P84" s="16" t="e">
        <v>#N/A</v>
      </c>
      <c r="Q84" s="16" t="e">
        <v>#N/A</v>
      </c>
      <c r="R84" s="16" t="e">
        <v>#N/A</v>
      </c>
      <c r="S84" s="16" t="e">
        <v>#N/A</v>
      </c>
      <c r="T84" s="16" t="e">
        <v>#N/A</v>
      </c>
    </row>
    <row r="85" spans="2:20" x14ac:dyDescent="0.25">
      <c r="B85" s="18">
        <v>2031</v>
      </c>
      <c r="C85" s="18">
        <v>4</v>
      </c>
      <c r="D85" s="16" t="e">
        <v>#N/A</v>
      </c>
      <c r="E85" s="16" t="e">
        <v>#N/A</v>
      </c>
      <c r="F85" s="16" t="e">
        <v>#N/A</v>
      </c>
      <c r="G85" s="16" t="e">
        <v>#N/A</v>
      </c>
      <c r="H85" s="16" t="e">
        <v>#N/A</v>
      </c>
      <c r="I85" s="16" t="e">
        <v>#N/A</v>
      </c>
      <c r="J85" s="16" t="e">
        <v>#N/A</v>
      </c>
      <c r="K85" s="16" t="e">
        <v>#N/A</v>
      </c>
      <c r="L85" s="16" t="e">
        <v>#N/A</v>
      </c>
      <c r="M85" s="16" t="e">
        <v>#N/A</v>
      </c>
      <c r="N85" s="16" t="e">
        <v>#N/A</v>
      </c>
      <c r="O85" s="16" t="e">
        <v>#N/A</v>
      </c>
      <c r="P85" s="16" t="e">
        <v>#N/A</v>
      </c>
      <c r="Q85" s="16" t="e">
        <v>#N/A</v>
      </c>
      <c r="R85" s="16" t="e">
        <v>#N/A</v>
      </c>
      <c r="S85" s="16" t="e">
        <v>#N/A</v>
      </c>
      <c r="T85" s="16" t="e">
        <v>#N/A</v>
      </c>
    </row>
    <row r="86" spans="2:20" x14ac:dyDescent="0.25">
      <c r="B86" s="18">
        <v>2031</v>
      </c>
      <c r="C86" s="18">
        <v>5</v>
      </c>
      <c r="D86" s="16" t="e">
        <v>#N/A</v>
      </c>
      <c r="E86" s="16" t="e">
        <v>#N/A</v>
      </c>
      <c r="F86" s="16" t="e">
        <v>#N/A</v>
      </c>
      <c r="G86" s="16" t="e">
        <v>#N/A</v>
      </c>
      <c r="H86" s="16" t="e">
        <v>#N/A</v>
      </c>
      <c r="I86" s="16" t="e">
        <v>#N/A</v>
      </c>
      <c r="J86" s="16" t="e">
        <v>#N/A</v>
      </c>
      <c r="K86" s="16" t="e">
        <v>#N/A</v>
      </c>
      <c r="L86" s="16" t="e">
        <v>#N/A</v>
      </c>
      <c r="M86" s="16" t="e">
        <v>#N/A</v>
      </c>
      <c r="N86" s="16" t="e">
        <v>#N/A</v>
      </c>
      <c r="O86" s="16" t="e">
        <v>#N/A</v>
      </c>
      <c r="P86" s="16" t="e">
        <v>#N/A</v>
      </c>
      <c r="Q86" s="16" t="e">
        <v>#N/A</v>
      </c>
      <c r="R86" s="16" t="e">
        <v>#N/A</v>
      </c>
      <c r="S86" s="16" t="e">
        <v>#N/A</v>
      </c>
      <c r="T86" s="16" t="e">
        <v>#N/A</v>
      </c>
    </row>
    <row r="87" spans="2:20" x14ac:dyDescent="0.25">
      <c r="B87" s="18">
        <v>2031</v>
      </c>
      <c r="C87" s="18">
        <v>6</v>
      </c>
      <c r="D87" s="16" t="e">
        <v>#N/A</v>
      </c>
      <c r="E87" s="16" t="e">
        <v>#N/A</v>
      </c>
      <c r="F87" s="16" t="e">
        <v>#N/A</v>
      </c>
      <c r="G87" s="16" t="e">
        <v>#N/A</v>
      </c>
      <c r="H87" s="16" t="e">
        <v>#N/A</v>
      </c>
      <c r="I87" s="16" t="e">
        <v>#N/A</v>
      </c>
      <c r="J87" s="16" t="e">
        <v>#N/A</v>
      </c>
      <c r="K87" s="16" t="e">
        <v>#N/A</v>
      </c>
      <c r="L87" s="16" t="e">
        <v>#N/A</v>
      </c>
      <c r="M87" s="16" t="e">
        <v>#N/A</v>
      </c>
      <c r="N87" s="16" t="e">
        <v>#N/A</v>
      </c>
      <c r="O87" s="16" t="e">
        <v>#N/A</v>
      </c>
      <c r="P87" s="16" t="e">
        <v>#N/A</v>
      </c>
      <c r="Q87" s="16" t="e">
        <v>#N/A</v>
      </c>
      <c r="R87" s="16" t="e">
        <v>#N/A</v>
      </c>
      <c r="S87" s="16" t="e">
        <v>#N/A</v>
      </c>
      <c r="T87" s="16" t="e">
        <v>#N/A</v>
      </c>
    </row>
    <row r="88" spans="2:20" x14ac:dyDescent="0.25">
      <c r="B88" s="18">
        <v>2031</v>
      </c>
      <c r="C88" s="18">
        <v>7</v>
      </c>
      <c r="D88" s="16" t="e">
        <v>#N/A</v>
      </c>
      <c r="E88" s="16" t="e">
        <v>#N/A</v>
      </c>
      <c r="F88" s="16" t="e">
        <v>#N/A</v>
      </c>
      <c r="G88" s="16" t="e">
        <v>#N/A</v>
      </c>
      <c r="H88" s="16" t="e">
        <v>#N/A</v>
      </c>
      <c r="I88" s="16" t="e">
        <v>#N/A</v>
      </c>
      <c r="J88" s="16" t="e">
        <v>#N/A</v>
      </c>
      <c r="K88" s="16" t="e">
        <v>#N/A</v>
      </c>
      <c r="L88" s="16" t="e">
        <v>#N/A</v>
      </c>
      <c r="M88" s="16" t="e">
        <v>#N/A</v>
      </c>
      <c r="N88" s="16" t="e">
        <v>#N/A</v>
      </c>
      <c r="O88" s="16" t="e">
        <v>#N/A</v>
      </c>
      <c r="P88" s="16" t="e">
        <v>#N/A</v>
      </c>
      <c r="Q88" s="16" t="e">
        <v>#N/A</v>
      </c>
      <c r="R88" s="16" t="e">
        <v>#N/A</v>
      </c>
      <c r="S88" s="16" t="e">
        <v>#N/A</v>
      </c>
      <c r="T88" s="16" t="e">
        <v>#N/A</v>
      </c>
    </row>
    <row r="89" spans="2:20" x14ac:dyDescent="0.25">
      <c r="B89" s="18">
        <v>2031</v>
      </c>
      <c r="C89" s="18">
        <v>8</v>
      </c>
      <c r="D89" s="16" t="e">
        <v>#N/A</v>
      </c>
      <c r="E89" s="16" t="e">
        <v>#N/A</v>
      </c>
      <c r="F89" s="16" t="e">
        <v>#N/A</v>
      </c>
      <c r="G89" s="16" t="e">
        <v>#N/A</v>
      </c>
      <c r="H89" s="16" t="e">
        <v>#N/A</v>
      </c>
      <c r="I89" s="16" t="e">
        <v>#N/A</v>
      </c>
      <c r="J89" s="16" t="e">
        <v>#N/A</v>
      </c>
      <c r="K89" s="16" t="e">
        <v>#N/A</v>
      </c>
      <c r="L89" s="16" t="e">
        <v>#N/A</v>
      </c>
      <c r="M89" s="16" t="e">
        <v>#N/A</v>
      </c>
      <c r="N89" s="16" t="e">
        <v>#N/A</v>
      </c>
      <c r="O89" s="16" t="e">
        <v>#N/A</v>
      </c>
      <c r="P89" s="16" t="e">
        <v>#N/A</v>
      </c>
      <c r="Q89" s="16" t="e">
        <v>#N/A</v>
      </c>
      <c r="R89" s="16" t="e">
        <v>#N/A</v>
      </c>
      <c r="S89" s="16" t="e">
        <v>#N/A</v>
      </c>
      <c r="T89" s="16" t="e">
        <v>#N/A</v>
      </c>
    </row>
    <row r="90" spans="2:20" x14ac:dyDescent="0.25">
      <c r="B90" s="18">
        <v>2031</v>
      </c>
      <c r="C90" s="18">
        <v>9</v>
      </c>
      <c r="D90" s="16" t="e">
        <v>#N/A</v>
      </c>
      <c r="E90" s="16" t="e">
        <v>#N/A</v>
      </c>
      <c r="F90" s="16" t="e">
        <v>#N/A</v>
      </c>
      <c r="G90" s="16" t="e">
        <v>#N/A</v>
      </c>
      <c r="H90" s="16" t="e">
        <v>#N/A</v>
      </c>
      <c r="I90" s="16" t="e">
        <v>#N/A</v>
      </c>
      <c r="J90" s="16" t="e">
        <v>#N/A</v>
      </c>
      <c r="K90" s="16" t="e">
        <v>#N/A</v>
      </c>
      <c r="L90" s="16" t="e">
        <v>#N/A</v>
      </c>
      <c r="M90" s="16" t="e">
        <v>#N/A</v>
      </c>
      <c r="N90" s="16" t="e">
        <v>#N/A</v>
      </c>
      <c r="O90" s="16" t="e">
        <v>#N/A</v>
      </c>
      <c r="P90" s="16" t="e">
        <v>#N/A</v>
      </c>
      <c r="Q90" s="16" t="e">
        <v>#N/A</v>
      </c>
      <c r="R90" s="16" t="e">
        <v>#N/A</v>
      </c>
      <c r="S90" s="16" t="e">
        <v>#N/A</v>
      </c>
      <c r="T90" s="16" t="e">
        <v>#N/A</v>
      </c>
    </row>
    <row r="91" spans="2:20" x14ac:dyDescent="0.25">
      <c r="B91" s="18">
        <v>2031</v>
      </c>
      <c r="C91" s="18">
        <v>10</v>
      </c>
      <c r="D91" s="16" t="e">
        <v>#N/A</v>
      </c>
      <c r="E91" s="16" t="e">
        <v>#N/A</v>
      </c>
      <c r="F91" s="16" t="e">
        <v>#N/A</v>
      </c>
      <c r="G91" s="16" t="e">
        <v>#N/A</v>
      </c>
      <c r="H91" s="16" t="e">
        <v>#N/A</v>
      </c>
      <c r="I91" s="16" t="e">
        <v>#N/A</v>
      </c>
      <c r="J91" s="16" t="e">
        <v>#N/A</v>
      </c>
      <c r="K91" s="16" t="e">
        <v>#N/A</v>
      </c>
      <c r="L91" s="16" t="e">
        <v>#N/A</v>
      </c>
      <c r="M91" s="16" t="e">
        <v>#N/A</v>
      </c>
      <c r="N91" s="16" t="e">
        <v>#N/A</v>
      </c>
      <c r="O91" s="16" t="e">
        <v>#N/A</v>
      </c>
      <c r="P91" s="16" t="e">
        <v>#N/A</v>
      </c>
      <c r="Q91" s="16" t="e">
        <v>#N/A</v>
      </c>
      <c r="R91" s="16" t="e">
        <v>#N/A</v>
      </c>
      <c r="S91" s="16" t="e">
        <v>#N/A</v>
      </c>
      <c r="T91" s="16" t="e">
        <v>#N/A</v>
      </c>
    </row>
    <row r="92" spans="2:20" x14ac:dyDescent="0.25">
      <c r="B92" s="18">
        <v>2031</v>
      </c>
      <c r="C92" s="18">
        <v>11</v>
      </c>
      <c r="D92" s="16" t="e">
        <v>#N/A</v>
      </c>
      <c r="E92" s="16" t="e">
        <v>#N/A</v>
      </c>
      <c r="F92" s="16" t="e">
        <v>#N/A</v>
      </c>
      <c r="G92" s="16" t="e">
        <v>#N/A</v>
      </c>
      <c r="H92" s="16" t="e">
        <v>#N/A</v>
      </c>
      <c r="I92" s="16" t="e">
        <v>#N/A</v>
      </c>
      <c r="J92" s="16" t="e">
        <v>#N/A</v>
      </c>
      <c r="K92" s="16" t="e">
        <v>#N/A</v>
      </c>
      <c r="L92" s="16" t="e">
        <v>#N/A</v>
      </c>
      <c r="M92" s="16" t="e">
        <v>#N/A</v>
      </c>
      <c r="N92" s="16" t="e">
        <v>#N/A</v>
      </c>
      <c r="O92" s="16" t="e">
        <v>#N/A</v>
      </c>
      <c r="P92" s="16" t="e">
        <v>#N/A</v>
      </c>
      <c r="Q92" s="16" t="e">
        <v>#N/A</v>
      </c>
      <c r="R92" s="16" t="e">
        <v>#N/A</v>
      </c>
      <c r="S92" s="16" t="e">
        <v>#N/A</v>
      </c>
      <c r="T92" s="16" t="e">
        <v>#N/A</v>
      </c>
    </row>
    <row r="93" spans="2:20" x14ac:dyDescent="0.25">
      <c r="B93" s="18">
        <v>2031</v>
      </c>
      <c r="C93" s="18">
        <v>12</v>
      </c>
      <c r="D93" s="16" t="e">
        <v>#N/A</v>
      </c>
      <c r="E93" s="16" t="e">
        <v>#N/A</v>
      </c>
      <c r="F93" s="16" t="e">
        <v>#N/A</v>
      </c>
      <c r="G93" s="16" t="e">
        <v>#N/A</v>
      </c>
      <c r="H93" s="16" t="e">
        <v>#N/A</v>
      </c>
      <c r="I93" s="16" t="e">
        <v>#N/A</v>
      </c>
      <c r="J93" s="16" t="e">
        <v>#N/A</v>
      </c>
      <c r="K93" s="16" t="e">
        <v>#N/A</v>
      </c>
      <c r="L93" s="16" t="e">
        <v>#N/A</v>
      </c>
      <c r="M93" s="16" t="e">
        <v>#N/A</v>
      </c>
      <c r="N93" s="16" t="e">
        <v>#N/A</v>
      </c>
      <c r="O93" s="16" t="e">
        <v>#N/A</v>
      </c>
      <c r="P93" s="16" t="e">
        <v>#N/A</v>
      </c>
      <c r="Q93" s="16" t="e">
        <v>#N/A</v>
      </c>
      <c r="R93" s="16" t="e">
        <v>#N/A</v>
      </c>
      <c r="S93" s="16" t="e">
        <v>#N/A</v>
      </c>
      <c r="T93" s="16" t="e">
        <v>#N/A</v>
      </c>
    </row>
    <row r="94" spans="2:20" x14ac:dyDescent="0.25">
      <c r="B94" s="18">
        <v>2032</v>
      </c>
      <c r="C94" s="18">
        <v>1</v>
      </c>
      <c r="D94" s="16" t="e">
        <v>#N/A</v>
      </c>
      <c r="E94" s="16" t="e">
        <v>#N/A</v>
      </c>
      <c r="F94" s="16" t="e">
        <v>#N/A</v>
      </c>
      <c r="G94" s="16" t="e">
        <v>#N/A</v>
      </c>
      <c r="H94" s="16" t="e">
        <v>#N/A</v>
      </c>
      <c r="I94" s="16" t="e">
        <v>#N/A</v>
      </c>
      <c r="J94" s="16" t="e">
        <v>#N/A</v>
      </c>
      <c r="K94" s="16" t="e">
        <v>#N/A</v>
      </c>
      <c r="L94" s="16" t="e">
        <v>#N/A</v>
      </c>
      <c r="M94" s="16" t="e">
        <v>#N/A</v>
      </c>
      <c r="N94" s="16" t="e">
        <v>#N/A</v>
      </c>
      <c r="O94" s="16" t="e">
        <v>#N/A</v>
      </c>
      <c r="P94" s="16" t="e">
        <v>#N/A</v>
      </c>
      <c r="Q94" s="16" t="e">
        <v>#N/A</v>
      </c>
      <c r="R94" s="16" t="e">
        <v>#N/A</v>
      </c>
      <c r="S94" s="16" t="e">
        <v>#N/A</v>
      </c>
      <c r="T94" s="16" t="e">
        <v>#N/A</v>
      </c>
    </row>
    <row r="95" spans="2:20" x14ac:dyDescent="0.25">
      <c r="B95" s="18">
        <v>2032</v>
      </c>
      <c r="C95" s="18">
        <v>2</v>
      </c>
      <c r="D95" s="16" t="e">
        <v>#N/A</v>
      </c>
      <c r="E95" s="16" t="e">
        <v>#N/A</v>
      </c>
      <c r="F95" s="16" t="e">
        <v>#N/A</v>
      </c>
      <c r="G95" s="16" t="e">
        <v>#N/A</v>
      </c>
      <c r="H95" s="16" t="e">
        <v>#N/A</v>
      </c>
      <c r="I95" s="16" t="e">
        <v>#N/A</v>
      </c>
      <c r="J95" s="16" t="e">
        <v>#N/A</v>
      </c>
      <c r="K95" s="16" t="e">
        <v>#N/A</v>
      </c>
      <c r="L95" s="16" t="e">
        <v>#N/A</v>
      </c>
      <c r="M95" s="16" t="e">
        <v>#N/A</v>
      </c>
      <c r="N95" s="16" t="e">
        <v>#N/A</v>
      </c>
      <c r="O95" s="16" t="e">
        <v>#N/A</v>
      </c>
      <c r="P95" s="16" t="e">
        <v>#N/A</v>
      </c>
      <c r="Q95" s="16" t="e">
        <v>#N/A</v>
      </c>
      <c r="R95" s="16" t="e">
        <v>#N/A</v>
      </c>
      <c r="S95" s="16" t="e">
        <v>#N/A</v>
      </c>
      <c r="T95" s="16" t="e">
        <v>#N/A</v>
      </c>
    </row>
    <row r="96" spans="2:20" x14ac:dyDescent="0.25">
      <c r="B96" s="18">
        <v>2032</v>
      </c>
      <c r="C96" s="18">
        <v>3</v>
      </c>
      <c r="D96" s="16" t="e">
        <v>#N/A</v>
      </c>
      <c r="E96" s="16" t="e">
        <v>#N/A</v>
      </c>
      <c r="F96" s="16" t="e">
        <v>#N/A</v>
      </c>
      <c r="G96" s="16" t="e">
        <v>#N/A</v>
      </c>
      <c r="H96" s="16" t="e">
        <v>#N/A</v>
      </c>
      <c r="I96" s="16" t="e">
        <v>#N/A</v>
      </c>
      <c r="J96" s="16" t="e">
        <v>#N/A</v>
      </c>
      <c r="K96" s="16" t="e">
        <v>#N/A</v>
      </c>
      <c r="L96" s="16" t="e">
        <v>#N/A</v>
      </c>
      <c r="M96" s="16" t="e">
        <v>#N/A</v>
      </c>
      <c r="N96" s="16" t="e">
        <v>#N/A</v>
      </c>
      <c r="O96" s="16" t="e">
        <v>#N/A</v>
      </c>
      <c r="P96" s="16" t="e">
        <v>#N/A</v>
      </c>
      <c r="Q96" s="16" t="e">
        <v>#N/A</v>
      </c>
      <c r="R96" s="16" t="e">
        <v>#N/A</v>
      </c>
      <c r="S96" s="16" t="e">
        <v>#N/A</v>
      </c>
      <c r="T96" s="16" t="e">
        <v>#N/A</v>
      </c>
    </row>
    <row r="97" spans="2:20" x14ac:dyDescent="0.25">
      <c r="B97" s="18">
        <v>2032</v>
      </c>
      <c r="C97" s="18">
        <v>4</v>
      </c>
      <c r="D97" s="16" t="e">
        <v>#N/A</v>
      </c>
      <c r="E97" s="16" t="e">
        <v>#N/A</v>
      </c>
      <c r="F97" s="16" t="e">
        <v>#N/A</v>
      </c>
      <c r="G97" s="16" t="e">
        <v>#N/A</v>
      </c>
      <c r="H97" s="16" t="e">
        <v>#N/A</v>
      </c>
      <c r="I97" s="16" t="e">
        <v>#N/A</v>
      </c>
      <c r="J97" s="16" t="e">
        <v>#N/A</v>
      </c>
      <c r="K97" s="16" t="e">
        <v>#N/A</v>
      </c>
      <c r="L97" s="16" t="e">
        <v>#N/A</v>
      </c>
      <c r="M97" s="16" t="e">
        <v>#N/A</v>
      </c>
      <c r="N97" s="16" t="e">
        <v>#N/A</v>
      </c>
      <c r="O97" s="16" t="e">
        <v>#N/A</v>
      </c>
      <c r="P97" s="16" t="e">
        <v>#N/A</v>
      </c>
      <c r="Q97" s="16" t="e">
        <v>#N/A</v>
      </c>
      <c r="R97" s="16" t="e">
        <v>#N/A</v>
      </c>
      <c r="S97" s="16" t="e">
        <v>#N/A</v>
      </c>
      <c r="T97" s="16" t="e">
        <v>#N/A</v>
      </c>
    </row>
    <row r="98" spans="2:20" x14ac:dyDescent="0.25">
      <c r="B98" s="18">
        <v>2032</v>
      </c>
      <c r="C98" s="18">
        <v>5</v>
      </c>
      <c r="D98" s="16" t="e">
        <v>#N/A</v>
      </c>
      <c r="E98" s="16" t="e">
        <v>#N/A</v>
      </c>
      <c r="F98" s="16" t="e">
        <v>#N/A</v>
      </c>
      <c r="G98" s="16" t="e">
        <v>#N/A</v>
      </c>
      <c r="H98" s="16" t="e">
        <v>#N/A</v>
      </c>
      <c r="I98" s="16" t="e">
        <v>#N/A</v>
      </c>
      <c r="J98" s="16" t="e">
        <v>#N/A</v>
      </c>
      <c r="K98" s="16" t="e">
        <v>#N/A</v>
      </c>
      <c r="L98" s="16" t="e">
        <v>#N/A</v>
      </c>
      <c r="M98" s="16" t="e">
        <v>#N/A</v>
      </c>
      <c r="N98" s="16" t="e">
        <v>#N/A</v>
      </c>
      <c r="O98" s="16" t="e">
        <v>#N/A</v>
      </c>
      <c r="P98" s="16" t="e">
        <v>#N/A</v>
      </c>
      <c r="Q98" s="16" t="e">
        <v>#N/A</v>
      </c>
      <c r="R98" s="16" t="e">
        <v>#N/A</v>
      </c>
      <c r="S98" s="16" t="e">
        <v>#N/A</v>
      </c>
      <c r="T98" s="16" t="e">
        <v>#N/A</v>
      </c>
    </row>
    <row r="99" spans="2:20" x14ac:dyDescent="0.25">
      <c r="B99" s="18">
        <v>2032</v>
      </c>
      <c r="C99" s="18">
        <v>6</v>
      </c>
      <c r="D99" s="16" t="e">
        <v>#N/A</v>
      </c>
      <c r="E99" s="16" t="e">
        <v>#N/A</v>
      </c>
      <c r="F99" s="16" t="e">
        <v>#N/A</v>
      </c>
      <c r="G99" s="16" t="e">
        <v>#N/A</v>
      </c>
      <c r="H99" s="16" t="e">
        <v>#N/A</v>
      </c>
      <c r="I99" s="16" t="e">
        <v>#N/A</v>
      </c>
      <c r="J99" s="16" t="e">
        <v>#N/A</v>
      </c>
      <c r="K99" s="16" t="e">
        <v>#N/A</v>
      </c>
      <c r="L99" s="16" t="e">
        <v>#N/A</v>
      </c>
      <c r="M99" s="16" t="e">
        <v>#N/A</v>
      </c>
      <c r="N99" s="16" t="e">
        <v>#N/A</v>
      </c>
      <c r="O99" s="16" t="e">
        <v>#N/A</v>
      </c>
      <c r="P99" s="16" t="e">
        <v>#N/A</v>
      </c>
      <c r="Q99" s="16" t="e">
        <v>#N/A</v>
      </c>
      <c r="R99" s="16" t="e">
        <v>#N/A</v>
      </c>
      <c r="S99" s="16" t="e">
        <v>#N/A</v>
      </c>
      <c r="T99" s="16" t="e">
        <v>#N/A</v>
      </c>
    </row>
    <row r="100" spans="2:20" x14ac:dyDescent="0.25">
      <c r="B100" s="18">
        <v>2032</v>
      </c>
      <c r="C100" s="18">
        <v>7</v>
      </c>
      <c r="D100" s="16" t="e">
        <v>#N/A</v>
      </c>
      <c r="E100" s="16" t="e">
        <v>#N/A</v>
      </c>
      <c r="F100" s="16" t="e">
        <v>#N/A</v>
      </c>
      <c r="G100" s="16" t="e">
        <v>#N/A</v>
      </c>
      <c r="H100" s="16" t="e">
        <v>#N/A</v>
      </c>
      <c r="I100" s="16" t="e">
        <v>#N/A</v>
      </c>
      <c r="J100" s="16" t="e">
        <v>#N/A</v>
      </c>
      <c r="K100" s="16" t="e">
        <v>#N/A</v>
      </c>
      <c r="L100" s="16" t="e">
        <v>#N/A</v>
      </c>
      <c r="M100" s="16" t="e">
        <v>#N/A</v>
      </c>
      <c r="N100" s="16" t="e">
        <v>#N/A</v>
      </c>
      <c r="O100" s="16" t="e">
        <v>#N/A</v>
      </c>
      <c r="P100" s="16" t="e">
        <v>#N/A</v>
      </c>
      <c r="Q100" s="16" t="e">
        <v>#N/A</v>
      </c>
      <c r="R100" s="16" t="e">
        <v>#N/A</v>
      </c>
      <c r="S100" s="16" t="e">
        <v>#N/A</v>
      </c>
      <c r="T100" s="16" t="e">
        <v>#N/A</v>
      </c>
    </row>
    <row r="101" spans="2:20" x14ac:dyDescent="0.25">
      <c r="B101" s="18">
        <v>2032</v>
      </c>
      <c r="C101" s="18">
        <v>8</v>
      </c>
      <c r="D101" s="16" t="e">
        <v>#N/A</v>
      </c>
      <c r="E101" s="16" t="e">
        <v>#N/A</v>
      </c>
      <c r="F101" s="16" t="e">
        <v>#N/A</v>
      </c>
      <c r="G101" s="16" t="e">
        <v>#N/A</v>
      </c>
      <c r="H101" s="16" t="e">
        <v>#N/A</v>
      </c>
      <c r="I101" s="16" t="e">
        <v>#N/A</v>
      </c>
      <c r="J101" s="16" t="e">
        <v>#N/A</v>
      </c>
      <c r="K101" s="16" t="e">
        <v>#N/A</v>
      </c>
      <c r="L101" s="16" t="e">
        <v>#N/A</v>
      </c>
      <c r="M101" s="16" t="e">
        <v>#N/A</v>
      </c>
      <c r="N101" s="16" t="e">
        <v>#N/A</v>
      </c>
      <c r="O101" s="16" t="e">
        <v>#N/A</v>
      </c>
      <c r="P101" s="16" t="e">
        <v>#N/A</v>
      </c>
      <c r="Q101" s="16" t="e">
        <v>#N/A</v>
      </c>
      <c r="R101" s="16" t="e">
        <v>#N/A</v>
      </c>
      <c r="S101" s="16" t="e">
        <v>#N/A</v>
      </c>
      <c r="T101" s="16" t="e">
        <v>#N/A</v>
      </c>
    </row>
    <row r="102" spans="2:20" x14ac:dyDescent="0.25">
      <c r="B102" s="18">
        <v>2032</v>
      </c>
      <c r="C102" s="18">
        <v>9</v>
      </c>
      <c r="D102" s="16" t="e">
        <v>#N/A</v>
      </c>
      <c r="E102" s="16" t="e">
        <v>#N/A</v>
      </c>
      <c r="F102" s="16" t="e">
        <v>#N/A</v>
      </c>
      <c r="G102" s="16" t="e">
        <v>#N/A</v>
      </c>
      <c r="H102" s="16" t="e">
        <v>#N/A</v>
      </c>
      <c r="I102" s="16" t="e">
        <v>#N/A</v>
      </c>
      <c r="J102" s="16" t="e">
        <v>#N/A</v>
      </c>
      <c r="K102" s="16" t="e">
        <v>#N/A</v>
      </c>
      <c r="L102" s="16" t="e">
        <v>#N/A</v>
      </c>
      <c r="M102" s="16" t="e">
        <v>#N/A</v>
      </c>
      <c r="N102" s="16" t="e">
        <v>#N/A</v>
      </c>
      <c r="O102" s="16" t="e">
        <v>#N/A</v>
      </c>
      <c r="P102" s="16" t="e">
        <v>#N/A</v>
      </c>
      <c r="Q102" s="16" t="e">
        <v>#N/A</v>
      </c>
      <c r="R102" s="16" t="e">
        <v>#N/A</v>
      </c>
      <c r="S102" s="16" t="e">
        <v>#N/A</v>
      </c>
      <c r="T102" s="16" t="e">
        <v>#N/A</v>
      </c>
    </row>
    <row r="103" spans="2:20" x14ac:dyDescent="0.25">
      <c r="B103" s="18">
        <v>2032</v>
      </c>
      <c r="C103" s="18">
        <v>10</v>
      </c>
      <c r="D103" s="16" t="e">
        <v>#N/A</v>
      </c>
      <c r="E103" s="16" t="e">
        <v>#N/A</v>
      </c>
      <c r="F103" s="16" t="e">
        <v>#N/A</v>
      </c>
      <c r="G103" s="16" t="e">
        <v>#N/A</v>
      </c>
      <c r="H103" s="16" t="e">
        <v>#N/A</v>
      </c>
      <c r="I103" s="16" t="e">
        <v>#N/A</v>
      </c>
      <c r="J103" s="16" t="e">
        <v>#N/A</v>
      </c>
      <c r="K103" s="16" t="e">
        <v>#N/A</v>
      </c>
      <c r="L103" s="16" t="e">
        <v>#N/A</v>
      </c>
      <c r="M103" s="16" t="e">
        <v>#N/A</v>
      </c>
      <c r="N103" s="16" t="e">
        <v>#N/A</v>
      </c>
      <c r="O103" s="16" t="e">
        <v>#N/A</v>
      </c>
      <c r="P103" s="16" t="e">
        <v>#N/A</v>
      </c>
      <c r="Q103" s="16" t="e">
        <v>#N/A</v>
      </c>
      <c r="R103" s="16" t="e">
        <v>#N/A</v>
      </c>
      <c r="S103" s="16" t="e">
        <v>#N/A</v>
      </c>
      <c r="T103" s="16" t="e">
        <v>#N/A</v>
      </c>
    </row>
    <row r="104" spans="2:20" x14ac:dyDescent="0.25">
      <c r="B104" s="18">
        <v>2032</v>
      </c>
      <c r="C104" s="18">
        <v>11</v>
      </c>
      <c r="D104" s="16" t="e">
        <v>#N/A</v>
      </c>
      <c r="E104" s="16" t="e">
        <v>#N/A</v>
      </c>
      <c r="F104" s="16" t="e">
        <v>#N/A</v>
      </c>
      <c r="G104" s="16" t="e">
        <v>#N/A</v>
      </c>
      <c r="H104" s="16" t="e">
        <v>#N/A</v>
      </c>
      <c r="I104" s="16" t="e">
        <v>#N/A</v>
      </c>
      <c r="J104" s="16" t="e">
        <v>#N/A</v>
      </c>
      <c r="K104" s="16" t="e">
        <v>#N/A</v>
      </c>
      <c r="L104" s="16" t="e">
        <v>#N/A</v>
      </c>
      <c r="M104" s="16" t="e">
        <v>#N/A</v>
      </c>
      <c r="N104" s="16" t="e">
        <v>#N/A</v>
      </c>
      <c r="O104" s="16" t="e">
        <v>#N/A</v>
      </c>
      <c r="P104" s="16" t="e">
        <v>#N/A</v>
      </c>
      <c r="Q104" s="16" t="e">
        <v>#N/A</v>
      </c>
      <c r="R104" s="16" t="e">
        <v>#N/A</v>
      </c>
      <c r="S104" s="16" t="e">
        <v>#N/A</v>
      </c>
      <c r="T104" s="16" t="e">
        <v>#N/A</v>
      </c>
    </row>
    <row r="105" spans="2:20" x14ac:dyDescent="0.25">
      <c r="B105" s="18">
        <v>2032</v>
      </c>
      <c r="C105" s="18">
        <v>12</v>
      </c>
      <c r="D105" s="16" t="e">
        <v>#N/A</v>
      </c>
      <c r="E105" s="16" t="e">
        <v>#N/A</v>
      </c>
      <c r="F105" s="16" t="e">
        <v>#N/A</v>
      </c>
      <c r="G105" s="16" t="e">
        <v>#N/A</v>
      </c>
      <c r="H105" s="16" t="e">
        <v>#N/A</v>
      </c>
      <c r="I105" s="16" t="e">
        <v>#N/A</v>
      </c>
      <c r="J105" s="16" t="e">
        <v>#N/A</v>
      </c>
      <c r="K105" s="16" t="e">
        <v>#N/A</v>
      </c>
      <c r="L105" s="16" t="e">
        <v>#N/A</v>
      </c>
      <c r="M105" s="16" t="e">
        <v>#N/A</v>
      </c>
      <c r="N105" s="16" t="e">
        <v>#N/A</v>
      </c>
      <c r="O105" s="16" t="e">
        <v>#N/A</v>
      </c>
      <c r="P105" s="16" t="e">
        <v>#N/A</v>
      </c>
      <c r="Q105" s="16" t="e">
        <v>#N/A</v>
      </c>
      <c r="R105" s="16" t="e">
        <v>#N/A</v>
      </c>
      <c r="S105" s="16" t="e">
        <v>#N/A</v>
      </c>
      <c r="T105" s="16" t="e">
        <v>#N/A</v>
      </c>
    </row>
    <row r="106" spans="2:20" x14ac:dyDescent="0.25">
      <c r="B106" s="18">
        <v>2033</v>
      </c>
      <c r="C106" s="18">
        <v>1</v>
      </c>
      <c r="D106" s="16" t="e">
        <v>#N/A</v>
      </c>
      <c r="E106" s="16" t="e">
        <v>#N/A</v>
      </c>
      <c r="F106" s="16" t="e">
        <v>#N/A</v>
      </c>
      <c r="G106" s="16" t="e">
        <v>#N/A</v>
      </c>
      <c r="H106" s="16" t="e">
        <v>#N/A</v>
      </c>
      <c r="I106" s="16" t="e">
        <v>#N/A</v>
      </c>
      <c r="J106" s="16" t="e">
        <v>#N/A</v>
      </c>
      <c r="K106" s="16" t="e">
        <v>#N/A</v>
      </c>
      <c r="L106" s="16" t="e">
        <v>#N/A</v>
      </c>
      <c r="M106" s="16" t="e">
        <v>#N/A</v>
      </c>
      <c r="N106" s="16" t="e">
        <v>#N/A</v>
      </c>
      <c r="O106" s="16" t="e">
        <v>#N/A</v>
      </c>
      <c r="P106" s="16" t="e">
        <v>#N/A</v>
      </c>
      <c r="Q106" s="16" t="e">
        <v>#N/A</v>
      </c>
      <c r="R106" s="16" t="e">
        <v>#N/A</v>
      </c>
      <c r="S106" s="16" t="e">
        <v>#N/A</v>
      </c>
      <c r="T106" s="16" t="e">
        <v>#N/A</v>
      </c>
    </row>
    <row r="107" spans="2:20" x14ac:dyDescent="0.25">
      <c r="B107" s="18">
        <v>2033</v>
      </c>
      <c r="C107" s="18">
        <v>2</v>
      </c>
      <c r="D107" s="16" t="e">
        <v>#N/A</v>
      </c>
      <c r="E107" s="16" t="e">
        <v>#N/A</v>
      </c>
      <c r="F107" s="16" t="e">
        <v>#N/A</v>
      </c>
      <c r="G107" s="16" t="e">
        <v>#N/A</v>
      </c>
      <c r="H107" s="16" t="e">
        <v>#N/A</v>
      </c>
      <c r="I107" s="16" t="e">
        <v>#N/A</v>
      </c>
      <c r="J107" s="16" t="e">
        <v>#N/A</v>
      </c>
      <c r="K107" s="16" t="e">
        <v>#N/A</v>
      </c>
      <c r="L107" s="16" t="e">
        <v>#N/A</v>
      </c>
      <c r="M107" s="16" t="e">
        <v>#N/A</v>
      </c>
      <c r="N107" s="16" t="e">
        <v>#N/A</v>
      </c>
      <c r="O107" s="16" t="e">
        <v>#N/A</v>
      </c>
      <c r="P107" s="16" t="e">
        <v>#N/A</v>
      </c>
      <c r="Q107" s="16" t="e">
        <v>#N/A</v>
      </c>
      <c r="R107" s="16" t="e">
        <v>#N/A</v>
      </c>
      <c r="S107" s="16" t="e">
        <v>#N/A</v>
      </c>
      <c r="T107" s="16" t="e">
        <v>#N/A</v>
      </c>
    </row>
    <row r="108" spans="2:20" x14ac:dyDescent="0.25">
      <c r="B108" s="18">
        <v>2033</v>
      </c>
      <c r="C108" s="18">
        <v>3</v>
      </c>
      <c r="D108" s="16" t="e">
        <v>#N/A</v>
      </c>
      <c r="E108" s="16" t="e">
        <v>#N/A</v>
      </c>
      <c r="F108" s="16" t="e">
        <v>#N/A</v>
      </c>
      <c r="G108" s="16" t="e">
        <v>#N/A</v>
      </c>
      <c r="H108" s="16" t="e">
        <v>#N/A</v>
      </c>
      <c r="I108" s="16" t="e">
        <v>#N/A</v>
      </c>
      <c r="J108" s="16" t="e">
        <v>#N/A</v>
      </c>
      <c r="K108" s="16" t="e">
        <v>#N/A</v>
      </c>
      <c r="L108" s="16" t="e">
        <v>#N/A</v>
      </c>
      <c r="M108" s="16" t="e">
        <v>#N/A</v>
      </c>
      <c r="N108" s="16" t="e">
        <v>#N/A</v>
      </c>
      <c r="O108" s="16" t="e">
        <v>#N/A</v>
      </c>
      <c r="P108" s="16" t="e">
        <v>#N/A</v>
      </c>
      <c r="Q108" s="16" t="e">
        <v>#N/A</v>
      </c>
      <c r="R108" s="16" t="e">
        <v>#N/A</v>
      </c>
      <c r="S108" s="16" t="e">
        <v>#N/A</v>
      </c>
      <c r="T108" s="16" t="e">
        <v>#N/A</v>
      </c>
    </row>
    <row r="109" spans="2:20" x14ac:dyDescent="0.25">
      <c r="B109" s="18">
        <v>2033</v>
      </c>
      <c r="C109" s="18">
        <v>4</v>
      </c>
      <c r="D109" s="16" t="e">
        <v>#N/A</v>
      </c>
      <c r="E109" s="16" t="e">
        <v>#N/A</v>
      </c>
      <c r="F109" s="16" t="e">
        <v>#N/A</v>
      </c>
      <c r="G109" s="16" t="e">
        <v>#N/A</v>
      </c>
      <c r="H109" s="16" t="e">
        <v>#N/A</v>
      </c>
      <c r="I109" s="16" t="e">
        <v>#N/A</v>
      </c>
      <c r="J109" s="16" t="e">
        <v>#N/A</v>
      </c>
      <c r="K109" s="16" t="e">
        <v>#N/A</v>
      </c>
      <c r="L109" s="16" t="e">
        <v>#N/A</v>
      </c>
      <c r="M109" s="16" t="e">
        <v>#N/A</v>
      </c>
      <c r="N109" s="16" t="e">
        <v>#N/A</v>
      </c>
      <c r="O109" s="16" t="e">
        <v>#N/A</v>
      </c>
      <c r="P109" s="16" t="e">
        <v>#N/A</v>
      </c>
      <c r="Q109" s="16" t="e">
        <v>#N/A</v>
      </c>
      <c r="R109" s="16" t="e">
        <v>#N/A</v>
      </c>
      <c r="S109" s="16" t="e">
        <v>#N/A</v>
      </c>
      <c r="T109" s="16" t="e">
        <v>#N/A</v>
      </c>
    </row>
    <row r="110" spans="2:20" x14ac:dyDescent="0.25">
      <c r="B110" s="18">
        <v>2033</v>
      </c>
      <c r="C110" s="18">
        <v>5</v>
      </c>
      <c r="D110" s="16" t="e">
        <v>#N/A</v>
      </c>
      <c r="E110" s="16" t="e">
        <v>#N/A</v>
      </c>
      <c r="F110" s="16" t="e">
        <v>#N/A</v>
      </c>
      <c r="G110" s="16" t="e">
        <v>#N/A</v>
      </c>
      <c r="H110" s="16" t="e">
        <v>#N/A</v>
      </c>
      <c r="I110" s="16" t="e">
        <v>#N/A</v>
      </c>
      <c r="J110" s="16" t="e">
        <v>#N/A</v>
      </c>
      <c r="K110" s="16" t="e">
        <v>#N/A</v>
      </c>
      <c r="L110" s="16" t="e">
        <v>#N/A</v>
      </c>
      <c r="M110" s="16" t="e">
        <v>#N/A</v>
      </c>
      <c r="N110" s="16" t="e">
        <v>#N/A</v>
      </c>
      <c r="O110" s="16" t="e">
        <v>#N/A</v>
      </c>
      <c r="P110" s="16" t="e">
        <v>#N/A</v>
      </c>
      <c r="Q110" s="16" t="e">
        <v>#N/A</v>
      </c>
      <c r="R110" s="16" t="e">
        <v>#N/A</v>
      </c>
      <c r="S110" s="16" t="e">
        <v>#N/A</v>
      </c>
      <c r="T110" s="16" t="e">
        <v>#N/A</v>
      </c>
    </row>
    <row r="111" spans="2:20" x14ac:dyDescent="0.25">
      <c r="B111" s="18">
        <v>2033</v>
      </c>
      <c r="C111" s="18">
        <v>6</v>
      </c>
      <c r="D111" s="16" t="e">
        <v>#N/A</v>
      </c>
      <c r="E111" s="16" t="e">
        <v>#N/A</v>
      </c>
      <c r="F111" s="16" t="e">
        <v>#N/A</v>
      </c>
      <c r="G111" s="16" t="e">
        <v>#N/A</v>
      </c>
      <c r="H111" s="16" t="e">
        <v>#N/A</v>
      </c>
      <c r="I111" s="16" t="e">
        <v>#N/A</v>
      </c>
      <c r="J111" s="16" t="e">
        <v>#N/A</v>
      </c>
      <c r="K111" s="16" t="e">
        <v>#N/A</v>
      </c>
      <c r="L111" s="16" t="e">
        <v>#N/A</v>
      </c>
      <c r="M111" s="16" t="e">
        <v>#N/A</v>
      </c>
      <c r="N111" s="16" t="e">
        <v>#N/A</v>
      </c>
      <c r="O111" s="16" t="e">
        <v>#N/A</v>
      </c>
      <c r="P111" s="16" t="e">
        <v>#N/A</v>
      </c>
      <c r="Q111" s="16" t="e">
        <v>#N/A</v>
      </c>
      <c r="R111" s="16" t="e">
        <v>#N/A</v>
      </c>
      <c r="S111" s="16" t="e">
        <v>#N/A</v>
      </c>
      <c r="T111" s="16" t="e">
        <v>#N/A</v>
      </c>
    </row>
    <row r="112" spans="2:20" x14ac:dyDescent="0.25">
      <c r="B112" s="18">
        <v>2033</v>
      </c>
      <c r="C112" s="18">
        <v>7</v>
      </c>
      <c r="D112" s="16" t="e">
        <v>#N/A</v>
      </c>
      <c r="E112" s="16" t="e">
        <v>#N/A</v>
      </c>
      <c r="F112" s="16" t="e">
        <v>#N/A</v>
      </c>
      <c r="G112" s="16" t="e">
        <v>#N/A</v>
      </c>
      <c r="H112" s="16" t="e">
        <v>#N/A</v>
      </c>
      <c r="I112" s="16" t="e">
        <v>#N/A</v>
      </c>
      <c r="J112" s="16" t="e">
        <v>#N/A</v>
      </c>
      <c r="K112" s="16" t="e">
        <v>#N/A</v>
      </c>
      <c r="L112" s="16" t="e">
        <v>#N/A</v>
      </c>
      <c r="M112" s="16" t="e">
        <v>#N/A</v>
      </c>
      <c r="N112" s="16" t="e">
        <v>#N/A</v>
      </c>
      <c r="O112" s="16" t="e">
        <v>#N/A</v>
      </c>
      <c r="P112" s="16" t="e">
        <v>#N/A</v>
      </c>
      <c r="Q112" s="16" t="e">
        <v>#N/A</v>
      </c>
      <c r="R112" s="16" t="e">
        <v>#N/A</v>
      </c>
      <c r="S112" s="16" t="e">
        <v>#N/A</v>
      </c>
      <c r="T112" s="16" t="e">
        <v>#N/A</v>
      </c>
    </row>
    <row r="113" spans="2:20" x14ac:dyDescent="0.25">
      <c r="B113" s="18">
        <v>2033</v>
      </c>
      <c r="C113" s="18">
        <v>8</v>
      </c>
      <c r="D113" s="16" t="e">
        <v>#N/A</v>
      </c>
      <c r="E113" s="16" t="e">
        <v>#N/A</v>
      </c>
      <c r="F113" s="16" t="e">
        <v>#N/A</v>
      </c>
      <c r="G113" s="16" t="e">
        <v>#N/A</v>
      </c>
      <c r="H113" s="16" t="e">
        <v>#N/A</v>
      </c>
      <c r="I113" s="16" t="e">
        <v>#N/A</v>
      </c>
      <c r="J113" s="16" t="e">
        <v>#N/A</v>
      </c>
      <c r="K113" s="16" t="e">
        <v>#N/A</v>
      </c>
      <c r="L113" s="16" t="e">
        <v>#N/A</v>
      </c>
      <c r="M113" s="16" t="e">
        <v>#N/A</v>
      </c>
      <c r="N113" s="16" t="e">
        <v>#N/A</v>
      </c>
      <c r="O113" s="16" t="e">
        <v>#N/A</v>
      </c>
      <c r="P113" s="16" t="e">
        <v>#N/A</v>
      </c>
      <c r="Q113" s="16" t="e">
        <v>#N/A</v>
      </c>
      <c r="R113" s="16" t="e">
        <v>#N/A</v>
      </c>
      <c r="S113" s="16" t="e">
        <v>#N/A</v>
      </c>
      <c r="T113" s="16" t="e">
        <v>#N/A</v>
      </c>
    </row>
    <row r="114" spans="2:20" x14ac:dyDescent="0.25">
      <c r="B114" s="18">
        <v>2033</v>
      </c>
      <c r="C114" s="18">
        <v>9</v>
      </c>
      <c r="D114" s="16" t="e">
        <v>#N/A</v>
      </c>
      <c r="E114" s="16" t="e">
        <v>#N/A</v>
      </c>
      <c r="F114" s="16" t="e">
        <v>#N/A</v>
      </c>
      <c r="G114" s="16" t="e">
        <v>#N/A</v>
      </c>
      <c r="H114" s="16" t="e">
        <v>#N/A</v>
      </c>
      <c r="I114" s="16" t="e">
        <v>#N/A</v>
      </c>
      <c r="J114" s="16" t="e">
        <v>#N/A</v>
      </c>
      <c r="K114" s="16" t="e">
        <v>#N/A</v>
      </c>
      <c r="L114" s="16" t="e">
        <v>#N/A</v>
      </c>
      <c r="M114" s="16" t="e">
        <v>#N/A</v>
      </c>
      <c r="N114" s="16" t="e">
        <v>#N/A</v>
      </c>
      <c r="O114" s="16" t="e">
        <v>#N/A</v>
      </c>
      <c r="P114" s="16" t="e">
        <v>#N/A</v>
      </c>
      <c r="Q114" s="16" t="e">
        <v>#N/A</v>
      </c>
      <c r="R114" s="16" t="e">
        <v>#N/A</v>
      </c>
      <c r="S114" s="16" t="e">
        <v>#N/A</v>
      </c>
      <c r="T114" s="16" t="e">
        <v>#N/A</v>
      </c>
    </row>
    <row r="115" spans="2:20" x14ac:dyDescent="0.25">
      <c r="B115" s="18">
        <v>2033</v>
      </c>
      <c r="C115" s="18">
        <v>10</v>
      </c>
      <c r="D115" s="16" t="e">
        <v>#N/A</v>
      </c>
      <c r="E115" s="16" t="e">
        <v>#N/A</v>
      </c>
      <c r="F115" s="16" t="e">
        <v>#N/A</v>
      </c>
      <c r="G115" s="16" t="e">
        <v>#N/A</v>
      </c>
      <c r="H115" s="16" t="e">
        <v>#N/A</v>
      </c>
      <c r="I115" s="16" t="e">
        <v>#N/A</v>
      </c>
      <c r="J115" s="16" t="e">
        <v>#N/A</v>
      </c>
      <c r="K115" s="16" t="e">
        <v>#N/A</v>
      </c>
      <c r="L115" s="16" t="e">
        <v>#N/A</v>
      </c>
      <c r="M115" s="16" t="e">
        <v>#N/A</v>
      </c>
      <c r="N115" s="16" t="e">
        <v>#N/A</v>
      </c>
      <c r="O115" s="16" t="e">
        <v>#N/A</v>
      </c>
      <c r="P115" s="16" t="e">
        <v>#N/A</v>
      </c>
      <c r="Q115" s="16" t="e">
        <v>#N/A</v>
      </c>
      <c r="R115" s="16" t="e">
        <v>#N/A</v>
      </c>
      <c r="S115" s="16" t="e">
        <v>#N/A</v>
      </c>
      <c r="T115" s="16" t="e">
        <v>#N/A</v>
      </c>
    </row>
    <row r="116" spans="2:20" x14ac:dyDescent="0.25">
      <c r="B116" s="18">
        <v>2033</v>
      </c>
      <c r="C116" s="18">
        <v>11</v>
      </c>
      <c r="D116" s="16" t="e">
        <v>#N/A</v>
      </c>
      <c r="E116" s="16" t="e">
        <v>#N/A</v>
      </c>
      <c r="F116" s="16" t="e">
        <v>#N/A</v>
      </c>
      <c r="G116" s="16" t="e">
        <v>#N/A</v>
      </c>
      <c r="H116" s="16" t="e">
        <v>#N/A</v>
      </c>
      <c r="I116" s="16" t="e">
        <v>#N/A</v>
      </c>
      <c r="J116" s="16" t="e">
        <v>#N/A</v>
      </c>
      <c r="K116" s="16" t="e">
        <v>#N/A</v>
      </c>
      <c r="L116" s="16" t="e">
        <v>#N/A</v>
      </c>
      <c r="M116" s="16" t="e">
        <v>#N/A</v>
      </c>
      <c r="N116" s="16" t="e">
        <v>#N/A</v>
      </c>
      <c r="O116" s="16" t="e">
        <v>#N/A</v>
      </c>
      <c r="P116" s="16" t="e">
        <v>#N/A</v>
      </c>
      <c r="Q116" s="16" t="e">
        <v>#N/A</v>
      </c>
      <c r="R116" s="16" t="e">
        <v>#N/A</v>
      </c>
      <c r="S116" s="16" t="e">
        <v>#N/A</v>
      </c>
      <c r="T116" s="16" t="e">
        <v>#N/A</v>
      </c>
    </row>
    <row r="117" spans="2:20" x14ac:dyDescent="0.25">
      <c r="B117" s="18">
        <v>2033</v>
      </c>
      <c r="C117" s="18">
        <v>12</v>
      </c>
      <c r="D117" s="16" t="e">
        <v>#N/A</v>
      </c>
      <c r="E117" s="16" t="e">
        <v>#N/A</v>
      </c>
      <c r="F117" s="16" t="e">
        <v>#N/A</v>
      </c>
      <c r="G117" s="16" t="e">
        <v>#N/A</v>
      </c>
      <c r="H117" s="16" t="e">
        <v>#N/A</v>
      </c>
      <c r="I117" s="16" t="e">
        <v>#N/A</v>
      </c>
      <c r="J117" s="16" t="e">
        <v>#N/A</v>
      </c>
      <c r="K117" s="16" t="e">
        <v>#N/A</v>
      </c>
      <c r="L117" s="16" t="e">
        <v>#N/A</v>
      </c>
      <c r="M117" s="16" t="e">
        <v>#N/A</v>
      </c>
      <c r="N117" s="16" t="e">
        <v>#N/A</v>
      </c>
      <c r="O117" s="16" t="e">
        <v>#N/A</v>
      </c>
      <c r="P117" s="16" t="e">
        <v>#N/A</v>
      </c>
      <c r="Q117" s="16" t="e">
        <v>#N/A</v>
      </c>
      <c r="R117" s="16" t="e">
        <v>#N/A</v>
      </c>
      <c r="S117" s="16" t="e">
        <v>#N/A</v>
      </c>
      <c r="T117" s="16" t="e">
        <v>#N/A</v>
      </c>
    </row>
    <row r="118" spans="2:20" x14ac:dyDescent="0.25">
      <c r="B118" s="18">
        <v>2034</v>
      </c>
      <c r="C118" s="18">
        <v>1</v>
      </c>
      <c r="D118" s="16" t="e">
        <v>#N/A</v>
      </c>
      <c r="E118" s="16" t="e">
        <v>#N/A</v>
      </c>
      <c r="F118" s="16" t="e">
        <v>#N/A</v>
      </c>
      <c r="G118" s="16" t="e">
        <v>#N/A</v>
      </c>
      <c r="H118" s="16" t="e">
        <v>#N/A</v>
      </c>
      <c r="I118" s="16" t="e">
        <v>#N/A</v>
      </c>
      <c r="J118" s="16" t="e">
        <v>#N/A</v>
      </c>
      <c r="K118" s="16" t="e">
        <v>#N/A</v>
      </c>
      <c r="L118" s="16" t="e">
        <v>#N/A</v>
      </c>
      <c r="M118" s="16" t="e">
        <v>#N/A</v>
      </c>
      <c r="N118" s="16" t="e">
        <v>#N/A</v>
      </c>
      <c r="O118" s="16" t="e">
        <v>#N/A</v>
      </c>
      <c r="P118" s="16" t="e">
        <v>#N/A</v>
      </c>
      <c r="Q118" s="16" t="e">
        <v>#N/A</v>
      </c>
      <c r="R118" s="16" t="e">
        <v>#N/A</v>
      </c>
      <c r="S118" s="16" t="e">
        <v>#N/A</v>
      </c>
      <c r="T118" s="16" t="e">
        <v>#N/A</v>
      </c>
    </row>
    <row r="119" spans="2:20" x14ac:dyDescent="0.25">
      <c r="B119" s="18">
        <v>2034</v>
      </c>
      <c r="C119" s="18">
        <v>2</v>
      </c>
      <c r="D119" s="16" t="e">
        <v>#N/A</v>
      </c>
      <c r="E119" s="16" t="e">
        <v>#N/A</v>
      </c>
      <c r="F119" s="16" t="e">
        <v>#N/A</v>
      </c>
      <c r="G119" s="16" t="e">
        <v>#N/A</v>
      </c>
      <c r="H119" s="16" t="e">
        <v>#N/A</v>
      </c>
      <c r="I119" s="16" t="e">
        <v>#N/A</v>
      </c>
      <c r="J119" s="16" t="e">
        <v>#N/A</v>
      </c>
      <c r="K119" s="16" t="e">
        <v>#N/A</v>
      </c>
      <c r="L119" s="16" t="e">
        <v>#N/A</v>
      </c>
      <c r="M119" s="16" t="e">
        <v>#N/A</v>
      </c>
      <c r="N119" s="16" t="e">
        <v>#N/A</v>
      </c>
      <c r="O119" s="16" t="e">
        <v>#N/A</v>
      </c>
      <c r="P119" s="16" t="e">
        <v>#N/A</v>
      </c>
      <c r="Q119" s="16" t="e">
        <v>#N/A</v>
      </c>
      <c r="R119" s="16" t="e">
        <v>#N/A</v>
      </c>
      <c r="S119" s="16" t="e">
        <v>#N/A</v>
      </c>
      <c r="T119" s="16" t="e">
        <v>#N/A</v>
      </c>
    </row>
    <row r="120" spans="2:20" x14ac:dyDescent="0.25">
      <c r="B120" s="18">
        <v>2034</v>
      </c>
      <c r="C120" s="18">
        <v>3</v>
      </c>
      <c r="D120" s="16" t="e">
        <v>#N/A</v>
      </c>
      <c r="E120" s="16" t="e">
        <v>#N/A</v>
      </c>
      <c r="F120" s="16" t="e">
        <v>#N/A</v>
      </c>
      <c r="G120" s="16" t="e">
        <v>#N/A</v>
      </c>
      <c r="H120" s="16" t="e">
        <v>#N/A</v>
      </c>
      <c r="I120" s="16" t="e">
        <v>#N/A</v>
      </c>
      <c r="J120" s="16" t="e">
        <v>#N/A</v>
      </c>
      <c r="K120" s="16" t="e">
        <v>#N/A</v>
      </c>
      <c r="L120" s="16" t="e">
        <v>#N/A</v>
      </c>
      <c r="M120" s="16" t="e">
        <v>#N/A</v>
      </c>
      <c r="N120" s="16" t="e">
        <v>#N/A</v>
      </c>
      <c r="O120" s="16" t="e">
        <v>#N/A</v>
      </c>
      <c r="P120" s="16" t="e">
        <v>#N/A</v>
      </c>
      <c r="Q120" s="16" t="e">
        <v>#N/A</v>
      </c>
      <c r="R120" s="16" t="e">
        <v>#N/A</v>
      </c>
      <c r="S120" s="16" t="e">
        <v>#N/A</v>
      </c>
      <c r="T120" s="16" t="e">
        <v>#N/A</v>
      </c>
    </row>
    <row r="121" spans="2:20" x14ac:dyDescent="0.25">
      <c r="B121" s="18">
        <v>2034</v>
      </c>
      <c r="C121" s="18">
        <v>4</v>
      </c>
      <c r="D121" s="16" t="e">
        <v>#N/A</v>
      </c>
      <c r="E121" s="16" t="e">
        <v>#N/A</v>
      </c>
      <c r="F121" s="16" t="e">
        <v>#N/A</v>
      </c>
      <c r="G121" s="16" t="e">
        <v>#N/A</v>
      </c>
      <c r="H121" s="16" t="e">
        <v>#N/A</v>
      </c>
      <c r="I121" s="16" t="e">
        <v>#N/A</v>
      </c>
      <c r="J121" s="16" t="e">
        <v>#N/A</v>
      </c>
      <c r="K121" s="16" t="e">
        <v>#N/A</v>
      </c>
      <c r="L121" s="16" t="e">
        <v>#N/A</v>
      </c>
      <c r="M121" s="16" t="e">
        <v>#N/A</v>
      </c>
      <c r="N121" s="16" t="e">
        <v>#N/A</v>
      </c>
      <c r="O121" s="16" t="e">
        <v>#N/A</v>
      </c>
      <c r="P121" s="16" t="e">
        <v>#N/A</v>
      </c>
      <c r="Q121" s="16" t="e">
        <v>#N/A</v>
      </c>
      <c r="R121" s="16" t="e">
        <v>#N/A</v>
      </c>
      <c r="S121" s="16" t="e">
        <v>#N/A</v>
      </c>
      <c r="T121" s="16" t="e">
        <v>#N/A</v>
      </c>
    </row>
    <row r="122" spans="2:20" x14ac:dyDescent="0.25">
      <c r="B122" s="18">
        <v>2034</v>
      </c>
      <c r="C122" s="18">
        <v>5</v>
      </c>
      <c r="D122" s="16" t="e">
        <v>#N/A</v>
      </c>
      <c r="E122" s="16" t="e">
        <v>#N/A</v>
      </c>
      <c r="F122" s="16" t="e">
        <v>#N/A</v>
      </c>
      <c r="G122" s="16" t="e">
        <v>#N/A</v>
      </c>
      <c r="H122" s="16" t="e">
        <v>#N/A</v>
      </c>
      <c r="I122" s="16" t="e">
        <v>#N/A</v>
      </c>
      <c r="J122" s="16" t="e">
        <v>#N/A</v>
      </c>
      <c r="K122" s="16" t="e">
        <v>#N/A</v>
      </c>
      <c r="L122" s="16" t="e">
        <v>#N/A</v>
      </c>
      <c r="M122" s="16" t="e">
        <v>#N/A</v>
      </c>
      <c r="N122" s="16" t="e">
        <v>#N/A</v>
      </c>
      <c r="O122" s="16" t="e">
        <v>#N/A</v>
      </c>
      <c r="P122" s="16" t="e">
        <v>#N/A</v>
      </c>
      <c r="Q122" s="16" t="e">
        <v>#N/A</v>
      </c>
      <c r="R122" s="16" t="e">
        <v>#N/A</v>
      </c>
      <c r="S122" s="16" t="e">
        <v>#N/A</v>
      </c>
      <c r="T122" s="16" t="e">
        <v>#N/A</v>
      </c>
    </row>
    <row r="123" spans="2:20" x14ac:dyDescent="0.25">
      <c r="B123" s="18">
        <v>2034</v>
      </c>
      <c r="C123" s="18">
        <v>6</v>
      </c>
      <c r="D123" s="16" t="e">
        <v>#N/A</v>
      </c>
      <c r="E123" s="16" t="e">
        <v>#N/A</v>
      </c>
      <c r="F123" s="16" t="e">
        <v>#N/A</v>
      </c>
      <c r="G123" s="16" t="e">
        <v>#N/A</v>
      </c>
      <c r="H123" s="16" t="e">
        <v>#N/A</v>
      </c>
      <c r="I123" s="16" t="e">
        <v>#N/A</v>
      </c>
      <c r="J123" s="16" t="e">
        <v>#N/A</v>
      </c>
      <c r="K123" s="16" t="e">
        <v>#N/A</v>
      </c>
      <c r="L123" s="16" t="e">
        <v>#N/A</v>
      </c>
      <c r="M123" s="16" t="e">
        <v>#N/A</v>
      </c>
      <c r="N123" s="16" t="e">
        <v>#N/A</v>
      </c>
      <c r="O123" s="16" t="e">
        <v>#N/A</v>
      </c>
      <c r="P123" s="16" t="e">
        <v>#N/A</v>
      </c>
      <c r="Q123" s="16" t="e">
        <v>#N/A</v>
      </c>
      <c r="R123" s="16" t="e">
        <v>#N/A</v>
      </c>
      <c r="S123" s="16" t="e">
        <v>#N/A</v>
      </c>
      <c r="T123" s="16" t="e">
        <v>#N/A</v>
      </c>
    </row>
    <row r="124" spans="2:20" x14ac:dyDescent="0.25">
      <c r="B124" s="18">
        <v>2034</v>
      </c>
      <c r="C124" s="18">
        <v>7</v>
      </c>
      <c r="D124" s="16" t="e">
        <v>#N/A</v>
      </c>
      <c r="E124" s="16" t="e">
        <v>#N/A</v>
      </c>
      <c r="F124" s="16" t="e">
        <v>#N/A</v>
      </c>
      <c r="G124" s="16" t="e">
        <v>#N/A</v>
      </c>
      <c r="H124" s="16" t="e">
        <v>#N/A</v>
      </c>
      <c r="I124" s="16" t="e">
        <v>#N/A</v>
      </c>
      <c r="J124" s="16" t="e">
        <v>#N/A</v>
      </c>
      <c r="K124" s="16" t="e">
        <v>#N/A</v>
      </c>
      <c r="L124" s="16" t="e">
        <v>#N/A</v>
      </c>
      <c r="M124" s="16" t="e">
        <v>#N/A</v>
      </c>
      <c r="N124" s="16" t="e">
        <v>#N/A</v>
      </c>
      <c r="O124" s="16" t="e">
        <v>#N/A</v>
      </c>
      <c r="P124" s="16" t="e">
        <v>#N/A</v>
      </c>
      <c r="Q124" s="16" t="e">
        <v>#N/A</v>
      </c>
      <c r="R124" s="16" t="e">
        <v>#N/A</v>
      </c>
      <c r="S124" s="16" t="e">
        <v>#N/A</v>
      </c>
      <c r="T124" s="16" t="e">
        <v>#N/A</v>
      </c>
    </row>
    <row r="125" spans="2:20" x14ac:dyDescent="0.25">
      <c r="B125" s="18">
        <v>2034</v>
      </c>
      <c r="C125" s="18">
        <v>8</v>
      </c>
      <c r="D125" s="16" t="e">
        <v>#N/A</v>
      </c>
      <c r="E125" s="16" t="e">
        <v>#N/A</v>
      </c>
      <c r="F125" s="16" t="e">
        <v>#N/A</v>
      </c>
      <c r="G125" s="16" t="e">
        <v>#N/A</v>
      </c>
      <c r="H125" s="16" t="e">
        <v>#N/A</v>
      </c>
      <c r="I125" s="16" t="e">
        <v>#N/A</v>
      </c>
      <c r="J125" s="16" t="e">
        <v>#N/A</v>
      </c>
      <c r="K125" s="16" t="e">
        <v>#N/A</v>
      </c>
      <c r="L125" s="16" t="e">
        <v>#N/A</v>
      </c>
      <c r="M125" s="16" t="e">
        <v>#N/A</v>
      </c>
      <c r="N125" s="16" t="e">
        <v>#N/A</v>
      </c>
      <c r="O125" s="16" t="e">
        <v>#N/A</v>
      </c>
      <c r="P125" s="16" t="e">
        <v>#N/A</v>
      </c>
      <c r="Q125" s="16" t="e">
        <v>#N/A</v>
      </c>
      <c r="R125" s="16" t="e">
        <v>#N/A</v>
      </c>
      <c r="S125" s="16" t="e">
        <v>#N/A</v>
      </c>
      <c r="T125" s="16" t="e">
        <v>#N/A</v>
      </c>
    </row>
    <row r="126" spans="2:20" x14ac:dyDescent="0.25">
      <c r="B126" s="18">
        <v>2034</v>
      </c>
      <c r="C126" s="18">
        <v>9</v>
      </c>
      <c r="D126" s="16" t="e">
        <v>#N/A</v>
      </c>
      <c r="E126" s="16" t="e">
        <v>#N/A</v>
      </c>
      <c r="F126" s="16" t="e">
        <v>#N/A</v>
      </c>
      <c r="G126" s="16" t="e">
        <v>#N/A</v>
      </c>
      <c r="H126" s="16" t="e">
        <v>#N/A</v>
      </c>
      <c r="I126" s="16" t="e">
        <v>#N/A</v>
      </c>
      <c r="J126" s="16" t="e">
        <v>#N/A</v>
      </c>
      <c r="K126" s="16" t="e">
        <v>#N/A</v>
      </c>
      <c r="L126" s="16" t="e">
        <v>#N/A</v>
      </c>
      <c r="M126" s="16" t="e">
        <v>#N/A</v>
      </c>
      <c r="N126" s="16" t="e">
        <v>#N/A</v>
      </c>
      <c r="O126" s="16" t="e">
        <v>#N/A</v>
      </c>
      <c r="P126" s="16" t="e">
        <v>#N/A</v>
      </c>
      <c r="Q126" s="16" t="e">
        <v>#N/A</v>
      </c>
      <c r="R126" s="16" t="e">
        <v>#N/A</v>
      </c>
      <c r="S126" s="16" t="e">
        <v>#N/A</v>
      </c>
      <c r="T126" s="16" t="e">
        <v>#N/A</v>
      </c>
    </row>
    <row r="127" spans="2:20" x14ac:dyDescent="0.25">
      <c r="B127" s="18">
        <v>2034</v>
      </c>
      <c r="C127" s="18">
        <v>10</v>
      </c>
      <c r="D127" s="16" t="e">
        <v>#N/A</v>
      </c>
      <c r="E127" s="16" t="e">
        <v>#N/A</v>
      </c>
      <c r="F127" s="16" t="e">
        <v>#N/A</v>
      </c>
      <c r="G127" s="16" t="e">
        <v>#N/A</v>
      </c>
      <c r="H127" s="16" t="e">
        <v>#N/A</v>
      </c>
      <c r="I127" s="16" t="e">
        <v>#N/A</v>
      </c>
      <c r="J127" s="16" t="e">
        <v>#N/A</v>
      </c>
      <c r="K127" s="16" t="e">
        <v>#N/A</v>
      </c>
      <c r="L127" s="16" t="e">
        <v>#N/A</v>
      </c>
      <c r="M127" s="16" t="e">
        <v>#N/A</v>
      </c>
      <c r="N127" s="16" t="e">
        <v>#N/A</v>
      </c>
      <c r="O127" s="16" t="e">
        <v>#N/A</v>
      </c>
      <c r="P127" s="16" t="e">
        <v>#N/A</v>
      </c>
      <c r="Q127" s="16" t="e">
        <v>#N/A</v>
      </c>
      <c r="R127" s="16" t="e">
        <v>#N/A</v>
      </c>
      <c r="S127" s="16" t="e">
        <v>#N/A</v>
      </c>
      <c r="T127" s="16" t="e">
        <v>#N/A</v>
      </c>
    </row>
    <row r="128" spans="2:20" x14ac:dyDescent="0.25">
      <c r="B128" s="18">
        <v>2034</v>
      </c>
      <c r="C128" s="18">
        <v>11</v>
      </c>
      <c r="D128" s="16" t="e">
        <v>#N/A</v>
      </c>
      <c r="E128" s="16" t="e">
        <v>#N/A</v>
      </c>
      <c r="F128" s="16" t="e">
        <v>#N/A</v>
      </c>
      <c r="G128" s="16" t="e">
        <v>#N/A</v>
      </c>
      <c r="H128" s="16" t="e">
        <v>#N/A</v>
      </c>
      <c r="I128" s="16" t="e">
        <v>#N/A</v>
      </c>
      <c r="J128" s="16" t="e">
        <v>#N/A</v>
      </c>
      <c r="K128" s="16" t="e">
        <v>#N/A</v>
      </c>
      <c r="L128" s="16" t="e">
        <v>#N/A</v>
      </c>
      <c r="M128" s="16" t="e">
        <v>#N/A</v>
      </c>
      <c r="N128" s="16" t="e">
        <v>#N/A</v>
      </c>
      <c r="O128" s="16" t="e">
        <v>#N/A</v>
      </c>
      <c r="P128" s="16" t="e">
        <v>#N/A</v>
      </c>
      <c r="Q128" s="16" t="e">
        <v>#N/A</v>
      </c>
      <c r="R128" s="16" t="e">
        <v>#N/A</v>
      </c>
      <c r="S128" s="16" t="e">
        <v>#N/A</v>
      </c>
      <c r="T128" s="16" t="e">
        <v>#N/A</v>
      </c>
    </row>
    <row r="129" spans="2:20" x14ac:dyDescent="0.25">
      <c r="B129" s="18">
        <v>2034</v>
      </c>
      <c r="C129" s="18">
        <v>12</v>
      </c>
      <c r="D129" s="16" t="e">
        <v>#N/A</v>
      </c>
      <c r="E129" s="16" t="e">
        <v>#N/A</v>
      </c>
      <c r="F129" s="16" t="e">
        <v>#N/A</v>
      </c>
      <c r="G129" s="16" t="e">
        <v>#N/A</v>
      </c>
      <c r="H129" s="16" t="e">
        <v>#N/A</v>
      </c>
      <c r="I129" s="16" t="e">
        <v>#N/A</v>
      </c>
      <c r="J129" s="16" t="e">
        <v>#N/A</v>
      </c>
      <c r="K129" s="16" t="e">
        <v>#N/A</v>
      </c>
      <c r="L129" s="16" t="e">
        <v>#N/A</v>
      </c>
      <c r="M129" s="16" t="e">
        <v>#N/A</v>
      </c>
      <c r="N129" s="16" t="e">
        <v>#N/A</v>
      </c>
      <c r="O129" s="16" t="e">
        <v>#N/A</v>
      </c>
      <c r="P129" s="16" t="e">
        <v>#N/A</v>
      </c>
      <c r="Q129" s="16" t="e">
        <v>#N/A</v>
      </c>
      <c r="R129" s="16" t="e">
        <v>#N/A</v>
      </c>
      <c r="S129" s="16" t="e">
        <v>#N/A</v>
      </c>
      <c r="T129" s="16" t="e">
        <v>#N/A</v>
      </c>
    </row>
    <row r="130" spans="2:20" x14ac:dyDescent="0.25">
      <c r="B130" s="18">
        <v>2035</v>
      </c>
      <c r="C130" s="18">
        <v>1</v>
      </c>
      <c r="D130" s="16" t="e">
        <v>#N/A</v>
      </c>
      <c r="E130" s="16" t="e">
        <v>#N/A</v>
      </c>
      <c r="F130" s="16" t="e">
        <v>#N/A</v>
      </c>
      <c r="G130" s="16" t="e">
        <v>#N/A</v>
      </c>
      <c r="H130" s="16" t="e">
        <v>#N/A</v>
      </c>
      <c r="I130" s="16" t="e">
        <v>#N/A</v>
      </c>
      <c r="J130" s="16" t="e">
        <v>#N/A</v>
      </c>
      <c r="K130" s="16" t="e">
        <v>#N/A</v>
      </c>
      <c r="L130" s="16" t="e">
        <v>#N/A</v>
      </c>
      <c r="M130" s="16" t="e">
        <v>#N/A</v>
      </c>
      <c r="N130" s="16" t="e">
        <v>#N/A</v>
      </c>
      <c r="O130" s="16" t="e">
        <v>#N/A</v>
      </c>
      <c r="P130" s="16" t="e">
        <v>#N/A</v>
      </c>
      <c r="Q130" s="16" t="e">
        <v>#N/A</v>
      </c>
      <c r="R130" s="16" t="e">
        <v>#N/A</v>
      </c>
      <c r="S130" s="16" t="e">
        <v>#N/A</v>
      </c>
      <c r="T130" s="16" t="e">
        <v>#N/A</v>
      </c>
    </row>
    <row r="131" spans="2:20" x14ac:dyDescent="0.25">
      <c r="B131" s="18">
        <v>2035</v>
      </c>
      <c r="C131" s="18">
        <v>2</v>
      </c>
      <c r="D131" s="16" t="e">
        <v>#N/A</v>
      </c>
      <c r="E131" s="16" t="e">
        <v>#N/A</v>
      </c>
      <c r="F131" s="16" t="e">
        <v>#N/A</v>
      </c>
      <c r="G131" s="16" t="e">
        <v>#N/A</v>
      </c>
      <c r="H131" s="16" t="e">
        <v>#N/A</v>
      </c>
      <c r="I131" s="16" t="e">
        <v>#N/A</v>
      </c>
      <c r="J131" s="16" t="e">
        <v>#N/A</v>
      </c>
      <c r="K131" s="16" t="e">
        <v>#N/A</v>
      </c>
      <c r="L131" s="16" t="e">
        <v>#N/A</v>
      </c>
      <c r="M131" s="16" t="e">
        <v>#N/A</v>
      </c>
      <c r="N131" s="16" t="e">
        <v>#N/A</v>
      </c>
      <c r="O131" s="16" t="e">
        <v>#N/A</v>
      </c>
      <c r="P131" s="16" t="e">
        <v>#N/A</v>
      </c>
      <c r="Q131" s="16" t="e">
        <v>#N/A</v>
      </c>
      <c r="R131" s="16" t="e">
        <v>#N/A</v>
      </c>
      <c r="S131" s="16" t="e">
        <v>#N/A</v>
      </c>
      <c r="T131" s="16" t="e">
        <v>#N/A</v>
      </c>
    </row>
    <row r="132" spans="2:20" x14ac:dyDescent="0.25">
      <c r="B132" s="18">
        <v>2035</v>
      </c>
      <c r="C132" s="18">
        <v>3</v>
      </c>
      <c r="D132" s="16" t="e">
        <v>#N/A</v>
      </c>
      <c r="E132" s="16" t="e">
        <v>#N/A</v>
      </c>
      <c r="F132" s="16" t="e">
        <v>#N/A</v>
      </c>
      <c r="G132" s="16" t="e">
        <v>#N/A</v>
      </c>
      <c r="H132" s="16" t="e">
        <v>#N/A</v>
      </c>
      <c r="I132" s="16" t="e">
        <v>#N/A</v>
      </c>
      <c r="J132" s="16" t="e">
        <v>#N/A</v>
      </c>
      <c r="K132" s="16" t="e">
        <v>#N/A</v>
      </c>
      <c r="L132" s="16" t="e">
        <v>#N/A</v>
      </c>
      <c r="M132" s="16" t="e">
        <v>#N/A</v>
      </c>
      <c r="N132" s="16" t="e">
        <v>#N/A</v>
      </c>
      <c r="O132" s="16" t="e">
        <v>#N/A</v>
      </c>
      <c r="P132" s="16" t="e">
        <v>#N/A</v>
      </c>
      <c r="Q132" s="16" t="e">
        <v>#N/A</v>
      </c>
      <c r="R132" s="16" t="e">
        <v>#N/A</v>
      </c>
      <c r="S132" s="16" t="e">
        <v>#N/A</v>
      </c>
      <c r="T132" s="16" t="e">
        <v>#N/A</v>
      </c>
    </row>
    <row r="133" spans="2:20" x14ac:dyDescent="0.25">
      <c r="B133" s="18">
        <v>2035</v>
      </c>
      <c r="C133" s="18">
        <v>4</v>
      </c>
      <c r="D133" s="16" t="e">
        <v>#N/A</v>
      </c>
      <c r="E133" s="16" t="e">
        <v>#N/A</v>
      </c>
      <c r="F133" s="16" t="e">
        <v>#N/A</v>
      </c>
      <c r="G133" s="16" t="e">
        <v>#N/A</v>
      </c>
      <c r="H133" s="16" t="e">
        <v>#N/A</v>
      </c>
      <c r="I133" s="16" t="e">
        <v>#N/A</v>
      </c>
      <c r="J133" s="16" t="e">
        <v>#N/A</v>
      </c>
      <c r="K133" s="16" t="e">
        <v>#N/A</v>
      </c>
      <c r="L133" s="16" t="e">
        <v>#N/A</v>
      </c>
      <c r="M133" s="16" t="e">
        <v>#N/A</v>
      </c>
      <c r="N133" s="16" t="e">
        <v>#N/A</v>
      </c>
      <c r="O133" s="16" t="e">
        <v>#N/A</v>
      </c>
      <c r="P133" s="16" t="e">
        <v>#N/A</v>
      </c>
      <c r="Q133" s="16" t="e">
        <v>#N/A</v>
      </c>
      <c r="R133" s="16" t="e">
        <v>#N/A</v>
      </c>
      <c r="S133" s="16" t="e">
        <v>#N/A</v>
      </c>
      <c r="T133" s="16" t="e">
        <v>#N/A</v>
      </c>
    </row>
    <row r="134" spans="2:20" x14ac:dyDescent="0.25">
      <c r="B134" s="18">
        <v>2035</v>
      </c>
      <c r="C134" s="18">
        <v>5</v>
      </c>
      <c r="D134" s="16" t="e">
        <v>#N/A</v>
      </c>
      <c r="E134" s="16" t="e">
        <v>#N/A</v>
      </c>
      <c r="F134" s="16" t="e">
        <v>#N/A</v>
      </c>
      <c r="G134" s="16" t="e">
        <v>#N/A</v>
      </c>
      <c r="H134" s="16" t="e">
        <v>#N/A</v>
      </c>
      <c r="I134" s="16" t="e">
        <v>#N/A</v>
      </c>
      <c r="J134" s="16" t="e">
        <v>#N/A</v>
      </c>
      <c r="K134" s="16" t="e">
        <v>#N/A</v>
      </c>
      <c r="L134" s="16" t="e">
        <v>#N/A</v>
      </c>
      <c r="M134" s="16" t="e">
        <v>#N/A</v>
      </c>
      <c r="N134" s="16" t="e">
        <v>#N/A</v>
      </c>
      <c r="O134" s="16" t="e">
        <v>#N/A</v>
      </c>
      <c r="P134" s="16" t="e">
        <v>#N/A</v>
      </c>
      <c r="Q134" s="16" t="e">
        <v>#N/A</v>
      </c>
      <c r="R134" s="16" t="e">
        <v>#N/A</v>
      </c>
      <c r="S134" s="16" t="e">
        <v>#N/A</v>
      </c>
      <c r="T134" s="16" t="e">
        <v>#N/A</v>
      </c>
    </row>
    <row r="135" spans="2:20" x14ac:dyDescent="0.25">
      <c r="B135" s="18">
        <v>2035</v>
      </c>
      <c r="C135" s="18">
        <v>6</v>
      </c>
      <c r="D135" s="16" t="e">
        <v>#N/A</v>
      </c>
      <c r="E135" s="16" t="e">
        <v>#N/A</v>
      </c>
      <c r="F135" s="16" t="e">
        <v>#N/A</v>
      </c>
      <c r="G135" s="16" t="e">
        <v>#N/A</v>
      </c>
      <c r="H135" s="16" t="e">
        <v>#N/A</v>
      </c>
      <c r="I135" s="16" t="e">
        <v>#N/A</v>
      </c>
      <c r="J135" s="16" t="e">
        <v>#N/A</v>
      </c>
      <c r="K135" s="16" t="e">
        <v>#N/A</v>
      </c>
      <c r="L135" s="16" t="e">
        <v>#N/A</v>
      </c>
      <c r="M135" s="16" t="e">
        <v>#N/A</v>
      </c>
      <c r="N135" s="16" t="e">
        <v>#N/A</v>
      </c>
      <c r="O135" s="16" t="e">
        <v>#N/A</v>
      </c>
      <c r="P135" s="16" t="e">
        <v>#N/A</v>
      </c>
      <c r="Q135" s="16" t="e">
        <v>#N/A</v>
      </c>
      <c r="R135" s="16" t="e">
        <v>#N/A</v>
      </c>
      <c r="S135" s="16" t="e">
        <v>#N/A</v>
      </c>
      <c r="T135" s="16" t="e">
        <v>#N/A</v>
      </c>
    </row>
    <row r="136" spans="2:20" x14ac:dyDescent="0.25">
      <c r="B136" s="18">
        <v>2035</v>
      </c>
      <c r="C136" s="18">
        <v>7</v>
      </c>
      <c r="D136" s="16" t="e">
        <v>#N/A</v>
      </c>
      <c r="E136" s="16" t="e">
        <v>#N/A</v>
      </c>
      <c r="F136" s="16" t="e">
        <v>#N/A</v>
      </c>
      <c r="G136" s="16" t="e">
        <v>#N/A</v>
      </c>
      <c r="H136" s="16" t="e">
        <v>#N/A</v>
      </c>
      <c r="I136" s="16" t="e">
        <v>#N/A</v>
      </c>
      <c r="J136" s="16" t="e">
        <v>#N/A</v>
      </c>
      <c r="K136" s="16" t="e">
        <v>#N/A</v>
      </c>
      <c r="L136" s="16" t="e">
        <v>#N/A</v>
      </c>
      <c r="M136" s="16" t="e">
        <v>#N/A</v>
      </c>
      <c r="N136" s="16" t="e">
        <v>#N/A</v>
      </c>
      <c r="O136" s="16" t="e">
        <v>#N/A</v>
      </c>
      <c r="P136" s="16" t="e">
        <v>#N/A</v>
      </c>
      <c r="Q136" s="16" t="e">
        <v>#N/A</v>
      </c>
      <c r="R136" s="16" t="e">
        <v>#N/A</v>
      </c>
      <c r="S136" s="16" t="e">
        <v>#N/A</v>
      </c>
      <c r="T136" s="16" t="e">
        <v>#N/A</v>
      </c>
    </row>
    <row r="137" spans="2:20" x14ac:dyDescent="0.25">
      <c r="B137" s="18">
        <v>2035</v>
      </c>
      <c r="C137" s="18">
        <v>8</v>
      </c>
      <c r="D137" s="16" t="e">
        <v>#N/A</v>
      </c>
      <c r="E137" s="16" t="e">
        <v>#N/A</v>
      </c>
      <c r="F137" s="16" t="e">
        <v>#N/A</v>
      </c>
      <c r="G137" s="16" t="e">
        <v>#N/A</v>
      </c>
      <c r="H137" s="16" t="e">
        <v>#N/A</v>
      </c>
      <c r="I137" s="16" t="e">
        <v>#N/A</v>
      </c>
      <c r="J137" s="16" t="e">
        <v>#N/A</v>
      </c>
      <c r="K137" s="16" t="e">
        <v>#N/A</v>
      </c>
      <c r="L137" s="16" t="e">
        <v>#N/A</v>
      </c>
      <c r="M137" s="16" t="e">
        <v>#N/A</v>
      </c>
      <c r="N137" s="16" t="e">
        <v>#N/A</v>
      </c>
      <c r="O137" s="16" t="e">
        <v>#N/A</v>
      </c>
      <c r="P137" s="16" t="e">
        <v>#N/A</v>
      </c>
      <c r="Q137" s="16" t="e">
        <v>#N/A</v>
      </c>
      <c r="R137" s="16" t="e">
        <v>#N/A</v>
      </c>
      <c r="S137" s="16" t="e">
        <v>#N/A</v>
      </c>
      <c r="T137" s="16" t="e">
        <v>#N/A</v>
      </c>
    </row>
    <row r="138" spans="2:20" x14ac:dyDescent="0.25">
      <c r="B138" s="18">
        <v>2035</v>
      </c>
      <c r="C138" s="18">
        <v>9</v>
      </c>
      <c r="D138" s="16" t="e">
        <v>#N/A</v>
      </c>
      <c r="E138" s="16" t="e">
        <v>#N/A</v>
      </c>
      <c r="F138" s="16" t="e">
        <v>#N/A</v>
      </c>
      <c r="G138" s="16" t="e">
        <v>#N/A</v>
      </c>
      <c r="H138" s="16" t="e">
        <v>#N/A</v>
      </c>
      <c r="I138" s="16" t="e">
        <v>#N/A</v>
      </c>
      <c r="J138" s="16" t="e">
        <v>#N/A</v>
      </c>
      <c r="K138" s="16" t="e">
        <v>#N/A</v>
      </c>
      <c r="L138" s="16" t="e">
        <v>#N/A</v>
      </c>
      <c r="M138" s="16" t="e">
        <v>#N/A</v>
      </c>
      <c r="N138" s="16" t="e">
        <v>#N/A</v>
      </c>
      <c r="O138" s="16" t="e">
        <v>#N/A</v>
      </c>
      <c r="P138" s="16" t="e">
        <v>#N/A</v>
      </c>
      <c r="Q138" s="16" t="e">
        <v>#N/A</v>
      </c>
      <c r="R138" s="16" t="e">
        <v>#N/A</v>
      </c>
      <c r="S138" s="16" t="e">
        <v>#N/A</v>
      </c>
      <c r="T138" s="16" t="e">
        <v>#N/A</v>
      </c>
    </row>
    <row r="139" spans="2:20" x14ac:dyDescent="0.25">
      <c r="B139" s="18">
        <v>2035</v>
      </c>
      <c r="C139" s="18">
        <v>10</v>
      </c>
      <c r="D139" s="16" t="e">
        <v>#N/A</v>
      </c>
      <c r="E139" s="16" t="e">
        <v>#N/A</v>
      </c>
      <c r="F139" s="16" t="e">
        <v>#N/A</v>
      </c>
      <c r="G139" s="16" t="e">
        <v>#N/A</v>
      </c>
      <c r="H139" s="16" t="e">
        <v>#N/A</v>
      </c>
      <c r="I139" s="16" t="e">
        <v>#N/A</v>
      </c>
      <c r="J139" s="16" t="e">
        <v>#N/A</v>
      </c>
      <c r="K139" s="16" t="e">
        <v>#N/A</v>
      </c>
      <c r="L139" s="16" t="e">
        <v>#N/A</v>
      </c>
      <c r="M139" s="16" t="e">
        <v>#N/A</v>
      </c>
      <c r="N139" s="16" t="e">
        <v>#N/A</v>
      </c>
      <c r="O139" s="16" t="e">
        <v>#N/A</v>
      </c>
      <c r="P139" s="16" t="e">
        <v>#N/A</v>
      </c>
      <c r="Q139" s="16" t="e">
        <v>#N/A</v>
      </c>
      <c r="R139" s="16" t="e">
        <v>#N/A</v>
      </c>
      <c r="S139" s="16" t="e">
        <v>#N/A</v>
      </c>
      <c r="T139" s="16" t="e">
        <v>#N/A</v>
      </c>
    </row>
    <row r="140" spans="2:20" x14ac:dyDescent="0.25">
      <c r="B140" s="18">
        <v>2035</v>
      </c>
      <c r="C140" s="18">
        <v>11</v>
      </c>
      <c r="D140" s="16" t="e">
        <v>#N/A</v>
      </c>
      <c r="E140" s="16" t="e">
        <v>#N/A</v>
      </c>
      <c r="F140" s="16" t="e">
        <v>#N/A</v>
      </c>
      <c r="G140" s="16" t="e">
        <v>#N/A</v>
      </c>
      <c r="H140" s="16" t="e">
        <v>#N/A</v>
      </c>
      <c r="I140" s="16" t="e">
        <v>#N/A</v>
      </c>
      <c r="J140" s="16" t="e">
        <v>#N/A</v>
      </c>
      <c r="K140" s="16" t="e">
        <v>#N/A</v>
      </c>
      <c r="L140" s="16" t="e">
        <v>#N/A</v>
      </c>
      <c r="M140" s="16" t="e">
        <v>#N/A</v>
      </c>
      <c r="N140" s="16" t="e">
        <v>#N/A</v>
      </c>
      <c r="O140" s="16" t="e">
        <v>#N/A</v>
      </c>
      <c r="P140" s="16" t="e">
        <v>#N/A</v>
      </c>
      <c r="Q140" s="16" t="e">
        <v>#N/A</v>
      </c>
      <c r="R140" s="16" t="e">
        <v>#N/A</v>
      </c>
      <c r="S140" s="16" t="e">
        <v>#N/A</v>
      </c>
      <c r="T140" s="16" t="e">
        <v>#N/A</v>
      </c>
    </row>
    <row r="141" spans="2:20" x14ac:dyDescent="0.25">
      <c r="B141" s="18">
        <v>2035</v>
      </c>
      <c r="C141" s="18">
        <v>12</v>
      </c>
      <c r="D141" s="16" t="e">
        <v>#N/A</v>
      </c>
      <c r="E141" s="16" t="e">
        <v>#N/A</v>
      </c>
      <c r="F141" s="16" t="e">
        <v>#N/A</v>
      </c>
      <c r="G141" s="16" t="e">
        <v>#N/A</v>
      </c>
      <c r="H141" s="16" t="e">
        <v>#N/A</v>
      </c>
      <c r="I141" s="16" t="e">
        <v>#N/A</v>
      </c>
      <c r="J141" s="16" t="e">
        <v>#N/A</v>
      </c>
      <c r="K141" s="16" t="e">
        <v>#N/A</v>
      </c>
      <c r="L141" s="16" t="e">
        <v>#N/A</v>
      </c>
      <c r="M141" s="16" t="e">
        <v>#N/A</v>
      </c>
      <c r="N141" s="16" t="e">
        <v>#N/A</v>
      </c>
      <c r="O141" s="16" t="e">
        <v>#N/A</v>
      </c>
      <c r="P141" s="16" t="e">
        <v>#N/A</v>
      </c>
      <c r="Q141" s="16" t="e">
        <v>#N/A</v>
      </c>
      <c r="R141" s="16" t="e">
        <v>#N/A</v>
      </c>
      <c r="S141" s="16" t="e">
        <v>#N/A</v>
      </c>
      <c r="T141" s="16" t="e">
        <v>#N/A</v>
      </c>
    </row>
    <row r="142" spans="2:20" x14ac:dyDescent="0.25">
      <c r="B142" s="18">
        <v>2036</v>
      </c>
      <c r="C142" s="18">
        <v>1</v>
      </c>
      <c r="D142" s="16" t="e">
        <v>#N/A</v>
      </c>
      <c r="E142" s="16" t="e">
        <v>#N/A</v>
      </c>
      <c r="F142" s="16" t="e">
        <v>#N/A</v>
      </c>
      <c r="G142" s="16" t="e">
        <v>#N/A</v>
      </c>
      <c r="H142" s="16" t="e">
        <v>#N/A</v>
      </c>
      <c r="I142" s="16" t="e">
        <v>#N/A</v>
      </c>
      <c r="J142" s="16" t="e">
        <v>#N/A</v>
      </c>
      <c r="K142" s="16" t="e">
        <v>#N/A</v>
      </c>
      <c r="L142" s="16" t="e">
        <v>#N/A</v>
      </c>
      <c r="M142" s="16" t="e">
        <v>#N/A</v>
      </c>
      <c r="N142" s="16" t="e">
        <v>#N/A</v>
      </c>
      <c r="O142" s="16" t="e">
        <v>#N/A</v>
      </c>
      <c r="P142" s="16" t="e">
        <v>#N/A</v>
      </c>
      <c r="Q142" s="16" t="e">
        <v>#N/A</v>
      </c>
      <c r="R142" s="16" t="e">
        <v>#N/A</v>
      </c>
      <c r="S142" s="16" t="e">
        <v>#N/A</v>
      </c>
      <c r="T142" s="16" t="e">
        <v>#N/A</v>
      </c>
    </row>
    <row r="143" spans="2:20" x14ac:dyDescent="0.25">
      <c r="B143" s="18">
        <v>2036</v>
      </c>
      <c r="C143" s="18">
        <v>2</v>
      </c>
      <c r="D143" s="16" t="e">
        <v>#N/A</v>
      </c>
      <c r="E143" s="16" t="e">
        <v>#N/A</v>
      </c>
      <c r="F143" s="16" t="e">
        <v>#N/A</v>
      </c>
      <c r="G143" s="16" t="e">
        <v>#N/A</v>
      </c>
      <c r="H143" s="16" t="e">
        <v>#N/A</v>
      </c>
      <c r="I143" s="16" t="e">
        <v>#N/A</v>
      </c>
      <c r="J143" s="16" t="e">
        <v>#N/A</v>
      </c>
      <c r="K143" s="16" t="e">
        <v>#N/A</v>
      </c>
      <c r="L143" s="16" t="e">
        <v>#N/A</v>
      </c>
      <c r="M143" s="16" t="e">
        <v>#N/A</v>
      </c>
      <c r="N143" s="16" t="e">
        <v>#N/A</v>
      </c>
      <c r="O143" s="16" t="e">
        <v>#N/A</v>
      </c>
      <c r="P143" s="16" t="e">
        <v>#N/A</v>
      </c>
      <c r="Q143" s="16" t="e">
        <v>#N/A</v>
      </c>
      <c r="R143" s="16" t="e">
        <v>#N/A</v>
      </c>
      <c r="S143" s="16" t="e">
        <v>#N/A</v>
      </c>
      <c r="T143" s="16" t="e">
        <v>#N/A</v>
      </c>
    </row>
    <row r="144" spans="2:20" x14ac:dyDescent="0.25">
      <c r="B144" s="18">
        <v>2036</v>
      </c>
      <c r="C144" s="18">
        <v>3</v>
      </c>
      <c r="D144" s="16" t="e">
        <v>#N/A</v>
      </c>
      <c r="E144" s="16" t="e">
        <v>#N/A</v>
      </c>
      <c r="F144" s="16" t="e">
        <v>#N/A</v>
      </c>
      <c r="G144" s="16" t="e">
        <v>#N/A</v>
      </c>
      <c r="H144" s="16" t="e">
        <v>#N/A</v>
      </c>
      <c r="I144" s="16" t="e">
        <v>#N/A</v>
      </c>
      <c r="J144" s="16" t="e">
        <v>#N/A</v>
      </c>
      <c r="K144" s="16" t="e">
        <v>#N/A</v>
      </c>
      <c r="L144" s="16" t="e">
        <v>#N/A</v>
      </c>
      <c r="M144" s="16" t="e">
        <v>#N/A</v>
      </c>
      <c r="N144" s="16" t="e">
        <v>#N/A</v>
      </c>
      <c r="O144" s="16" t="e">
        <v>#N/A</v>
      </c>
      <c r="P144" s="16" t="e">
        <v>#N/A</v>
      </c>
      <c r="Q144" s="16" t="e">
        <v>#N/A</v>
      </c>
      <c r="R144" s="16" t="e">
        <v>#N/A</v>
      </c>
      <c r="S144" s="16" t="e">
        <v>#N/A</v>
      </c>
      <c r="T144" s="16" t="e">
        <v>#N/A</v>
      </c>
    </row>
    <row r="145" spans="2:20" x14ac:dyDescent="0.25">
      <c r="B145" s="18">
        <v>2036</v>
      </c>
      <c r="C145" s="18">
        <v>4</v>
      </c>
      <c r="D145" s="16" t="e">
        <v>#N/A</v>
      </c>
      <c r="E145" s="16" t="e">
        <v>#N/A</v>
      </c>
      <c r="F145" s="16" t="e">
        <v>#N/A</v>
      </c>
      <c r="G145" s="16" t="e">
        <v>#N/A</v>
      </c>
      <c r="H145" s="16" t="e">
        <v>#N/A</v>
      </c>
      <c r="I145" s="16" t="e">
        <v>#N/A</v>
      </c>
      <c r="J145" s="16" t="e">
        <v>#N/A</v>
      </c>
      <c r="K145" s="16" t="e">
        <v>#N/A</v>
      </c>
      <c r="L145" s="16" t="e">
        <v>#N/A</v>
      </c>
      <c r="M145" s="16" t="e">
        <v>#N/A</v>
      </c>
      <c r="N145" s="16" t="e">
        <v>#N/A</v>
      </c>
      <c r="O145" s="16" t="e">
        <v>#N/A</v>
      </c>
      <c r="P145" s="16" t="e">
        <v>#N/A</v>
      </c>
      <c r="Q145" s="16" t="e">
        <v>#N/A</v>
      </c>
      <c r="R145" s="16" t="e">
        <v>#N/A</v>
      </c>
      <c r="S145" s="16" t="e">
        <v>#N/A</v>
      </c>
      <c r="T145" s="16" t="e">
        <v>#N/A</v>
      </c>
    </row>
    <row r="146" spans="2:20" x14ac:dyDescent="0.25">
      <c r="B146" s="18">
        <v>2036</v>
      </c>
      <c r="C146" s="18">
        <v>5</v>
      </c>
      <c r="D146" s="16" t="e">
        <v>#N/A</v>
      </c>
      <c r="E146" s="16" t="e">
        <v>#N/A</v>
      </c>
      <c r="F146" s="16" t="e">
        <v>#N/A</v>
      </c>
      <c r="G146" s="16" t="e">
        <v>#N/A</v>
      </c>
      <c r="H146" s="16" t="e">
        <v>#N/A</v>
      </c>
      <c r="I146" s="16" t="e">
        <v>#N/A</v>
      </c>
      <c r="J146" s="16" t="e">
        <v>#N/A</v>
      </c>
      <c r="K146" s="16" t="e">
        <v>#N/A</v>
      </c>
      <c r="L146" s="16" t="e">
        <v>#N/A</v>
      </c>
      <c r="M146" s="16" t="e">
        <v>#N/A</v>
      </c>
      <c r="N146" s="16" t="e">
        <v>#N/A</v>
      </c>
      <c r="O146" s="16" t="e">
        <v>#N/A</v>
      </c>
      <c r="P146" s="16" t="e">
        <v>#N/A</v>
      </c>
      <c r="Q146" s="16" t="e">
        <v>#N/A</v>
      </c>
      <c r="R146" s="16" t="e">
        <v>#N/A</v>
      </c>
      <c r="S146" s="16" t="e">
        <v>#N/A</v>
      </c>
      <c r="T146" s="16" t="e">
        <v>#N/A</v>
      </c>
    </row>
    <row r="147" spans="2:20" x14ac:dyDescent="0.25">
      <c r="B147" s="18">
        <v>2036</v>
      </c>
      <c r="C147" s="18">
        <v>6</v>
      </c>
      <c r="D147" s="16" t="e">
        <v>#N/A</v>
      </c>
      <c r="E147" s="16" t="e">
        <v>#N/A</v>
      </c>
      <c r="F147" s="16" t="e">
        <v>#N/A</v>
      </c>
      <c r="G147" s="16" t="e">
        <v>#N/A</v>
      </c>
      <c r="H147" s="16" t="e">
        <v>#N/A</v>
      </c>
      <c r="I147" s="16" t="e">
        <v>#N/A</v>
      </c>
      <c r="J147" s="16" t="e">
        <v>#N/A</v>
      </c>
      <c r="K147" s="16" t="e">
        <v>#N/A</v>
      </c>
      <c r="L147" s="16" t="e">
        <v>#N/A</v>
      </c>
      <c r="M147" s="16" t="e">
        <v>#N/A</v>
      </c>
      <c r="N147" s="16" t="e">
        <v>#N/A</v>
      </c>
      <c r="O147" s="16" t="e">
        <v>#N/A</v>
      </c>
      <c r="P147" s="16" t="e">
        <v>#N/A</v>
      </c>
      <c r="Q147" s="16" t="e">
        <v>#N/A</v>
      </c>
      <c r="R147" s="16" t="e">
        <v>#N/A</v>
      </c>
      <c r="S147" s="16" t="e">
        <v>#N/A</v>
      </c>
      <c r="T147" s="16" t="e">
        <v>#N/A</v>
      </c>
    </row>
    <row r="148" spans="2:20" x14ac:dyDescent="0.25">
      <c r="B148" s="18">
        <v>2036</v>
      </c>
      <c r="C148" s="18">
        <v>7</v>
      </c>
      <c r="D148" s="16" t="e">
        <v>#N/A</v>
      </c>
      <c r="E148" s="16" t="e">
        <v>#N/A</v>
      </c>
      <c r="F148" s="16" t="e">
        <v>#N/A</v>
      </c>
      <c r="G148" s="16" t="e">
        <v>#N/A</v>
      </c>
      <c r="H148" s="16" t="e">
        <v>#N/A</v>
      </c>
      <c r="I148" s="16" t="e">
        <v>#N/A</v>
      </c>
      <c r="J148" s="16" t="e">
        <v>#N/A</v>
      </c>
      <c r="K148" s="16" t="e">
        <v>#N/A</v>
      </c>
      <c r="L148" s="16" t="e">
        <v>#N/A</v>
      </c>
      <c r="M148" s="16" t="e">
        <v>#N/A</v>
      </c>
      <c r="N148" s="16" t="e">
        <v>#N/A</v>
      </c>
      <c r="O148" s="16" t="e">
        <v>#N/A</v>
      </c>
      <c r="P148" s="16" t="e">
        <v>#N/A</v>
      </c>
      <c r="Q148" s="16" t="e">
        <v>#N/A</v>
      </c>
      <c r="R148" s="16" t="e">
        <v>#N/A</v>
      </c>
      <c r="S148" s="16" t="e">
        <v>#N/A</v>
      </c>
      <c r="T148" s="16" t="e">
        <v>#N/A</v>
      </c>
    </row>
    <row r="149" spans="2:20" x14ac:dyDescent="0.25">
      <c r="B149" s="18">
        <v>2036</v>
      </c>
      <c r="C149" s="18">
        <v>8</v>
      </c>
      <c r="D149" s="16" t="e">
        <v>#N/A</v>
      </c>
      <c r="E149" s="16" t="e">
        <v>#N/A</v>
      </c>
      <c r="F149" s="16" t="e">
        <v>#N/A</v>
      </c>
      <c r="G149" s="16" t="e">
        <v>#N/A</v>
      </c>
      <c r="H149" s="16" t="e">
        <v>#N/A</v>
      </c>
      <c r="I149" s="16" t="e">
        <v>#N/A</v>
      </c>
      <c r="J149" s="16" t="e">
        <v>#N/A</v>
      </c>
      <c r="K149" s="16" t="e">
        <v>#N/A</v>
      </c>
      <c r="L149" s="16" t="e">
        <v>#N/A</v>
      </c>
      <c r="M149" s="16" t="e">
        <v>#N/A</v>
      </c>
      <c r="N149" s="16" t="e">
        <v>#N/A</v>
      </c>
      <c r="O149" s="16" t="e">
        <v>#N/A</v>
      </c>
      <c r="P149" s="16" t="e">
        <v>#N/A</v>
      </c>
      <c r="Q149" s="16" t="e">
        <v>#N/A</v>
      </c>
      <c r="R149" s="16" t="e">
        <v>#N/A</v>
      </c>
      <c r="S149" s="16" t="e">
        <v>#N/A</v>
      </c>
      <c r="T149" s="16" t="e">
        <v>#N/A</v>
      </c>
    </row>
    <row r="150" spans="2:20" x14ac:dyDescent="0.25">
      <c r="B150" s="18">
        <v>2036</v>
      </c>
      <c r="C150" s="18">
        <v>9</v>
      </c>
      <c r="D150" s="16" t="e">
        <v>#N/A</v>
      </c>
      <c r="E150" s="16" t="e">
        <v>#N/A</v>
      </c>
      <c r="F150" s="16" t="e">
        <v>#N/A</v>
      </c>
      <c r="G150" s="16" t="e">
        <v>#N/A</v>
      </c>
      <c r="H150" s="16" t="e">
        <v>#N/A</v>
      </c>
      <c r="I150" s="16" t="e">
        <v>#N/A</v>
      </c>
      <c r="J150" s="16" t="e">
        <v>#N/A</v>
      </c>
      <c r="K150" s="16" t="e">
        <v>#N/A</v>
      </c>
      <c r="L150" s="16" t="e">
        <v>#N/A</v>
      </c>
      <c r="M150" s="16" t="e">
        <v>#N/A</v>
      </c>
      <c r="N150" s="16" t="e">
        <v>#N/A</v>
      </c>
      <c r="O150" s="16" t="e">
        <v>#N/A</v>
      </c>
      <c r="P150" s="16" t="e">
        <v>#N/A</v>
      </c>
      <c r="Q150" s="16" t="e">
        <v>#N/A</v>
      </c>
      <c r="R150" s="16" t="e">
        <v>#N/A</v>
      </c>
      <c r="S150" s="16" t="e">
        <v>#N/A</v>
      </c>
      <c r="T150" s="16" t="e">
        <v>#N/A</v>
      </c>
    </row>
    <row r="151" spans="2:20" x14ac:dyDescent="0.25">
      <c r="B151" s="18">
        <v>2036</v>
      </c>
      <c r="C151" s="18">
        <v>10</v>
      </c>
      <c r="D151" s="16" t="e">
        <v>#N/A</v>
      </c>
      <c r="E151" s="16" t="e">
        <v>#N/A</v>
      </c>
      <c r="F151" s="16" t="e">
        <v>#N/A</v>
      </c>
      <c r="G151" s="16" t="e">
        <v>#N/A</v>
      </c>
      <c r="H151" s="16" t="e">
        <v>#N/A</v>
      </c>
      <c r="I151" s="16" t="e">
        <v>#N/A</v>
      </c>
      <c r="J151" s="16" t="e">
        <v>#N/A</v>
      </c>
      <c r="K151" s="16" t="e">
        <v>#N/A</v>
      </c>
      <c r="L151" s="16" t="e">
        <v>#N/A</v>
      </c>
      <c r="M151" s="16" t="e">
        <v>#N/A</v>
      </c>
      <c r="N151" s="16" t="e">
        <v>#N/A</v>
      </c>
      <c r="O151" s="16" t="e">
        <v>#N/A</v>
      </c>
      <c r="P151" s="16" t="e">
        <v>#N/A</v>
      </c>
      <c r="Q151" s="16" t="e">
        <v>#N/A</v>
      </c>
      <c r="R151" s="16" t="e">
        <v>#N/A</v>
      </c>
      <c r="S151" s="16" t="e">
        <v>#N/A</v>
      </c>
      <c r="T151" s="16" t="e">
        <v>#N/A</v>
      </c>
    </row>
    <row r="152" spans="2:20" x14ac:dyDescent="0.25">
      <c r="B152" s="18">
        <v>2036</v>
      </c>
      <c r="C152" s="18">
        <v>11</v>
      </c>
      <c r="D152" s="16" t="e">
        <v>#N/A</v>
      </c>
      <c r="E152" s="16" t="e">
        <v>#N/A</v>
      </c>
      <c r="F152" s="16" t="e">
        <v>#N/A</v>
      </c>
      <c r="G152" s="16" t="e">
        <v>#N/A</v>
      </c>
      <c r="H152" s="16" t="e">
        <v>#N/A</v>
      </c>
      <c r="I152" s="16" t="e">
        <v>#N/A</v>
      </c>
      <c r="J152" s="16" t="e">
        <v>#N/A</v>
      </c>
      <c r="K152" s="16" t="e">
        <v>#N/A</v>
      </c>
      <c r="L152" s="16" t="e">
        <v>#N/A</v>
      </c>
      <c r="M152" s="16" t="e">
        <v>#N/A</v>
      </c>
      <c r="N152" s="16" t="e">
        <v>#N/A</v>
      </c>
      <c r="O152" s="16" t="e">
        <v>#N/A</v>
      </c>
      <c r="P152" s="16" t="e">
        <v>#N/A</v>
      </c>
      <c r="Q152" s="16" t="e">
        <v>#N/A</v>
      </c>
      <c r="R152" s="16" t="e">
        <v>#N/A</v>
      </c>
      <c r="S152" s="16" t="e">
        <v>#N/A</v>
      </c>
      <c r="T152" s="16" t="e">
        <v>#N/A</v>
      </c>
    </row>
    <row r="153" spans="2:20" x14ac:dyDescent="0.25">
      <c r="B153" s="18">
        <v>2036</v>
      </c>
      <c r="C153" s="18">
        <v>12</v>
      </c>
      <c r="D153" s="16" t="e">
        <v>#N/A</v>
      </c>
      <c r="E153" s="16" t="e">
        <v>#N/A</v>
      </c>
      <c r="F153" s="16" t="e">
        <v>#N/A</v>
      </c>
      <c r="G153" s="16" t="e">
        <v>#N/A</v>
      </c>
      <c r="H153" s="16" t="e">
        <v>#N/A</v>
      </c>
      <c r="I153" s="16" t="e">
        <v>#N/A</v>
      </c>
      <c r="J153" s="16" t="e">
        <v>#N/A</v>
      </c>
      <c r="K153" s="16" t="e">
        <v>#N/A</v>
      </c>
      <c r="L153" s="16" t="e">
        <v>#N/A</v>
      </c>
      <c r="M153" s="16" t="e">
        <v>#N/A</v>
      </c>
      <c r="N153" s="16" t="e">
        <v>#N/A</v>
      </c>
      <c r="O153" s="16" t="e">
        <v>#N/A</v>
      </c>
      <c r="P153" s="16" t="e">
        <v>#N/A</v>
      </c>
      <c r="Q153" s="16" t="e">
        <v>#N/A</v>
      </c>
      <c r="R153" s="16" t="e">
        <v>#N/A</v>
      </c>
      <c r="S153" s="16" t="e">
        <v>#N/A</v>
      </c>
      <c r="T153" s="16" t="e">
        <v>#N/A</v>
      </c>
    </row>
    <row r="154" spans="2:20" x14ac:dyDescent="0.25">
      <c r="B154" s="18">
        <v>2037</v>
      </c>
      <c r="C154" s="18">
        <v>1</v>
      </c>
      <c r="D154" s="16" t="e">
        <v>#N/A</v>
      </c>
      <c r="E154" s="16" t="e">
        <v>#N/A</v>
      </c>
      <c r="F154" s="16" t="e">
        <v>#N/A</v>
      </c>
      <c r="G154" s="16" t="e">
        <v>#N/A</v>
      </c>
      <c r="H154" s="16" t="e">
        <v>#N/A</v>
      </c>
      <c r="I154" s="16" t="e">
        <v>#N/A</v>
      </c>
      <c r="J154" s="16" t="e">
        <v>#N/A</v>
      </c>
      <c r="K154" s="16" t="e">
        <v>#N/A</v>
      </c>
      <c r="L154" s="16" t="e">
        <v>#N/A</v>
      </c>
      <c r="M154" s="16" t="e">
        <v>#N/A</v>
      </c>
      <c r="N154" s="16" t="e">
        <v>#N/A</v>
      </c>
      <c r="O154" s="16" t="e">
        <v>#N/A</v>
      </c>
      <c r="P154" s="16" t="e">
        <v>#N/A</v>
      </c>
      <c r="Q154" s="16" t="e">
        <v>#N/A</v>
      </c>
      <c r="R154" s="16" t="e">
        <v>#N/A</v>
      </c>
      <c r="S154" s="16" t="e">
        <v>#N/A</v>
      </c>
      <c r="T154" s="16" t="e">
        <v>#N/A</v>
      </c>
    </row>
    <row r="155" spans="2:20" x14ac:dyDescent="0.25">
      <c r="B155" s="18">
        <v>2037</v>
      </c>
      <c r="C155" s="18">
        <v>2</v>
      </c>
      <c r="D155" s="16" t="e">
        <v>#N/A</v>
      </c>
      <c r="E155" s="16" t="e">
        <v>#N/A</v>
      </c>
      <c r="F155" s="16" t="e">
        <v>#N/A</v>
      </c>
      <c r="G155" s="16" t="e">
        <v>#N/A</v>
      </c>
      <c r="H155" s="16" t="e">
        <v>#N/A</v>
      </c>
      <c r="I155" s="16" t="e">
        <v>#N/A</v>
      </c>
      <c r="J155" s="16" t="e">
        <v>#N/A</v>
      </c>
      <c r="K155" s="16" t="e">
        <v>#N/A</v>
      </c>
      <c r="L155" s="16" t="e">
        <v>#N/A</v>
      </c>
      <c r="M155" s="16" t="e">
        <v>#N/A</v>
      </c>
      <c r="N155" s="16" t="e">
        <v>#N/A</v>
      </c>
      <c r="O155" s="16" t="e">
        <v>#N/A</v>
      </c>
      <c r="P155" s="16" t="e">
        <v>#N/A</v>
      </c>
      <c r="Q155" s="16" t="e">
        <v>#N/A</v>
      </c>
      <c r="R155" s="16" t="e">
        <v>#N/A</v>
      </c>
      <c r="S155" s="16" t="e">
        <v>#N/A</v>
      </c>
      <c r="T155" s="16" t="e">
        <v>#N/A</v>
      </c>
    </row>
    <row r="156" spans="2:20" x14ac:dyDescent="0.25">
      <c r="B156" s="18">
        <v>2037</v>
      </c>
      <c r="C156" s="18">
        <v>3</v>
      </c>
      <c r="D156" s="16" t="e">
        <v>#N/A</v>
      </c>
      <c r="E156" s="16" t="e">
        <v>#N/A</v>
      </c>
      <c r="F156" s="16" t="e">
        <v>#N/A</v>
      </c>
      <c r="G156" s="16" t="e">
        <v>#N/A</v>
      </c>
      <c r="H156" s="16" t="e">
        <v>#N/A</v>
      </c>
      <c r="I156" s="16" t="e">
        <v>#N/A</v>
      </c>
      <c r="J156" s="16" t="e">
        <v>#N/A</v>
      </c>
      <c r="K156" s="16" t="e">
        <v>#N/A</v>
      </c>
      <c r="L156" s="16" t="e">
        <v>#N/A</v>
      </c>
      <c r="M156" s="16" t="e">
        <v>#N/A</v>
      </c>
      <c r="N156" s="16" t="e">
        <v>#N/A</v>
      </c>
      <c r="O156" s="16" t="e">
        <v>#N/A</v>
      </c>
      <c r="P156" s="16" t="e">
        <v>#N/A</v>
      </c>
      <c r="Q156" s="16" t="e">
        <v>#N/A</v>
      </c>
      <c r="R156" s="16" t="e">
        <v>#N/A</v>
      </c>
      <c r="S156" s="16" t="e">
        <v>#N/A</v>
      </c>
      <c r="T156" s="16" t="e">
        <v>#N/A</v>
      </c>
    </row>
    <row r="157" spans="2:20" x14ac:dyDescent="0.25">
      <c r="B157" s="18">
        <v>2037</v>
      </c>
      <c r="C157" s="18">
        <v>4</v>
      </c>
      <c r="D157" s="16" t="e">
        <v>#N/A</v>
      </c>
      <c r="E157" s="16" t="e">
        <v>#N/A</v>
      </c>
      <c r="F157" s="16" t="e">
        <v>#N/A</v>
      </c>
      <c r="G157" s="16" t="e">
        <v>#N/A</v>
      </c>
      <c r="H157" s="16" t="e">
        <v>#N/A</v>
      </c>
      <c r="I157" s="16" t="e">
        <v>#N/A</v>
      </c>
      <c r="J157" s="16" t="e">
        <v>#N/A</v>
      </c>
      <c r="K157" s="16" t="e">
        <v>#N/A</v>
      </c>
      <c r="L157" s="16" t="e">
        <v>#N/A</v>
      </c>
      <c r="M157" s="16" t="e">
        <v>#N/A</v>
      </c>
      <c r="N157" s="16" t="e">
        <v>#N/A</v>
      </c>
      <c r="O157" s="16" t="e">
        <v>#N/A</v>
      </c>
      <c r="P157" s="16" t="e">
        <v>#N/A</v>
      </c>
      <c r="Q157" s="16" t="e">
        <v>#N/A</v>
      </c>
      <c r="R157" s="16" t="e">
        <v>#N/A</v>
      </c>
      <c r="S157" s="16" t="e">
        <v>#N/A</v>
      </c>
      <c r="T157" s="16" t="e">
        <v>#N/A</v>
      </c>
    </row>
    <row r="158" spans="2:20" x14ac:dyDescent="0.25">
      <c r="B158" s="18">
        <v>2037</v>
      </c>
      <c r="C158" s="18">
        <v>5</v>
      </c>
      <c r="D158" s="16" t="e">
        <v>#N/A</v>
      </c>
      <c r="E158" s="16" t="e">
        <v>#N/A</v>
      </c>
      <c r="F158" s="16" t="e">
        <v>#N/A</v>
      </c>
      <c r="G158" s="16" t="e">
        <v>#N/A</v>
      </c>
      <c r="H158" s="16" t="e">
        <v>#N/A</v>
      </c>
      <c r="I158" s="16" t="e">
        <v>#N/A</v>
      </c>
      <c r="J158" s="16" t="e">
        <v>#N/A</v>
      </c>
      <c r="K158" s="16" t="e">
        <v>#N/A</v>
      </c>
      <c r="L158" s="16" t="e">
        <v>#N/A</v>
      </c>
      <c r="M158" s="16" t="e">
        <v>#N/A</v>
      </c>
      <c r="N158" s="16" t="e">
        <v>#N/A</v>
      </c>
      <c r="O158" s="16" t="e">
        <v>#N/A</v>
      </c>
      <c r="P158" s="16" t="e">
        <v>#N/A</v>
      </c>
      <c r="Q158" s="16" t="e">
        <v>#N/A</v>
      </c>
      <c r="R158" s="16" t="e">
        <v>#N/A</v>
      </c>
      <c r="S158" s="16" t="e">
        <v>#N/A</v>
      </c>
      <c r="T158" s="16" t="e">
        <v>#N/A</v>
      </c>
    </row>
    <row r="159" spans="2:20" x14ac:dyDescent="0.25">
      <c r="B159" s="18">
        <v>2037</v>
      </c>
      <c r="C159" s="18">
        <v>6</v>
      </c>
      <c r="D159" s="16" t="e">
        <v>#N/A</v>
      </c>
      <c r="E159" s="16" t="e">
        <v>#N/A</v>
      </c>
      <c r="F159" s="16" t="e">
        <v>#N/A</v>
      </c>
      <c r="G159" s="16" t="e">
        <v>#N/A</v>
      </c>
      <c r="H159" s="16" t="e">
        <v>#N/A</v>
      </c>
      <c r="I159" s="16" t="e">
        <v>#N/A</v>
      </c>
      <c r="J159" s="16" t="e">
        <v>#N/A</v>
      </c>
      <c r="K159" s="16" t="e">
        <v>#N/A</v>
      </c>
      <c r="L159" s="16" t="e">
        <v>#N/A</v>
      </c>
      <c r="M159" s="16" t="e">
        <v>#N/A</v>
      </c>
      <c r="N159" s="16" t="e">
        <v>#N/A</v>
      </c>
      <c r="O159" s="16" t="e">
        <v>#N/A</v>
      </c>
      <c r="P159" s="16" t="e">
        <v>#N/A</v>
      </c>
      <c r="Q159" s="16" t="e">
        <v>#N/A</v>
      </c>
      <c r="R159" s="16" t="e">
        <v>#N/A</v>
      </c>
      <c r="S159" s="16" t="e">
        <v>#N/A</v>
      </c>
      <c r="T159" s="16" t="e">
        <v>#N/A</v>
      </c>
    </row>
    <row r="160" spans="2:20" x14ac:dyDescent="0.25">
      <c r="B160" s="18">
        <v>2037</v>
      </c>
      <c r="C160" s="18">
        <v>7</v>
      </c>
      <c r="D160" s="16" t="e">
        <v>#N/A</v>
      </c>
      <c r="E160" s="16" t="e">
        <v>#N/A</v>
      </c>
      <c r="F160" s="16" t="e">
        <v>#N/A</v>
      </c>
      <c r="G160" s="16" t="e">
        <v>#N/A</v>
      </c>
      <c r="H160" s="16" t="e">
        <v>#N/A</v>
      </c>
      <c r="I160" s="16" t="e">
        <v>#N/A</v>
      </c>
      <c r="J160" s="16" t="e">
        <v>#N/A</v>
      </c>
      <c r="K160" s="16" t="e">
        <v>#N/A</v>
      </c>
      <c r="L160" s="16" t="e">
        <v>#N/A</v>
      </c>
      <c r="M160" s="16" t="e">
        <v>#N/A</v>
      </c>
      <c r="N160" s="16" t="e">
        <v>#N/A</v>
      </c>
      <c r="O160" s="16" t="e">
        <v>#N/A</v>
      </c>
      <c r="P160" s="16" t="e">
        <v>#N/A</v>
      </c>
      <c r="Q160" s="16" t="e">
        <v>#N/A</v>
      </c>
      <c r="R160" s="16" t="e">
        <v>#N/A</v>
      </c>
      <c r="S160" s="16" t="e">
        <v>#N/A</v>
      </c>
      <c r="T160" s="16" t="e">
        <v>#N/A</v>
      </c>
    </row>
    <row r="161" spans="2:20" x14ac:dyDescent="0.25">
      <c r="B161" s="18">
        <v>2037</v>
      </c>
      <c r="C161" s="18">
        <v>8</v>
      </c>
      <c r="D161" s="16" t="e">
        <v>#N/A</v>
      </c>
      <c r="E161" s="16" t="e">
        <v>#N/A</v>
      </c>
      <c r="F161" s="16" t="e">
        <v>#N/A</v>
      </c>
      <c r="G161" s="16" t="e">
        <v>#N/A</v>
      </c>
      <c r="H161" s="16" t="e">
        <v>#N/A</v>
      </c>
      <c r="I161" s="16" t="e">
        <v>#N/A</v>
      </c>
      <c r="J161" s="16" t="e">
        <v>#N/A</v>
      </c>
      <c r="K161" s="16" t="e">
        <v>#N/A</v>
      </c>
      <c r="L161" s="16" t="e">
        <v>#N/A</v>
      </c>
      <c r="M161" s="16" t="e">
        <v>#N/A</v>
      </c>
      <c r="N161" s="16" t="e">
        <v>#N/A</v>
      </c>
      <c r="O161" s="16" t="e">
        <v>#N/A</v>
      </c>
      <c r="P161" s="16" t="e">
        <v>#N/A</v>
      </c>
      <c r="Q161" s="16" t="e">
        <v>#N/A</v>
      </c>
      <c r="R161" s="16" t="e">
        <v>#N/A</v>
      </c>
      <c r="S161" s="16" t="e">
        <v>#N/A</v>
      </c>
      <c r="T161" s="16" t="e">
        <v>#N/A</v>
      </c>
    </row>
    <row r="162" spans="2:20" x14ac:dyDescent="0.25">
      <c r="B162" s="18">
        <v>2037</v>
      </c>
      <c r="C162" s="18">
        <v>9</v>
      </c>
      <c r="D162" s="16" t="e">
        <v>#N/A</v>
      </c>
      <c r="E162" s="16" t="e">
        <v>#N/A</v>
      </c>
      <c r="F162" s="16" t="e">
        <v>#N/A</v>
      </c>
      <c r="G162" s="16" t="e">
        <v>#N/A</v>
      </c>
      <c r="H162" s="16" t="e">
        <v>#N/A</v>
      </c>
      <c r="I162" s="16" t="e">
        <v>#N/A</v>
      </c>
      <c r="J162" s="16" t="e">
        <v>#N/A</v>
      </c>
      <c r="K162" s="16" t="e">
        <v>#N/A</v>
      </c>
      <c r="L162" s="16" t="e">
        <v>#N/A</v>
      </c>
      <c r="M162" s="16" t="e">
        <v>#N/A</v>
      </c>
      <c r="N162" s="16" t="e">
        <v>#N/A</v>
      </c>
      <c r="O162" s="16" t="e">
        <v>#N/A</v>
      </c>
      <c r="P162" s="16" t="e">
        <v>#N/A</v>
      </c>
      <c r="Q162" s="16" t="e">
        <v>#N/A</v>
      </c>
      <c r="R162" s="16" t="e">
        <v>#N/A</v>
      </c>
      <c r="S162" s="16" t="e">
        <v>#N/A</v>
      </c>
      <c r="T162" s="16" t="e">
        <v>#N/A</v>
      </c>
    </row>
    <row r="163" spans="2:20" x14ac:dyDescent="0.25">
      <c r="B163" s="18">
        <v>2037</v>
      </c>
      <c r="C163" s="18">
        <v>10</v>
      </c>
      <c r="D163" s="16" t="e">
        <v>#N/A</v>
      </c>
      <c r="E163" s="16" t="e">
        <v>#N/A</v>
      </c>
      <c r="F163" s="16" t="e">
        <v>#N/A</v>
      </c>
      <c r="G163" s="16" t="e">
        <v>#N/A</v>
      </c>
      <c r="H163" s="16" t="e">
        <v>#N/A</v>
      </c>
      <c r="I163" s="16" t="e">
        <v>#N/A</v>
      </c>
      <c r="J163" s="16" t="e">
        <v>#N/A</v>
      </c>
      <c r="K163" s="16" t="e">
        <v>#N/A</v>
      </c>
      <c r="L163" s="16" t="e">
        <v>#N/A</v>
      </c>
      <c r="M163" s="16" t="e">
        <v>#N/A</v>
      </c>
      <c r="N163" s="16" t="e">
        <v>#N/A</v>
      </c>
      <c r="O163" s="16" t="e">
        <v>#N/A</v>
      </c>
      <c r="P163" s="16" t="e">
        <v>#N/A</v>
      </c>
      <c r="Q163" s="16" t="e">
        <v>#N/A</v>
      </c>
      <c r="R163" s="16" t="e">
        <v>#N/A</v>
      </c>
      <c r="S163" s="16" t="e">
        <v>#N/A</v>
      </c>
      <c r="T163" s="16" t="e">
        <v>#N/A</v>
      </c>
    </row>
    <row r="164" spans="2:20" x14ac:dyDescent="0.25">
      <c r="B164" s="18">
        <v>2037</v>
      </c>
      <c r="C164" s="18">
        <v>11</v>
      </c>
      <c r="D164" s="16" t="e">
        <v>#N/A</v>
      </c>
      <c r="E164" s="16" t="e">
        <v>#N/A</v>
      </c>
      <c r="F164" s="16" t="e">
        <v>#N/A</v>
      </c>
      <c r="G164" s="16" t="e">
        <v>#N/A</v>
      </c>
      <c r="H164" s="16" t="e">
        <v>#N/A</v>
      </c>
      <c r="I164" s="16" t="e">
        <v>#N/A</v>
      </c>
      <c r="J164" s="16" t="e">
        <v>#N/A</v>
      </c>
      <c r="K164" s="16" t="e">
        <v>#N/A</v>
      </c>
      <c r="L164" s="16" t="e">
        <v>#N/A</v>
      </c>
      <c r="M164" s="16" t="e">
        <v>#N/A</v>
      </c>
      <c r="N164" s="16" t="e">
        <v>#N/A</v>
      </c>
      <c r="O164" s="16" t="e">
        <v>#N/A</v>
      </c>
      <c r="P164" s="16" t="e">
        <v>#N/A</v>
      </c>
      <c r="Q164" s="16" t="e">
        <v>#N/A</v>
      </c>
      <c r="R164" s="16" t="e">
        <v>#N/A</v>
      </c>
      <c r="S164" s="16" t="e">
        <v>#N/A</v>
      </c>
      <c r="T164" s="16" t="e">
        <v>#N/A</v>
      </c>
    </row>
    <row r="165" spans="2:20" x14ac:dyDescent="0.25">
      <c r="B165" s="18">
        <v>2037</v>
      </c>
      <c r="C165" s="18">
        <v>12</v>
      </c>
      <c r="D165" s="16" t="e">
        <v>#N/A</v>
      </c>
      <c r="E165" s="16" t="e">
        <v>#N/A</v>
      </c>
      <c r="F165" s="16" t="e">
        <v>#N/A</v>
      </c>
      <c r="G165" s="16" t="e">
        <v>#N/A</v>
      </c>
      <c r="H165" s="16" t="e">
        <v>#N/A</v>
      </c>
      <c r="I165" s="16" t="e">
        <v>#N/A</v>
      </c>
      <c r="J165" s="16" t="e">
        <v>#N/A</v>
      </c>
      <c r="K165" s="16" t="e">
        <v>#N/A</v>
      </c>
      <c r="L165" s="16" t="e">
        <v>#N/A</v>
      </c>
      <c r="M165" s="16" t="e">
        <v>#N/A</v>
      </c>
      <c r="N165" s="16" t="e">
        <v>#N/A</v>
      </c>
      <c r="O165" s="16" t="e">
        <v>#N/A</v>
      </c>
      <c r="P165" s="16" t="e">
        <v>#N/A</v>
      </c>
      <c r="Q165" s="16" t="e">
        <v>#N/A</v>
      </c>
      <c r="R165" s="16" t="e">
        <v>#N/A</v>
      </c>
      <c r="S165" s="16" t="e">
        <v>#N/A</v>
      </c>
      <c r="T165" s="16" t="e">
        <v>#N/A</v>
      </c>
    </row>
    <row r="166" spans="2:20" x14ac:dyDescent="0.25">
      <c r="B166" s="18">
        <v>2038</v>
      </c>
      <c r="C166" s="18">
        <v>1</v>
      </c>
      <c r="D166" s="16" t="e">
        <v>#N/A</v>
      </c>
      <c r="E166" s="16" t="e">
        <v>#N/A</v>
      </c>
      <c r="F166" s="16" t="e">
        <v>#N/A</v>
      </c>
      <c r="G166" s="16" t="e">
        <v>#N/A</v>
      </c>
      <c r="H166" s="16" t="e">
        <v>#N/A</v>
      </c>
      <c r="I166" s="16" t="e">
        <v>#N/A</v>
      </c>
      <c r="J166" s="16" t="e">
        <v>#N/A</v>
      </c>
      <c r="K166" s="16" t="e">
        <v>#N/A</v>
      </c>
      <c r="L166" s="16" t="e">
        <v>#N/A</v>
      </c>
      <c r="M166" s="16" t="e">
        <v>#N/A</v>
      </c>
      <c r="N166" s="16" t="e">
        <v>#N/A</v>
      </c>
      <c r="O166" s="16" t="e">
        <v>#N/A</v>
      </c>
      <c r="P166" s="16" t="e">
        <v>#N/A</v>
      </c>
      <c r="Q166" s="16" t="e">
        <v>#N/A</v>
      </c>
      <c r="R166" s="16" t="e">
        <v>#N/A</v>
      </c>
      <c r="S166" s="16" t="e">
        <v>#N/A</v>
      </c>
      <c r="T166" s="16" t="e">
        <v>#N/A</v>
      </c>
    </row>
    <row r="167" spans="2:20" x14ac:dyDescent="0.25">
      <c r="B167" s="18">
        <v>2038</v>
      </c>
      <c r="C167" s="18">
        <v>2</v>
      </c>
      <c r="D167" s="16" t="e">
        <v>#N/A</v>
      </c>
      <c r="E167" s="16" t="e">
        <v>#N/A</v>
      </c>
      <c r="F167" s="16" t="e">
        <v>#N/A</v>
      </c>
      <c r="G167" s="16" t="e">
        <v>#N/A</v>
      </c>
      <c r="H167" s="16" t="e">
        <v>#N/A</v>
      </c>
      <c r="I167" s="16" t="e">
        <v>#N/A</v>
      </c>
      <c r="J167" s="16" t="e">
        <v>#N/A</v>
      </c>
      <c r="K167" s="16" t="e">
        <v>#N/A</v>
      </c>
      <c r="L167" s="16" t="e">
        <v>#N/A</v>
      </c>
      <c r="M167" s="16" t="e">
        <v>#N/A</v>
      </c>
      <c r="N167" s="16" t="e">
        <v>#N/A</v>
      </c>
      <c r="O167" s="16" t="e">
        <v>#N/A</v>
      </c>
      <c r="P167" s="16" t="e">
        <v>#N/A</v>
      </c>
      <c r="Q167" s="16" t="e">
        <v>#N/A</v>
      </c>
      <c r="R167" s="16" t="e">
        <v>#N/A</v>
      </c>
      <c r="S167" s="16" t="e">
        <v>#N/A</v>
      </c>
      <c r="T167" s="16" t="e">
        <v>#N/A</v>
      </c>
    </row>
    <row r="168" spans="2:20" x14ac:dyDescent="0.25">
      <c r="B168" s="18">
        <v>2038</v>
      </c>
      <c r="C168" s="18">
        <v>3</v>
      </c>
      <c r="D168" s="16" t="e">
        <v>#N/A</v>
      </c>
      <c r="E168" s="16" t="e">
        <v>#N/A</v>
      </c>
      <c r="F168" s="16" t="e">
        <v>#N/A</v>
      </c>
      <c r="G168" s="16" t="e">
        <v>#N/A</v>
      </c>
      <c r="H168" s="16" t="e">
        <v>#N/A</v>
      </c>
      <c r="I168" s="16" t="e">
        <v>#N/A</v>
      </c>
      <c r="J168" s="16" t="e">
        <v>#N/A</v>
      </c>
      <c r="K168" s="16" t="e">
        <v>#N/A</v>
      </c>
      <c r="L168" s="16" t="e">
        <v>#N/A</v>
      </c>
      <c r="M168" s="16" t="e">
        <v>#N/A</v>
      </c>
      <c r="N168" s="16" t="e">
        <v>#N/A</v>
      </c>
      <c r="O168" s="16" t="e">
        <v>#N/A</v>
      </c>
      <c r="P168" s="16" t="e">
        <v>#N/A</v>
      </c>
      <c r="Q168" s="16" t="e">
        <v>#N/A</v>
      </c>
      <c r="R168" s="16" t="e">
        <v>#N/A</v>
      </c>
      <c r="S168" s="16" t="e">
        <v>#N/A</v>
      </c>
      <c r="T168" s="16" t="e">
        <v>#N/A</v>
      </c>
    </row>
    <row r="169" spans="2:20" x14ac:dyDescent="0.25">
      <c r="B169" s="18">
        <v>2038</v>
      </c>
      <c r="C169" s="18">
        <v>4</v>
      </c>
      <c r="D169" s="16" t="e">
        <v>#N/A</v>
      </c>
      <c r="E169" s="16" t="e">
        <v>#N/A</v>
      </c>
      <c r="F169" s="16" t="e">
        <v>#N/A</v>
      </c>
      <c r="G169" s="16" t="e">
        <v>#N/A</v>
      </c>
      <c r="H169" s="16" t="e">
        <v>#N/A</v>
      </c>
      <c r="I169" s="16" t="e">
        <v>#N/A</v>
      </c>
      <c r="J169" s="16" t="e">
        <v>#N/A</v>
      </c>
      <c r="K169" s="16" t="e">
        <v>#N/A</v>
      </c>
      <c r="L169" s="16" t="e">
        <v>#N/A</v>
      </c>
      <c r="M169" s="16" t="e">
        <v>#N/A</v>
      </c>
      <c r="N169" s="16" t="e">
        <v>#N/A</v>
      </c>
      <c r="O169" s="16" t="e">
        <v>#N/A</v>
      </c>
      <c r="P169" s="16" t="e">
        <v>#N/A</v>
      </c>
      <c r="Q169" s="16" t="e">
        <v>#N/A</v>
      </c>
      <c r="R169" s="16" t="e">
        <v>#N/A</v>
      </c>
      <c r="S169" s="16" t="e">
        <v>#N/A</v>
      </c>
      <c r="T169" s="16" t="e">
        <v>#N/A</v>
      </c>
    </row>
    <row r="170" spans="2:20" x14ac:dyDescent="0.25">
      <c r="B170" s="18">
        <v>2038</v>
      </c>
      <c r="C170" s="18">
        <v>5</v>
      </c>
      <c r="D170" s="16" t="e">
        <v>#N/A</v>
      </c>
      <c r="E170" s="16" t="e">
        <v>#N/A</v>
      </c>
      <c r="F170" s="16" t="e">
        <v>#N/A</v>
      </c>
      <c r="G170" s="16" t="e">
        <v>#N/A</v>
      </c>
      <c r="H170" s="16" t="e">
        <v>#N/A</v>
      </c>
      <c r="I170" s="16" t="e">
        <v>#N/A</v>
      </c>
      <c r="J170" s="16" t="e">
        <v>#N/A</v>
      </c>
      <c r="K170" s="16" t="e">
        <v>#N/A</v>
      </c>
      <c r="L170" s="16" t="e">
        <v>#N/A</v>
      </c>
      <c r="M170" s="16" t="e">
        <v>#N/A</v>
      </c>
      <c r="N170" s="16" t="e">
        <v>#N/A</v>
      </c>
      <c r="O170" s="16" t="e">
        <v>#N/A</v>
      </c>
      <c r="P170" s="16" t="e">
        <v>#N/A</v>
      </c>
      <c r="Q170" s="16" t="e">
        <v>#N/A</v>
      </c>
      <c r="R170" s="16" t="e">
        <v>#N/A</v>
      </c>
      <c r="S170" s="16" t="e">
        <v>#N/A</v>
      </c>
      <c r="T170" s="16" t="e">
        <v>#N/A</v>
      </c>
    </row>
    <row r="171" spans="2:20" x14ac:dyDescent="0.25">
      <c r="B171" s="18">
        <v>2038</v>
      </c>
      <c r="C171" s="18">
        <v>6</v>
      </c>
      <c r="D171" s="16" t="e">
        <v>#N/A</v>
      </c>
      <c r="E171" s="16" t="e">
        <v>#N/A</v>
      </c>
      <c r="F171" s="16" t="e">
        <v>#N/A</v>
      </c>
      <c r="G171" s="16" t="e">
        <v>#N/A</v>
      </c>
      <c r="H171" s="16" t="e">
        <v>#N/A</v>
      </c>
      <c r="I171" s="16" t="e">
        <v>#N/A</v>
      </c>
      <c r="J171" s="16" t="e">
        <v>#N/A</v>
      </c>
      <c r="K171" s="16" t="e">
        <v>#N/A</v>
      </c>
      <c r="L171" s="16" t="e">
        <v>#N/A</v>
      </c>
      <c r="M171" s="16" t="e">
        <v>#N/A</v>
      </c>
      <c r="N171" s="16" t="e">
        <v>#N/A</v>
      </c>
      <c r="O171" s="16" t="e">
        <v>#N/A</v>
      </c>
      <c r="P171" s="16" t="e">
        <v>#N/A</v>
      </c>
      <c r="Q171" s="16" t="e">
        <v>#N/A</v>
      </c>
      <c r="R171" s="16" t="e">
        <v>#N/A</v>
      </c>
      <c r="S171" s="16" t="e">
        <v>#N/A</v>
      </c>
      <c r="T171" s="16" t="e">
        <v>#N/A</v>
      </c>
    </row>
    <row r="172" spans="2:20" x14ac:dyDescent="0.25">
      <c r="B172" s="18">
        <v>2038</v>
      </c>
      <c r="C172" s="18">
        <v>7</v>
      </c>
      <c r="D172" s="16" t="e">
        <v>#N/A</v>
      </c>
      <c r="E172" s="16" t="e">
        <v>#N/A</v>
      </c>
      <c r="F172" s="16" t="e">
        <v>#N/A</v>
      </c>
      <c r="G172" s="16" t="e">
        <v>#N/A</v>
      </c>
      <c r="H172" s="16" t="e">
        <v>#N/A</v>
      </c>
      <c r="I172" s="16" t="e">
        <v>#N/A</v>
      </c>
      <c r="J172" s="16" t="e">
        <v>#N/A</v>
      </c>
      <c r="K172" s="16" t="e">
        <v>#N/A</v>
      </c>
      <c r="L172" s="16" t="e">
        <v>#N/A</v>
      </c>
      <c r="M172" s="16" t="e">
        <v>#N/A</v>
      </c>
      <c r="N172" s="16" t="e">
        <v>#N/A</v>
      </c>
      <c r="O172" s="16" t="e">
        <v>#N/A</v>
      </c>
      <c r="P172" s="16" t="e">
        <v>#N/A</v>
      </c>
      <c r="Q172" s="16" t="e">
        <v>#N/A</v>
      </c>
      <c r="R172" s="16" t="e">
        <v>#N/A</v>
      </c>
      <c r="S172" s="16" t="e">
        <v>#N/A</v>
      </c>
      <c r="T172" s="16" t="e">
        <v>#N/A</v>
      </c>
    </row>
    <row r="173" spans="2:20" x14ac:dyDescent="0.25">
      <c r="B173" s="18">
        <v>2038</v>
      </c>
      <c r="C173" s="18">
        <v>8</v>
      </c>
      <c r="D173" s="16" t="e">
        <v>#N/A</v>
      </c>
      <c r="E173" s="16" t="e">
        <v>#N/A</v>
      </c>
      <c r="F173" s="16" t="e">
        <v>#N/A</v>
      </c>
      <c r="G173" s="16" t="e">
        <v>#N/A</v>
      </c>
      <c r="H173" s="16" t="e">
        <v>#N/A</v>
      </c>
      <c r="I173" s="16" t="e">
        <v>#N/A</v>
      </c>
      <c r="J173" s="16" t="e">
        <v>#N/A</v>
      </c>
      <c r="K173" s="16" t="e">
        <v>#N/A</v>
      </c>
      <c r="L173" s="16" t="e">
        <v>#N/A</v>
      </c>
      <c r="M173" s="16" t="e">
        <v>#N/A</v>
      </c>
      <c r="N173" s="16" t="e">
        <v>#N/A</v>
      </c>
      <c r="O173" s="16" t="e">
        <v>#N/A</v>
      </c>
      <c r="P173" s="16" t="e">
        <v>#N/A</v>
      </c>
      <c r="Q173" s="16" t="e">
        <v>#N/A</v>
      </c>
      <c r="R173" s="16" t="e">
        <v>#N/A</v>
      </c>
      <c r="S173" s="16" t="e">
        <v>#N/A</v>
      </c>
      <c r="T173" s="16" t="e">
        <v>#N/A</v>
      </c>
    </row>
    <row r="174" spans="2:20" x14ac:dyDescent="0.25">
      <c r="B174" s="18">
        <v>2038</v>
      </c>
      <c r="C174" s="18">
        <v>9</v>
      </c>
      <c r="D174" s="16" t="e">
        <v>#N/A</v>
      </c>
      <c r="E174" s="16" t="e">
        <v>#N/A</v>
      </c>
      <c r="F174" s="16" t="e">
        <v>#N/A</v>
      </c>
      <c r="G174" s="16" t="e">
        <v>#N/A</v>
      </c>
      <c r="H174" s="16" t="e">
        <v>#N/A</v>
      </c>
      <c r="I174" s="16" t="e">
        <v>#N/A</v>
      </c>
      <c r="J174" s="16" t="e">
        <v>#N/A</v>
      </c>
      <c r="K174" s="16" t="e">
        <v>#N/A</v>
      </c>
      <c r="L174" s="16" t="e">
        <v>#N/A</v>
      </c>
      <c r="M174" s="16" t="e">
        <v>#N/A</v>
      </c>
      <c r="N174" s="16" t="e">
        <v>#N/A</v>
      </c>
      <c r="O174" s="16" t="e">
        <v>#N/A</v>
      </c>
      <c r="P174" s="16" t="e">
        <v>#N/A</v>
      </c>
      <c r="Q174" s="16" t="e">
        <v>#N/A</v>
      </c>
      <c r="R174" s="16" t="e">
        <v>#N/A</v>
      </c>
      <c r="S174" s="16" t="e">
        <v>#N/A</v>
      </c>
      <c r="T174" s="16" t="e">
        <v>#N/A</v>
      </c>
    </row>
    <row r="175" spans="2:20" x14ac:dyDescent="0.25">
      <c r="B175" s="18">
        <v>2038</v>
      </c>
      <c r="C175" s="18">
        <v>10</v>
      </c>
      <c r="D175" s="16" t="e">
        <v>#N/A</v>
      </c>
      <c r="E175" s="16" t="e">
        <v>#N/A</v>
      </c>
      <c r="F175" s="16" t="e">
        <v>#N/A</v>
      </c>
      <c r="G175" s="16" t="e">
        <v>#N/A</v>
      </c>
      <c r="H175" s="16" t="e">
        <v>#N/A</v>
      </c>
      <c r="I175" s="16" t="e">
        <v>#N/A</v>
      </c>
      <c r="J175" s="16" t="e">
        <v>#N/A</v>
      </c>
      <c r="K175" s="16" t="e">
        <v>#N/A</v>
      </c>
      <c r="L175" s="16" t="e">
        <v>#N/A</v>
      </c>
      <c r="M175" s="16" t="e">
        <v>#N/A</v>
      </c>
      <c r="N175" s="16" t="e">
        <v>#N/A</v>
      </c>
      <c r="O175" s="16" t="e">
        <v>#N/A</v>
      </c>
      <c r="P175" s="16" t="e">
        <v>#N/A</v>
      </c>
      <c r="Q175" s="16" t="e">
        <v>#N/A</v>
      </c>
      <c r="R175" s="16" t="e">
        <v>#N/A</v>
      </c>
      <c r="S175" s="16" t="e">
        <v>#N/A</v>
      </c>
      <c r="T175" s="16" t="e">
        <v>#N/A</v>
      </c>
    </row>
    <row r="176" spans="2:20" x14ac:dyDescent="0.25">
      <c r="B176" s="18">
        <v>2038</v>
      </c>
      <c r="C176" s="18">
        <v>11</v>
      </c>
      <c r="D176" s="16" t="e">
        <v>#N/A</v>
      </c>
      <c r="E176" s="16" t="e">
        <v>#N/A</v>
      </c>
      <c r="F176" s="16" t="e">
        <v>#N/A</v>
      </c>
      <c r="G176" s="16" t="e">
        <v>#N/A</v>
      </c>
      <c r="H176" s="16" t="e">
        <v>#N/A</v>
      </c>
      <c r="I176" s="16" t="e">
        <v>#N/A</v>
      </c>
      <c r="J176" s="16" t="e">
        <v>#N/A</v>
      </c>
      <c r="K176" s="16" t="e">
        <v>#N/A</v>
      </c>
      <c r="L176" s="16" t="e">
        <v>#N/A</v>
      </c>
      <c r="M176" s="16" t="e">
        <v>#N/A</v>
      </c>
      <c r="N176" s="16" t="e">
        <v>#N/A</v>
      </c>
      <c r="O176" s="16" t="e">
        <v>#N/A</v>
      </c>
      <c r="P176" s="16" t="e">
        <v>#N/A</v>
      </c>
      <c r="Q176" s="16" t="e">
        <v>#N/A</v>
      </c>
      <c r="R176" s="16" t="e">
        <v>#N/A</v>
      </c>
      <c r="S176" s="16" t="e">
        <v>#N/A</v>
      </c>
      <c r="T176" s="16" t="e">
        <v>#N/A</v>
      </c>
    </row>
    <row r="177" spans="2:20" x14ac:dyDescent="0.25">
      <c r="B177" s="18">
        <v>2038</v>
      </c>
      <c r="C177" s="18">
        <v>12</v>
      </c>
      <c r="D177" s="16" t="e">
        <v>#N/A</v>
      </c>
      <c r="E177" s="16" t="e">
        <v>#N/A</v>
      </c>
      <c r="F177" s="16" t="e">
        <v>#N/A</v>
      </c>
      <c r="G177" s="16" t="e">
        <v>#N/A</v>
      </c>
      <c r="H177" s="16" t="e">
        <v>#N/A</v>
      </c>
      <c r="I177" s="16" t="e">
        <v>#N/A</v>
      </c>
      <c r="J177" s="16" t="e">
        <v>#N/A</v>
      </c>
      <c r="K177" s="16" t="e">
        <v>#N/A</v>
      </c>
      <c r="L177" s="16" t="e">
        <v>#N/A</v>
      </c>
      <c r="M177" s="16" t="e">
        <v>#N/A</v>
      </c>
      <c r="N177" s="16" t="e">
        <v>#N/A</v>
      </c>
      <c r="O177" s="16" t="e">
        <v>#N/A</v>
      </c>
      <c r="P177" s="16" t="e">
        <v>#N/A</v>
      </c>
      <c r="Q177" s="16" t="e">
        <v>#N/A</v>
      </c>
      <c r="R177" s="16" t="e">
        <v>#N/A</v>
      </c>
      <c r="S177" s="16" t="e">
        <v>#N/A</v>
      </c>
      <c r="T177" s="16" t="e">
        <v>#N/A</v>
      </c>
    </row>
    <row r="178" spans="2:20" x14ac:dyDescent="0.25">
      <c r="B178" s="18">
        <v>2039</v>
      </c>
      <c r="C178" s="18">
        <v>1</v>
      </c>
      <c r="D178" s="16" t="e">
        <v>#N/A</v>
      </c>
      <c r="E178" s="16" t="e">
        <v>#N/A</v>
      </c>
      <c r="F178" s="16" t="e">
        <v>#N/A</v>
      </c>
      <c r="G178" s="16" t="e">
        <v>#N/A</v>
      </c>
      <c r="H178" s="16" t="e">
        <v>#N/A</v>
      </c>
      <c r="I178" s="16" t="e">
        <v>#N/A</v>
      </c>
      <c r="J178" s="16" t="e">
        <v>#N/A</v>
      </c>
      <c r="K178" s="16" t="e">
        <v>#N/A</v>
      </c>
      <c r="L178" s="16" t="e">
        <v>#N/A</v>
      </c>
      <c r="M178" s="16" t="e">
        <v>#N/A</v>
      </c>
      <c r="N178" s="16" t="e">
        <v>#N/A</v>
      </c>
      <c r="O178" s="16" t="e">
        <v>#N/A</v>
      </c>
      <c r="P178" s="16" t="e">
        <v>#N/A</v>
      </c>
      <c r="Q178" s="16" t="e">
        <v>#N/A</v>
      </c>
      <c r="R178" s="16" t="e">
        <v>#N/A</v>
      </c>
      <c r="S178" s="16" t="e">
        <v>#N/A</v>
      </c>
      <c r="T178" s="16" t="e">
        <v>#N/A</v>
      </c>
    </row>
    <row r="179" spans="2:20" x14ac:dyDescent="0.25">
      <c r="B179" s="18">
        <v>2039</v>
      </c>
      <c r="C179" s="18">
        <v>2</v>
      </c>
      <c r="D179" s="16" t="e">
        <v>#N/A</v>
      </c>
      <c r="E179" s="16" t="e">
        <v>#N/A</v>
      </c>
      <c r="F179" s="16" t="e">
        <v>#N/A</v>
      </c>
      <c r="G179" s="16" t="e">
        <v>#N/A</v>
      </c>
      <c r="H179" s="16" t="e">
        <v>#N/A</v>
      </c>
      <c r="I179" s="16" t="e">
        <v>#N/A</v>
      </c>
      <c r="J179" s="16" t="e">
        <v>#N/A</v>
      </c>
      <c r="K179" s="16" t="e">
        <v>#N/A</v>
      </c>
      <c r="L179" s="16" t="e">
        <v>#N/A</v>
      </c>
      <c r="M179" s="16" t="e">
        <v>#N/A</v>
      </c>
      <c r="N179" s="16" t="e">
        <v>#N/A</v>
      </c>
      <c r="O179" s="16" t="e">
        <v>#N/A</v>
      </c>
      <c r="P179" s="16" t="e">
        <v>#N/A</v>
      </c>
      <c r="Q179" s="16" t="e">
        <v>#N/A</v>
      </c>
      <c r="R179" s="16" t="e">
        <v>#N/A</v>
      </c>
      <c r="S179" s="16" t="e">
        <v>#N/A</v>
      </c>
      <c r="T179" s="16" t="e">
        <v>#N/A</v>
      </c>
    </row>
    <row r="180" spans="2:20" x14ac:dyDescent="0.25">
      <c r="B180" s="18">
        <v>2039</v>
      </c>
      <c r="C180" s="18">
        <v>3</v>
      </c>
      <c r="D180" s="16" t="e">
        <v>#N/A</v>
      </c>
      <c r="E180" s="16" t="e">
        <v>#N/A</v>
      </c>
      <c r="F180" s="16" t="e">
        <v>#N/A</v>
      </c>
      <c r="G180" s="16" t="e">
        <v>#N/A</v>
      </c>
      <c r="H180" s="16" t="e">
        <v>#N/A</v>
      </c>
      <c r="I180" s="16" t="e">
        <v>#N/A</v>
      </c>
      <c r="J180" s="16" t="e">
        <v>#N/A</v>
      </c>
      <c r="K180" s="16" t="e">
        <v>#N/A</v>
      </c>
      <c r="L180" s="16" t="e">
        <v>#N/A</v>
      </c>
      <c r="M180" s="16" t="e">
        <v>#N/A</v>
      </c>
      <c r="N180" s="16" t="e">
        <v>#N/A</v>
      </c>
      <c r="O180" s="16" t="e">
        <v>#N/A</v>
      </c>
      <c r="P180" s="16" t="e">
        <v>#N/A</v>
      </c>
      <c r="Q180" s="16" t="e">
        <v>#N/A</v>
      </c>
      <c r="R180" s="16" t="e">
        <v>#N/A</v>
      </c>
      <c r="S180" s="16" t="e">
        <v>#N/A</v>
      </c>
      <c r="T180" s="16" t="e">
        <v>#N/A</v>
      </c>
    </row>
    <row r="181" spans="2:20" x14ac:dyDescent="0.25">
      <c r="B181" s="18">
        <v>2039</v>
      </c>
      <c r="C181" s="18">
        <v>4</v>
      </c>
      <c r="D181" s="16" t="e">
        <v>#N/A</v>
      </c>
      <c r="E181" s="16" t="e">
        <v>#N/A</v>
      </c>
      <c r="F181" s="16" t="e">
        <v>#N/A</v>
      </c>
      <c r="G181" s="16" t="e">
        <v>#N/A</v>
      </c>
      <c r="H181" s="16" t="e">
        <v>#N/A</v>
      </c>
      <c r="I181" s="16" t="e">
        <v>#N/A</v>
      </c>
      <c r="J181" s="16" t="e">
        <v>#N/A</v>
      </c>
      <c r="K181" s="16" t="e">
        <v>#N/A</v>
      </c>
      <c r="L181" s="16" t="e">
        <v>#N/A</v>
      </c>
      <c r="M181" s="16" t="e">
        <v>#N/A</v>
      </c>
      <c r="N181" s="16" t="e">
        <v>#N/A</v>
      </c>
      <c r="O181" s="16" t="e">
        <v>#N/A</v>
      </c>
      <c r="P181" s="16" t="e">
        <v>#N/A</v>
      </c>
      <c r="Q181" s="16" t="e">
        <v>#N/A</v>
      </c>
      <c r="R181" s="16" t="e">
        <v>#N/A</v>
      </c>
      <c r="S181" s="16" t="e">
        <v>#N/A</v>
      </c>
      <c r="T181" s="16" t="e">
        <v>#N/A</v>
      </c>
    </row>
    <row r="182" spans="2:20" x14ac:dyDescent="0.25">
      <c r="B182" s="18">
        <v>2039</v>
      </c>
      <c r="C182" s="18">
        <v>5</v>
      </c>
      <c r="D182" s="16" t="e">
        <v>#N/A</v>
      </c>
      <c r="E182" s="16" t="e">
        <v>#N/A</v>
      </c>
      <c r="F182" s="16" t="e">
        <v>#N/A</v>
      </c>
      <c r="G182" s="16" t="e">
        <v>#N/A</v>
      </c>
      <c r="H182" s="16" t="e">
        <v>#N/A</v>
      </c>
      <c r="I182" s="16" t="e">
        <v>#N/A</v>
      </c>
      <c r="J182" s="16" t="e">
        <v>#N/A</v>
      </c>
      <c r="K182" s="16" t="e">
        <v>#N/A</v>
      </c>
      <c r="L182" s="16" t="e">
        <v>#N/A</v>
      </c>
      <c r="M182" s="16" t="e">
        <v>#N/A</v>
      </c>
      <c r="N182" s="16" t="e">
        <v>#N/A</v>
      </c>
      <c r="O182" s="16" t="e">
        <v>#N/A</v>
      </c>
      <c r="P182" s="16" t="e">
        <v>#N/A</v>
      </c>
      <c r="Q182" s="16" t="e">
        <v>#N/A</v>
      </c>
      <c r="R182" s="16" t="e">
        <v>#N/A</v>
      </c>
      <c r="S182" s="16" t="e">
        <v>#N/A</v>
      </c>
      <c r="T182" s="16" t="e">
        <v>#N/A</v>
      </c>
    </row>
    <row r="183" spans="2:20" x14ac:dyDescent="0.25">
      <c r="B183" s="18">
        <v>2039</v>
      </c>
      <c r="C183" s="18">
        <v>6</v>
      </c>
      <c r="D183" s="16" t="e">
        <v>#N/A</v>
      </c>
      <c r="E183" s="16" t="e">
        <v>#N/A</v>
      </c>
      <c r="F183" s="16" t="e">
        <v>#N/A</v>
      </c>
      <c r="G183" s="16" t="e">
        <v>#N/A</v>
      </c>
      <c r="H183" s="16" t="e">
        <v>#N/A</v>
      </c>
      <c r="I183" s="16" t="e">
        <v>#N/A</v>
      </c>
      <c r="J183" s="16" t="e">
        <v>#N/A</v>
      </c>
      <c r="K183" s="16" t="e">
        <v>#N/A</v>
      </c>
      <c r="L183" s="16" t="e">
        <v>#N/A</v>
      </c>
      <c r="M183" s="16" t="e">
        <v>#N/A</v>
      </c>
      <c r="N183" s="16" t="e">
        <v>#N/A</v>
      </c>
      <c r="O183" s="16" t="e">
        <v>#N/A</v>
      </c>
      <c r="P183" s="16" t="e">
        <v>#N/A</v>
      </c>
      <c r="Q183" s="16" t="e">
        <v>#N/A</v>
      </c>
      <c r="R183" s="16" t="e">
        <v>#N/A</v>
      </c>
      <c r="S183" s="16" t="e">
        <v>#N/A</v>
      </c>
      <c r="T183" s="16" t="e">
        <v>#N/A</v>
      </c>
    </row>
    <row r="184" spans="2:20" x14ac:dyDescent="0.25">
      <c r="B184" s="18">
        <v>2039</v>
      </c>
      <c r="C184" s="18">
        <v>7</v>
      </c>
      <c r="D184" s="16" t="e">
        <v>#N/A</v>
      </c>
      <c r="E184" s="16" t="e">
        <v>#N/A</v>
      </c>
      <c r="F184" s="16" t="e">
        <v>#N/A</v>
      </c>
      <c r="G184" s="16" t="e">
        <v>#N/A</v>
      </c>
      <c r="H184" s="16" t="e">
        <v>#N/A</v>
      </c>
      <c r="I184" s="16" t="e">
        <v>#N/A</v>
      </c>
      <c r="J184" s="16" t="e">
        <v>#N/A</v>
      </c>
      <c r="K184" s="16" t="e">
        <v>#N/A</v>
      </c>
      <c r="L184" s="16" t="e">
        <v>#N/A</v>
      </c>
      <c r="M184" s="16" t="e">
        <v>#N/A</v>
      </c>
      <c r="N184" s="16" t="e">
        <v>#N/A</v>
      </c>
      <c r="O184" s="16" t="e">
        <v>#N/A</v>
      </c>
      <c r="P184" s="16" t="e">
        <v>#N/A</v>
      </c>
      <c r="Q184" s="16" t="e">
        <v>#N/A</v>
      </c>
      <c r="R184" s="16" t="e">
        <v>#N/A</v>
      </c>
      <c r="S184" s="16" t="e">
        <v>#N/A</v>
      </c>
      <c r="T184" s="16" t="e">
        <v>#N/A</v>
      </c>
    </row>
    <row r="185" spans="2:20" x14ac:dyDescent="0.25">
      <c r="B185" s="18">
        <v>2039</v>
      </c>
      <c r="C185" s="18">
        <v>8</v>
      </c>
      <c r="D185" s="16" t="e">
        <v>#N/A</v>
      </c>
      <c r="E185" s="16" t="e">
        <v>#N/A</v>
      </c>
      <c r="F185" s="16" t="e">
        <v>#N/A</v>
      </c>
      <c r="G185" s="16" t="e">
        <v>#N/A</v>
      </c>
      <c r="H185" s="16" t="e">
        <v>#N/A</v>
      </c>
      <c r="I185" s="16" t="e">
        <v>#N/A</v>
      </c>
      <c r="J185" s="16" t="e">
        <v>#N/A</v>
      </c>
      <c r="K185" s="16" t="e">
        <v>#N/A</v>
      </c>
      <c r="L185" s="16" t="e">
        <v>#N/A</v>
      </c>
      <c r="M185" s="16" t="e">
        <v>#N/A</v>
      </c>
      <c r="N185" s="16" t="e">
        <v>#N/A</v>
      </c>
      <c r="O185" s="16" t="e">
        <v>#N/A</v>
      </c>
      <c r="P185" s="16" t="e">
        <v>#N/A</v>
      </c>
      <c r="Q185" s="16" t="e">
        <v>#N/A</v>
      </c>
      <c r="R185" s="16" t="e">
        <v>#N/A</v>
      </c>
      <c r="S185" s="16" t="e">
        <v>#N/A</v>
      </c>
      <c r="T185" s="16" t="e">
        <v>#N/A</v>
      </c>
    </row>
    <row r="186" spans="2:20" x14ac:dyDescent="0.25">
      <c r="B186" s="18">
        <v>2039</v>
      </c>
      <c r="C186" s="18">
        <v>9</v>
      </c>
      <c r="D186" s="16" t="e">
        <v>#N/A</v>
      </c>
      <c r="E186" s="16" t="e">
        <v>#N/A</v>
      </c>
      <c r="F186" s="16" t="e">
        <v>#N/A</v>
      </c>
      <c r="G186" s="16" t="e">
        <v>#N/A</v>
      </c>
      <c r="H186" s="16" t="e">
        <v>#N/A</v>
      </c>
      <c r="I186" s="16" t="e">
        <v>#N/A</v>
      </c>
      <c r="J186" s="16" t="e">
        <v>#N/A</v>
      </c>
      <c r="K186" s="16" t="e">
        <v>#N/A</v>
      </c>
      <c r="L186" s="16" t="e">
        <v>#N/A</v>
      </c>
      <c r="M186" s="16" t="e">
        <v>#N/A</v>
      </c>
      <c r="N186" s="16" t="e">
        <v>#N/A</v>
      </c>
      <c r="O186" s="16" t="e">
        <v>#N/A</v>
      </c>
      <c r="P186" s="16" t="e">
        <v>#N/A</v>
      </c>
      <c r="Q186" s="16" t="e">
        <v>#N/A</v>
      </c>
      <c r="R186" s="16" t="e">
        <v>#N/A</v>
      </c>
      <c r="S186" s="16" t="e">
        <v>#N/A</v>
      </c>
      <c r="T186" s="16" t="e">
        <v>#N/A</v>
      </c>
    </row>
    <row r="187" spans="2:20" x14ac:dyDescent="0.25">
      <c r="B187" s="18">
        <v>2039</v>
      </c>
      <c r="C187" s="18">
        <v>10</v>
      </c>
      <c r="D187" s="16" t="e">
        <v>#N/A</v>
      </c>
      <c r="E187" s="16" t="e">
        <v>#N/A</v>
      </c>
      <c r="F187" s="16" t="e">
        <v>#N/A</v>
      </c>
      <c r="G187" s="16" t="e">
        <v>#N/A</v>
      </c>
      <c r="H187" s="16" t="e">
        <v>#N/A</v>
      </c>
      <c r="I187" s="16" t="e">
        <v>#N/A</v>
      </c>
      <c r="J187" s="16" t="e">
        <v>#N/A</v>
      </c>
      <c r="K187" s="16" t="e">
        <v>#N/A</v>
      </c>
      <c r="L187" s="16" t="e">
        <v>#N/A</v>
      </c>
      <c r="M187" s="16" t="e">
        <v>#N/A</v>
      </c>
      <c r="N187" s="16" t="e">
        <v>#N/A</v>
      </c>
      <c r="O187" s="16" t="e">
        <v>#N/A</v>
      </c>
      <c r="P187" s="16" t="e">
        <v>#N/A</v>
      </c>
      <c r="Q187" s="16" t="e">
        <v>#N/A</v>
      </c>
      <c r="R187" s="16" t="e">
        <v>#N/A</v>
      </c>
      <c r="S187" s="16" t="e">
        <v>#N/A</v>
      </c>
      <c r="T187" s="16" t="e">
        <v>#N/A</v>
      </c>
    </row>
    <row r="188" spans="2:20" x14ac:dyDescent="0.25">
      <c r="B188" s="18">
        <v>2039</v>
      </c>
      <c r="C188" s="18">
        <v>11</v>
      </c>
      <c r="D188" s="16" t="e">
        <v>#N/A</v>
      </c>
      <c r="E188" s="16" t="e">
        <v>#N/A</v>
      </c>
      <c r="F188" s="16" t="e">
        <v>#N/A</v>
      </c>
      <c r="G188" s="16" t="e">
        <v>#N/A</v>
      </c>
      <c r="H188" s="16" t="e">
        <v>#N/A</v>
      </c>
      <c r="I188" s="16" t="e">
        <v>#N/A</v>
      </c>
      <c r="J188" s="16" t="e">
        <v>#N/A</v>
      </c>
      <c r="K188" s="16" t="e">
        <v>#N/A</v>
      </c>
      <c r="L188" s="16" t="e">
        <v>#N/A</v>
      </c>
      <c r="M188" s="16" t="e">
        <v>#N/A</v>
      </c>
      <c r="N188" s="16" t="e">
        <v>#N/A</v>
      </c>
      <c r="O188" s="16" t="e">
        <v>#N/A</v>
      </c>
      <c r="P188" s="16" t="e">
        <v>#N/A</v>
      </c>
      <c r="Q188" s="16" t="e">
        <v>#N/A</v>
      </c>
      <c r="R188" s="16" t="e">
        <v>#N/A</v>
      </c>
      <c r="S188" s="16" t="e">
        <v>#N/A</v>
      </c>
      <c r="T188" s="16" t="e">
        <v>#N/A</v>
      </c>
    </row>
    <row r="189" spans="2:20" x14ac:dyDescent="0.25">
      <c r="B189" s="18">
        <v>2039</v>
      </c>
      <c r="C189" s="18">
        <v>12</v>
      </c>
      <c r="D189" s="16" t="e">
        <v>#N/A</v>
      </c>
      <c r="E189" s="16" t="e">
        <v>#N/A</v>
      </c>
      <c r="F189" s="16" t="e">
        <v>#N/A</v>
      </c>
      <c r="G189" s="16" t="e">
        <v>#N/A</v>
      </c>
      <c r="H189" s="16" t="e">
        <v>#N/A</v>
      </c>
      <c r="I189" s="16" t="e">
        <v>#N/A</v>
      </c>
      <c r="J189" s="16" t="e">
        <v>#N/A</v>
      </c>
      <c r="K189" s="16" t="e">
        <v>#N/A</v>
      </c>
      <c r="L189" s="16" t="e">
        <v>#N/A</v>
      </c>
      <c r="M189" s="16" t="e">
        <v>#N/A</v>
      </c>
      <c r="N189" s="16" t="e">
        <v>#N/A</v>
      </c>
      <c r="O189" s="16" t="e">
        <v>#N/A</v>
      </c>
      <c r="P189" s="16" t="e">
        <v>#N/A</v>
      </c>
      <c r="Q189" s="16" t="e">
        <v>#N/A</v>
      </c>
      <c r="R189" s="16" t="e">
        <v>#N/A</v>
      </c>
      <c r="S189" s="16" t="e">
        <v>#N/A</v>
      </c>
      <c r="T189" s="16" t="e">
        <v>#N/A</v>
      </c>
    </row>
    <row r="190" spans="2:20" x14ac:dyDescent="0.25">
      <c r="B190" s="18">
        <v>2040</v>
      </c>
      <c r="C190" s="18">
        <v>1</v>
      </c>
      <c r="D190" s="16" t="e">
        <v>#N/A</v>
      </c>
      <c r="E190" s="16" t="e">
        <v>#N/A</v>
      </c>
      <c r="F190" s="16" t="e">
        <v>#N/A</v>
      </c>
      <c r="G190" s="16" t="e">
        <v>#N/A</v>
      </c>
      <c r="H190" s="16" t="e">
        <v>#N/A</v>
      </c>
      <c r="I190" s="16" t="e">
        <v>#N/A</v>
      </c>
      <c r="J190" s="16" t="e">
        <v>#N/A</v>
      </c>
      <c r="K190" s="16" t="e">
        <v>#N/A</v>
      </c>
      <c r="L190" s="16" t="e">
        <v>#N/A</v>
      </c>
      <c r="M190" s="16" t="e">
        <v>#N/A</v>
      </c>
      <c r="N190" s="16" t="e">
        <v>#N/A</v>
      </c>
      <c r="O190" s="16" t="e">
        <v>#N/A</v>
      </c>
      <c r="P190" s="16" t="e">
        <v>#N/A</v>
      </c>
      <c r="Q190" s="16" t="e">
        <v>#N/A</v>
      </c>
      <c r="R190" s="16" t="e">
        <v>#N/A</v>
      </c>
      <c r="S190" s="16" t="e">
        <v>#N/A</v>
      </c>
      <c r="T190" s="16" t="e">
        <v>#N/A</v>
      </c>
    </row>
    <row r="191" spans="2:20" x14ac:dyDescent="0.25">
      <c r="B191" s="18">
        <v>2040</v>
      </c>
      <c r="C191" s="18">
        <v>2</v>
      </c>
      <c r="D191" s="16" t="e">
        <v>#N/A</v>
      </c>
      <c r="E191" s="16" t="e">
        <v>#N/A</v>
      </c>
      <c r="F191" s="16" t="e">
        <v>#N/A</v>
      </c>
      <c r="G191" s="16" t="e">
        <v>#N/A</v>
      </c>
      <c r="H191" s="16" t="e">
        <v>#N/A</v>
      </c>
      <c r="I191" s="16" t="e">
        <v>#N/A</v>
      </c>
      <c r="J191" s="16" t="e">
        <v>#N/A</v>
      </c>
      <c r="K191" s="16" t="e">
        <v>#N/A</v>
      </c>
      <c r="L191" s="16" t="e">
        <v>#N/A</v>
      </c>
      <c r="M191" s="16" t="e">
        <v>#N/A</v>
      </c>
      <c r="N191" s="16" t="e">
        <v>#N/A</v>
      </c>
      <c r="O191" s="16" t="e">
        <v>#N/A</v>
      </c>
      <c r="P191" s="16" t="e">
        <v>#N/A</v>
      </c>
      <c r="Q191" s="16" t="e">
        <v>#N/A</v>
      </c>
      <c r="R191" s="16" t="e">
        <v>#N/A</v>
      </c>
      <c r="S191" s="16" t="e">
        <v>#N/A</v>
      </c>
      <c r="T191" s="16" t="e">
        <v>#N/A</v>
      </c>
    </row>
    <row r="192" spans="2:20" x14ac:dyDescent="0.25">
      <c r="B192" s="18">
        <v>2040</v>
      </c>
      <c r="C192" s="18">
        <v>3</v>
      </c>
      <c r="D192" s="16" t="e">
        <v>#N/A</v>
      </c>
      <c r="E192" s="16" t="e">
        <v>#N/A</v>
      </c>
      <c r="F192" s="16" t="e">
        <v>#N/A</v>
      </c>
      <c r="G192" s="16" t="e">
        <v>#N/A</v>
      </c>
      <c r="H192" s="16" t="e">
        <v>#N/A</v>
      </c>
      <c r="I192" s="16" t="e">
        <v>#N/A</v>
      </c>
      <c r="J192" s="16" t="e">
        <v>#N/A</v>
      </c>
      <c r="K192" s="16" t="e">
        <v>#N/A</v>
      </c>
      <c r="L192" s="16" t="e">
        <v>#N/A</v>
      </c>
      <c r="M192" s="16" t="e">
        <v>#N/A</v>
      </c>
      <c r="N192" s="16" t="e">
        <v>#N/A</v>
      </c>
      <c r="O192" s="16" t="e">
        <v>#N/A</v>
      </c>
      <c r="P192" s="16" t="e">
        <v>#N/A</v>
      </c>
      <c r="Q192" s="16" t="e">
        <v>#N/A</v>
      </c>
      <c r="R192" s="16" t="e">
        <v>#N/A</v>
      </c>
      <c r="S192" s="16" t="e">
        <v>#N/A</v>
      </c>
      <c r="T192" s="16" t="e">
        <v>#N/A</v>
      </c>
    </row>
    <row r="193" spans="2:20" x14ac:dyDescent="0.25">
      <c r="B193" s="18">
        <v>2040</v>
      </c>
      <c r="C193" s="18">
        <v>4</v>
      </c>
      <c r="D193" s="16" t="e">
        <v>#N/A</v>
      </c>
      <c r="E193" s="16" t="e">
        <v>#N/A</v>
      </c>
      <c r="F193" s="16" t="e">
        <v>#N/A</v>
      </c>
      <c r="G193" s="16" t="e">
        <v>#N/A</v>
      </c>
      <c r="H193" s="16" t="e">
        <v>#N/A</v>
      </c>
      <c r="I193" s="16" t="e">
        <v>#N/A</v>
      </c>
      <c r="J193" s="16" t="e">
        <v>#N/A</v>
      </c>
      <c r="K193" s="16" t="e">
        <v>#N/A</v>
      </c>
      <c r="L193" s="16" t="e">
        <v>#N/A</v>
      </c>
      <c r="M193" s="16" t="e">
        <v>#N/A</v>
      </c>
      <c r="N193" s="16" t="e">
        <v>#N/A</v>
      </c>
      <c r="O193" s="16" t="e">
        <v>#N/A</v>
      </c>
      <c r="P193" s="16" t="e">
        <v>#N/A</v>
      </c>
      <c r="Q193" s="16" t="e">
        <v>#N/A</v>
      </c>
      <c r="R193" s="16" t="e">
        <v>#N/A</v>
      </c>
      <c r="S193" s="16" t="e">
        <v>#N/A</v>
      </c>
      <c r="T193" s="16" t="e">
        <v>#N/A</v>
      </c>
    </row>
    <row r="194" spans="2:20" x14ac:dyDescent="0.25">
      <c r="B194" s="18">
        <v>2040</v>
      </c>
      <c r="C194" s="18">
        <v>5</v>
      </c>
      <c r="D194" s="16" t="e">
        <v>#N/A</v>
      </c>
      <c r="E194" s="16" t="e">
        <v>#N/A</v>
      </c>
      <c r="F194" s="16" t="e">
        <v>#N/A</v>
      </c>
      <c r="G194" s="16" t="e">
        <v>#N/A</v>
      </c>
      <c r="H194" s="16" t="e">
        <v>#N/A</v>
      </c>
      <c r="I194" s="16" t="e">
        <v>#N/A</v>
      </c>
      <c r="J194" s="16" t="e">
        <v>#N/A</v>
      </c>
      <c r="K194" s="16" t="e">
        <v>#N/A</v>
      </c>
      <c r="L194" s="16" t="e">
        <v>#N/A</v>
      </c>
      <c r="M194" s="16" t="e">
        <v>#N/A</v>
      </c>
      <c r="N194" s="16" t="e">
        <v>#N/A</v>
      </c>
      <c r="O194" s="16" t="e">
        <v>#N/A</v>
      </c>
      <c r="P194" s="16" t="e">
        <v>#N/A</v>
      </c>
      <c r="Q194" s="16" t="e">
        <v>#N/A</v>
      </c>
      <c r="R194" s="16" t="e">
        <v>#N/A</v>
      </c>
      <c r="S194" s="16" t="e">
        <v>#N/A</v>
      </c>
      <c r="T194" s="16" t="e">
        <v>#N/A</v>
      </c>
    </row>
    <row r="195" spans="2:20" x14ac:dyDescent="0.25">
      <c r="B195" s="18">
        <v>2040</v>
      </c>
      <c r="C195" s="18">
        <v>6</v>
      </c>
      <c r="D195" s="16" t="e">
        <v>#N/A</v>
      </c>
      <c r="E195" s="16" t="e">
        <v>#N/A</v>
      </c>
      <c r="F195" s="16" t="e">
        <v>#N/A</v>
      </c>
      <c r="G195" s="16" t="e">
        <v>#N/A</v>
      </c>
      <c r="H195" s="16" t="e">
        <v>#N/A</v>
      </c>
      <c r="I195" s="16" t="e">
        <v>#N/A</v>
      </c>
      <c r="J195" s="16" t="e">
        <v>#N/A</v>
      </c>
      <c r="K195" s="16" t="e">
        <v>#N/A</v>
      </c>
      <c r="L195" s="16" t="e">
        <v>#N/A</v>
      </c>
      <c r="M195" s="16" t="e">
        <v>#N/A</v>
      </c>
      <c r="N195" s="16" t="e">
        <v>#N/A</v>
      </c>
      <c r="O195" s="16" t="e">
        <v>#N/A</v>
      </c>
      <c r="P195" s="16" t="e">
        <v>#N/A</v>
      </c>
      <c r="Q195" s="16" t="e">
        <v>#N/A</v>
      </c>
      <c r="R195" s="16" t="e">
        <v>#N/A</v>
      </c>
      <c r="S195" s="16" t="e">
        <v>#N/A</v>
      </c>
      <c r="T195" s="16" t="e">
        <v>#N/A</v>
      </c>
    </row>
    <row r="196" spans="2:20" x14ac:dyDescent="0.25">
      <c r="B196" s="18">
        <v>2040</v>
      </c>
      <c r="C196" s="18">
        <v>7</v>
      </c>
      <c r="D196" s="16" t="e">
        <v>#N/A</v>
      </c>
      <c r="E196" s="16" t="e">
        <v>#N/A</v>
      </c>
      <c r="F196" s="16" t="e">
        <v>#N/A</v>
      </c>
      <c r="G196" s="16" t="e">
        <v>#N/A</v>
      </c>
      <c r="H196" s="16" t="e">
        <v>#N/A</v>
      </c>
      <c r="I196" s="16" t="e">
        <v>#N/A</v>
      </c>
      <c r="J196" s="16" t="e">
        <v>#N/A</v>
      </c>
      <c r="K196" s="16" t="e">
        <v>#N/A</v>
      </c>
      <c r="L196" s="16" t="e">
        <v>#N/A</v>
      </c>
      <c r="M196" s="16" t="e">
        <v>#N/A</v>
      </c>
      <c r="N196" s="16" t="e">
        <v>#N/A</v>
      </c>
      <c r="O196" s="16" t="e">
        <v>#N/A</v>
      </c>
      <c r="P196" s="16" t="e">
        <v>#N/A</v>
      </c>
      <c r="Q196" s="16" t="e">
        <v>#N/A</v>
      </c>
      <c r="R196" s="16" t="e">
        <v>#N/A</v>
      </c>
      <c r="S196" s="16" t="e">
        <v>#N/A</v>
      </c>
      <c r="T196" s="16" t="e">
        <v>#N/A</v>
      </c>
    </row>
    <row r="197" spans="2:20" x14ac:dyDescent="0.25">
      <c r="B197" s="18">
        <v>2040</v>
      </c>
      <c r="C197" s="18">
        <v>8</v>
      </c>
      <c r="D197" s="16" t="e">
        <v>#N/A</v>
      </c>
      <c r="E197" s="16" t="e">
        <v>#N/A</v>
      </c>
      <c r="F197" s="16" t="e">
        <v>#N/A</v>
      </c>
      <c r="G197" s="16" t="e">
        <v>#N/A</v>
      </c>
      <c r="H197" s="16" t="e">
        <v>#N/A</v>
      </c>
      <c r="I197" s="16" t="e">
        <v>#N/A</v>
      </c>
      <c r="J197" s="16" t="e">
        <v>#N/A</v>
      </c>
      <c r="K197" s="16" t="e">
        <v>#N/A</v>
      </c>
      <c r="L197" s="16" t="e">
        <v>#N/A</v>
      </c>
      <c r="M197" s="16" t="e">
        <v>#N/A</v>
      </c>
      <c r="N197" s="16" t="e">
        <v>#N/A</v>
      </c>
      <c r="O197" s="16" t="e">
        <v>#N/A</v>
      </c>
      <c r="P197" s="16" t="e">
        <v>#N/A</v>
      </c>
      <c r="Q197" s="16" t="e">
        <v>#N/A</v>
      </c>
      <c r="R197" s="16" t="e">
        <v>#N/A</v>
      </c>
      <c r="S197" s="16" t="e">
        <v>#N/A</v>
      </c>
      <c r="T197" s="16" t="e">
        <v>#N/A</v>
      </c>
    </row>
    <row r="198" spans="2:20" x14ac:dyDescent="0.25">
      <c r="B198" s="18">
        <v>2040</v>
      </c>
      <c r="C198" s="18">
        <v>9</v>
      </c>
      <c r="D198" s="16" t="e">
        <v>#N/A</v>
      </c>
      <c r="E198" s="16" t="e">
        <v>#N/A</v>
      </c>
      <c r="F198" s="16" t="e">
        <v>#N/A</v>
      </c>
      <c r="G198" s="16" t="e">
        <v>#N/A</v>
      </c>
      <c r="H198" s="16" t="e">
        <v>#N/A</v>
      </c>
      <c r="I198" s="16" t="e">
        <v>#N/A</v>
      </c>
      <c r="J198" s="16" t="e">
        <v>#N/A</v>
      </c>
      <c r="K198" s="16" t="e">
        <v>#N/A</v>
      </c>
      <c r="L198" s="16" t="e">
        <v>#N/A</v>
      </c>
      <c r="M198" s="16" t="e">
        <v>#N/A</v>
      </c>
      <c r="N198" s="16" t="e">
        <v>#N/A</v>
      </c>
      <c r="O198" s="16" t="e">
        <v>#N/A</v>
      </c>
      <c r="P198" s="16" t="e">
        <v>#N/A</v>
      </c>
      <c r="Q198" s="16" t="e">
        <v>#N/A</v>
      </c>
      <c r="R198" s="16" t="e">
        <v>#N/A</v>
      </c>
      <c r="S198" s="16" t="e">
        <v>#N/A</v>
      </c>
      <c r="T198" s="16" t="e">
        <v>#N/A</v>
      </c>
    </row>
    <row r="199" spans="2:20" x14ac:dyDescent="0.25">
      <c r="B199" s="18">
        <v>2040</v>
      </c>
      <c r="C199" s="18">
        <v>10</v>
      </c>
      <c r="D199" s="16" t="e">
        <v>#N/A</v>
      </c>
      <c r="E199" s="16" t="e">
        <v>#N/A</v>
      </c>
      <c r="F199" s="16" t="e">
        <v>#N/A</v>
      </c>
      <c r="G199" s="16" t="e">
        <v>#N/A</v>
      </c>
      <c r="H199" s="16" t="e">
        <v>#N/A</v>
      </c>
      <c r="I199" s="16" t="e">
        <v>#N/A</v>
      </c>
      <c r="J199" s="16" t="e">
        <v>#N/A</v>
      </c>
      <c r="K199" s="16" t="e">
        <v>#N/A</v>
      </c>
      <c r="L199" s="16" t="e">
        <v>#N/A</v>
      </c>
      <c r="M199" s="16" t="e">
        <v>#N/A</v>
      </c>
      <c r="N199" s="16" t="e">
        <v>#N/A</v>
      </c>
      <c r="O199" s="16" t="e">
        <v>#N/A</v>
      </c>
      <c r="P199" s="16" t="e">
        <v>#N/A</v>
      </c>
      <c r="Q199" s="16" t="e">
        <v>#N/A</v>
      </c>
      <c r="R199" s="16" t="e">
        <v>#N/A</v>
      </c>
      <c r="S199" s="16" t="e">
        <v>#N/A</v>
      </c>
      <c r="T199" s="16" t="e">
        <v>#N/A</v>
      </c>
    </row>
    <row r="200" spans="2:20" x14ac:dyDescent="0.25">
      <c r="B200" s="18">
        <v>2040</v>
      </c>
      <c r="C200" s="18">
        <v>11</v>
      </c>
      <c r="D200" s="16" t="e">
        <v>#N/A</v>
      </c>
      <c r="E200" s="16" t="e">
        <v>#N/A</v>
      </c>
      <c r="F200" s="16" t="e">
        <v>#N/A</v>
      </c>
      <c r="G200" s="16" t="e">
        <v>#N/A</v>
      </c>
      <c r="H200" s="16" t="e">
        <v>#N/A</v>
      </c>
      <c r="I200" s="16" t="e">
        <v>#N/A</v>
      </c>
      <c r="J200" s="16" t="e">
        <v>#N/A</v>
      </c>
      <c r="K200" s="16" t="e">
        <v>#N/A</v>
      </c>
      <c r="L200" s="16" t="e">
        <v>#N/A</v>
      </c>
      <c r="M200" s="16" t="e">
        <v>#N/A</v>
      </c>
      <c r="N200" s="16" t="e">
        <v>#N/A</v>
      </c>
      <c r="O200" s="16" t="e">
        <v>#N/A</v>
      </c>
      <c r="P200" s="16" t="e">
        <v>#N/A</v>
      </c>
      <c r="Q200" s="16" t="e">
        <v>#N/A</v>
      </c>
      <c r="R200" s="16" t="e">
        <v>#N/A</v>
      </c>
      <c r="S200" s="16" t="e">
        <v>#N/A</v>
      </c>
      <c r="T200" s="16" t="e">
        <v>#N/A</v>
      </c>
    </row>
    <row r="201" spans="2:20" x14ac:dyDescent="0.25">
      <c r="B201" s="18">
        <v>2040</v>
      </c>
      <c r="C201" s="18">
        <v>12</v>
      </c>
      <c r="D201" s="16" t="e">
        <v>#N/A</v>
      </c>
      <c r="E201" s="16" t="e">
        <v>#N/A</v>
      </c>
      <c r="F201" s="16" t="e">
        <v>#N/A</v>
      </c>
      <c r="G201" s="16" t="e">
        <v>#N/A</v>
      </c>
      <c r="H201" s="16" t="e">
        <v>#N/A</v>
      </c>
      <c r="I201" s="16" t="e">
        <v>#N/A</v>
      </c>
      <c r="J201" s="16" t="e">
        <v>#N/A</v>
      </c>
      <c r="K201" s="16" t="e">
        <v>#N/A</v>
      </c>
      <c r="L201" s="16" t="e">
        <v>#N/A</v>
      </c>
      <c r="M201" s="16" t="e">
        <v>#N/A</v>
      </c>
      <c r="N201" s="16" t="e">
        <v>#N/A</v>
      </c>
      <c r="O201" s="16" t="e">
        <v>#N/A</v>
      </c>
      <c r="P201" s="16" t="e">
        <v>#N/A</v>
      </c>
      <c r="Q201" s="16" t="e">
        <v>#N/A</v>
      </c>
      <c r="R201" s="16" t="e">
        <v>#N/A</v>
      </c>
      <c r="S201" s="16" t="e">
        <v>#N/A</v>
      </c>
      <c r="T201" s="16" t="e">
        <v>#N/A</v>
      </c>
    </row>
  </sheetData>
  <mergeCells count="6">
    <mergeCell ref="D10:T15"/>
    <mergeCell ref="B8:T8"/>
    <mergeCell ref="B6:T6"/>
    <mergeCell ref="B5:T5"/>
    <mergeCell ref="B1:T1"/>
    <mergeCell ref="B2:T2"/>
  </mergeCells>
  <pageMargins left="0.7" right="0.7" top="0.75" bottom="0.75" header="0.3" footer="0.3"/>
  <pageSetup scale="6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1715-A545-478D-BFFA-AC50E40DF258}">
  <sheetPr>
    <tabColor theme="6" tint="0.79998168889431442"/>
    <pageSetUpPr fitToPage="1"/>
  </sheetPr>
  <dimension ref="A1:X750"/>
  <sheetViews>
    <sheetView tabSelected="1" topLeftCell="G2" zoomScaleNormal="100" workbookViewId="0">
      <selection activeCell="Q10" sqref="Q10:Q740"/>
    </sheetView>
  </sheetViews>
  <sheetFormatPr defaultColWidth="9" defaultRowHeight="15.75" x14ac:dyDescent="0.25"/>
  <cols>
    <col min="1" max="1" width="2.625" style="56" customWidth="1"/>
    <col min="2" max="21" width="9.125" style="56" customWidth="1"/>
    <col min="22" max="22" width="4.875" style="56" customWidth="1"/>
    <col min="23" max="41" width="12.875" style="56" customWidth="1"/>
    <col min="42" max="16384" width="9" style="56"/>
  </cols>
  <sheetData>
    <row r="1" spans="1:24" s="6" customFormat="1" ht="15.75" customHeight="1" x14ac:dyDescent="0.25">
      <c r="A1" s="35"/>
      <c r="B1" s="217" t="s">
        <v>91</v>
      </c>
      <c r="C1" s="217"/>
      <c r="D1" s="217"/>
      <c r="E1" s="217"/>
      <c r="F1" s="217"/>
      <c r="G1" s="217"/>
      <c r="H1" s="217"/>
      <c r="I1" s="217"/>
      <c r="J1" s="217"/>
      <c r="K1" s="217"/>
      <c r="L1" s="217"/>
      <c r="M1" s="217"/>
      <c r="N1" s="217"/>
      <c r="O1" s="217"/>
      <c r="P1" s="217"/>
      <c r="Q1" s="217"/>
      <c r="R1" s="217"/>
      <c r="S1" s="217"/>
      <c r="T1" s="217"/>
      <c r="U1" s="217"/>
    </row>
    <row r="2" spans="1:24" s="7" customFormat="1" ht="15.75" customHeight="1" x14ac:dyDescent="0.2">
      <c r="A2" s="80"/>
      <c r="B2" s="219" t="str">
        <f>'Admin Info'!B6</f>
        <v>San Diego Gas &amp; Electric (SDG&amp;E)</v>
      </c>
      <c r="C2" s="219"/>
      <c r="D2" s="219"/>
      <c r="E2" s="219"/>
      <c r="F2" s="219"/>
      <c r="G2" s="219"/>
      <c r="H2" s="219"/>
      <c r="I2" s="219"/>
      <c r="J2" s="219"/>
      <c r="K2" s="219"/>
      <c r="L2" s="219"/>
      <c r="M2" s="219"/>
      <c r="N2" s="219"/>
      <c r="O2" s="219"/>
      <c r="P2" s="219"/>
      <c r="Q2" s="219"/>
      <c r="R2" s="219"/>
      <c r="S2" s="219"/>
      <c r="T2" s="219"/>
      <c r="U2" s="219"/>
    </row>
    <row r="3" spans="1:24" s="7" customFormat="1" ht="15.75" customHeight="1" x14ac:dyDescent="0.2">
      <c r="E3" s="23"/>
      <c r="F3" s="23"/>
      <c r="G3" s="23"/>
      <c r="H3" s="23"/>
      <c r="I3" s="23"/>
      <c r="J3" s="23"/>
      <c r="K3" s="23"/>
      <c r="L3" s="23"/>
      <c r="M3" s="23"/>
      <c r="N3" s="23"/>
    </row>
    <row r="4" spans="1:24" s="7" customFormat="1" ht="15.75" customHeight="1" x14ac:dyDescent="0.2">
      <c r="E4" s="23"/>
      <c r="F4" s="23"/>
      <c r="G4" s="23"/>
      <c r="H4" s="23"/>
      <c r="I4" s="23"/>
      <c r="J4" s="23"/>
      <c r="K4" s="23"/>
      <c r="L4" s="23"/>
      <c r="M4" s="23"/>
      <c r="N4" s="23"/>
    </row>
    <row r="5" spans="1:24" s="6" customFormat="1" ht="15.75" customHeight="1" x14ac:dyDescent="0.2">
      <c r="B5" s="216" t="s">
        <v>92</v>
      </c>
      <c r="C5" s="216"/>
      <c r="D5" s="216"/>
      <c r="E5" s="216"/>
      <c r="F5" s="216"/>
      <c r="G5" s="216"/>
      <c r="H5" s="216"/>
      <c r="I5" s="216"/>
      <c r="J5" s="216"/>
      <c r="K5" s="216"/>
      <c r="L5" s="216"/>
      <c r="M5" s="216"/>
      <c r="N5" s="216"/>
      <c r="O5" s="216"/>
      <c r="P5" s="216"/>
      <c r="Q5" s="216"/>
      <c r="R5" s="216"/>
      <c r="S5" s="216"/>
      <c r="T5" s="216"/>
      <c r="U5" s="216"/>
    </row>
    <row r="6" spans="1:24" s="8" customFormat="1" ht="15.75" customHeight="1" x14ac:dyDescent="0.25">
      <c r="B6" s="208" t="s">
        <v>401</v>
      </c>
      <c r="E6" s="9"/>
      <c r="F6" s="9"/>
      <c r="G6" s="9"/>
      <c r="H6" s="9"/>
      <c r="I6" s="9"/>
      <c r="J6" s="9"/>
      <c r="K6" s="9"/>
      <c r="L6" s="9"/>
      <c r="M6" s="9"/>
      <c r="N6" s="9"/>
    </row>
    <row r="7" spans="1:24" s="8" customFormat="1" ht="15.75" customHeight="1" x14ac:dyDescent="0.2">
      <c r="F7" s="7"/>
      <c r="G7" s="7"/>
      <c r="H7" s="7"/>
      <c r="I7" s="7"/>
      <c r="J7" s="7"/>
      <c r="K7" s="7"/>
      <c r="L7" s="7"/>
      <c r="M7" s="7"/>
      <c r="N7" s="7"/>
    </row>
    <row r="8" spans="1:24" ht="15.75" customHeight="1" x14ac:dyDescent="0.25">
      <c r="B8" s="232" t="s">
        <v>93</v>
      </c>
      <c r="C8" s="233"/>
      <c r="D8" s="233"/>
      <c r="E8" s="233"/>
      <c r="F8" s="233"/>
      <c r="G8" s="233"/>
      <c r="H8" s="233"/>
      <c r="I8" s="233"/>
      <c r="J8" s="233"/>
      <c r="K8" s="233"/>
      <c r="L8" s="233"/>
      <c r="M8" s="233"/>
      <c r="N8" s="233"/>
      <c r="O8" s="233"/>
      <c r="P8" s="233"/>
      <c r="Q8" s="233"/>
      <c r="R8" s="234"/>
      <c r="S8" s="233"/>
      <c r="T8" s="233"/>
      <c r="U8" s="235"/>
    </row>
    <row r="9" spans="1:24" ht="57" x14ac:dyDescent="0.25">
      <c r="B9" s="13" t="s">
        <v>66</v>
      </c>
      <c r="C9" s="13" t="s">
        <v>67</v>
      </c>
      <c r="D9" s="13" t="s">
        <v>94</v>
      </c>
      <c r="E9" s="13" t="s">
        <v>68</v>
      </c>
      <c r="F9" s="209" t="s">
        <v>69</v>
      </c>
      <c r="G9" s="13" t="s">
        <v>400</v>
      </c>
      <c r="H9" s="209" t="s">
        <v>71</v>
      </c>
      <c r="I9" s="13" t="s">
        <v>72</v>
      </c>
      <c r="J9" s="209" t="s">
        <v>73</v>
      </c>
      <c r="K9" s="209" t="s">
        <v>74</v>
      </c>
      <c r="L9" s="209" t="s">
        <v>75</v>
      </c>
      <c r="M9" s="13" t="s">
        <v>76</v>
      </c>
      <c r="N9" s="13" t="s">
        <v>77</v>
      </c>
      <c r="O9" s="13" t="s">
        <v>78</v>
      </c>
      <c r="P9" s="13" t="s">
        <v>79</v>
      </c>
      <c r="Q9" s="194" t="s">
        <v>80</v>
      </c>
      <c r="R9" s="210" t="s">
        <v>81</v>
      </c>
      <c r="S9" s="195" t="s">
        <v>82</v>
      </c>
      <c r="T9" s="13" t="s">
        <v>83</v>
      </c>
      <c r="U9" s="10" t="s">
        <v>84</v>
      </c>
    </row>
    <row r="10" spans="1:24" x14ac:dyDescent="0.25">
      <c r="B10" s="196">
        <v>2023</v>
      </c>
      <c r="C10" s="197">
        <v>1</v>
      </c>
      <c r="D10" s="197">
        <v>1</v>
      </c>
      <c r="E10" s="197">
        <v>112.81</v>
      </c>
      <c r="F10" s="211"/>
      <c r="G10" s="205" t="s">
        <v>293</v>
      </c>
      <c r="H10" s="211"/>
      <c r="I10" s="205" t="s">
        <v>293</v>
      </c>
      <c r="J10" s="211"/>
      <c r="K10" s="211"/>
      <c r="L10" s="211"/>
      <c r="M10" s="205" t="s">
        <v>293</v>
      </c>
      <c r="N10" s="205" t="s">
        <v>293</v>
      </c>
      <c r="O10" s="205" t="s">
        <v>293</v>
      </c>
      <c r="P10" s="205" t="s">
        <v>293</v>
      </c>
      <c r="Q10" s="206">
        <v>1.7512087000000001</v>
      </c>
      <c r="R10" s="205" t="s">
        <v>293</v>
      </c>
      <c r="S10" s="205" t="s">
        <v>293</v>
      </c>
      <c r="T10" s="205" t="s">
        <v>293</v>
      </c>
      <c r="U10" s="207">
        <v>210.65120870000004</v>
      </c>
    </row>
    <row r="11" spans="1:24" x14ac:dyDescent="0.25">
      <c r="B11" s="198">
        <v>2023</v>
      </c>
      <c r="C11" s="199">
        <v>1</v>
      </c>
      <c r="D11" s="199">
        <v>2</v>
      </c>
      <c r="E11" s="199">
        <v>141.1</v>
      </c>
      <c r="F11" s="212"/>
      <c r="G11" s="205" t="s">
        <v>293</v>
      </c>
      <c r="H11" s="212"/>
      <c r="I11" s="205" t="s">
        <v>293</v>
      </c>
      <c r="J11" s="212"/>
      <c r="K11" s="212"/>
      <c r="L11" s="212"/>
      <c r="M11" s="205" t="s">
        <v>293</v>
      </c>
      <c r="N11" s="205" t="s">
        <v>293</v>
      </c>
      <c r="O11" s="205" t="s">
        <v>293</v>
      </c>
      <c r="P11" s="205" t="s">
        <v>293</v>
      </c>
      <c r="Q11" s="206">
        <v>2.2741402399999999</v>
      </c>
      <c r="R11" s="205" t="s">
        <v>293</v>
      </c>
      <c r="S11" s="205" t="s">
        <v>293</v>
      </c>
      <c r="T11" s="205" t="s">
        <v>293</v>
      </c>
      <c r="U11" s="207">
        <v>273.55414023999998</v>
      </c>
    </row>
    <row r="12" spans="1:24" x14ac:dyDescent="0.25">
      <c r="B12" s="198">
        <v>2023</v>
      </c>
      <c r="C12" s="199">
        <v>1</v>
      </c>
      <c r="D12" s="199">
        <v>3</v>
      </c>
      <c r="E12" s="199">
        <v>156.99</v>
      </c>
      <c r="F12" s="212"/>
      <c r="G12" s="205" t="s">
        <v>293</v>
      </c>
      <c r="H12" s="212"/>
      <c r="I12" s="205" t="s">
        <v>293</v>
      </c>
      <c r="J12" s="212"/>
      <c r="K12" s="212"/>
      <c r="L12" s="212"/>
      <c r="M12" s="205" t="s">
        <v>293</v>
      </c>
      <c r="N12" s="205" t="s">
        <v>293</v>
      </c>
      <c r="O12" s="205" t="s">
        <v>293</v>
      </c>
      <c r="P12" s="205" t="s">
        <v>293</v>
      </c>
      <c r="Q12" s="206">
        <v>3.0504060399999999</v>
      </c>
      <c r="R12" s="205" t="s">
        <v>293</v>
      </c>
      <c r="S12" s="205" t="s">
        <v>293</v>
      </c>
      <c r="T12" s="205" t="s">
        <v>293</v>
      </c>
      <c r="U12" s="207">
        <v>366.93040603999998</v>
      </c>
    </row>
    <row r="13" spans="1:24" x14ac:dyDescent="0.25">
      <c r="B13" s="198">
        <v>2023</v>
      </c>
      <c r="C13" s="199">
        <v>1</v>
      </c>
      <c r="D13" s="199">
        <v>4</v>
      </c>
      <c r="E13" s="199">
        <v>145.72</v>
      </c>
      <c r="F13" s="212"/>
      <c r="G13" s="205" t="s">
        <v>293</v>
      </c>
      <c r="H13" s="212"/>
      <c r="I13" s="205" t="s">
        <v>293</v>
      </c>
      <c r="J13" s="212"/>
      <c r="K13" s="212"/>
      <c r="L13" s="212"/>
      <c r="M13" s="205" t="s">
        <v>293</v>
      </c>
      <c r="N13" s="205" t="s">
        <v>293</v>
      </c>
      <c r="O13" s="205" t="s">
        <v>293</v>
      </c>
      <c r="P13" s="205" t="s">
        <v>293</v>
      </c>
      <c r="Q13" s="206">
        <v>3.2847947200000003</v>
      </c>
      <c r="R13" s="205" t="s">
        <v>293</v>
      </c>
      <c r="S13" s="205" t="s">
        <v>293</v>
      </c>
      <c r="T13" s="205" t="s">
        <v>293</v>
      </c>
      <c r="U13" s="207">
        <v>395.12479472000001</v>
      </c>
      <c r="V13" s="57"/>
      <c r="W13" s="57"/>
      <c r="X13" s="57"/>
    </row>
    <row r="14" spans="1:24" x14ac:dyDescent="0.25">
      <c r="B14" s="198">
        <v>2023</v>
      </c>
      <c r="C14" s="199">
        <v>1</v>
      </c>
      <c r="D14" s="199">
        <v>5</v>
      </c>
      <c r="E14" s="199">
        <v>97.03</v>
      </c>
      <c r="F14" s="212"/>
      <c r="G14" s="205" t="s">
        <v>293</v>
      </c>
      <c r="H14" s="212"/>
      <c r="I14" s="205" t="s">
        <v>293</v>
      </c>
      <c r="J14" s="212"/>
      <c r="K14" s="212"/>
      <c r="L14" s="212"/>
      <c r="M14" s="205" t="s">
        <v>293</v>
      </c>
      <c r="N14" s="205" t="s">
        <v>293</v>
      </c>
      <c r="O14" s="205" t="s">
        <v>293</v>
      </c>
      <c r="P14" s="205" t="s">
        <v>293</v>
      </c>
      <c r="Q14" s="206">
        <v>2.9218108199999997</v>
      </c>
      <c r="R14" s="205" t="s">
        <v>293</v>
      </c>
      <c r="S14" s="205" t="s">
        <v>293</v>
      </c>
      <c r="T14" s="205" t="s">
        <v>293</v>
      </c>
      <c r="U14" s="207">
        <v>351.46181081999998</v>
      </c>
    </row>
    <row r="15" spans="1:24" x14ac:dyDescent="0.25">
      <c r="B15" s="198">
        <v>2023</v>
      </c>
      <c r="C15" s="199">
        <v>1</v>
      </c>
      <c r="D15" s="199">
        <v>6</v>
      </c>
      <c r="E15" s="199">
        <v>130.85</v>
      </c>
      <c r="F15" s="212"/>
      <c r="G15" s="205" t="s">
        <v>293</v>
      </c>
      <c r="H15" s="212"/>
      <c r="I15" s="205" t="s">
        <v>293</v>
      </c>
      <c r="J15" s="212"/>
      <c r="K15" s="212"/>
      <c r="L15" s="212"/>
      <c r="M15" s="205" t="s">
        <v>293</v>
      </c>
      <c r="N15" s="205" t="s">
        <v>293</v>
      </c>
      <c r="O15" s="205" t="s">
        <v>293</v>
      </c>
      <c r="P15" s="205" t="s">
        <v>293</v>
      </c>
      <c r="Q15" s="206">
        <v>2.8636327999999995</v>
      </c>
      <c r="R15" s="205" t="s">
        <v>293</v>
      </c>
      <c r="S15" s="205" t="s">
        <v>293</v>
      </c>
      <c r="T15" s="205" t="s">
        <v>293</v>
      </c>
      <c r="U15" s="207">
        <v>344.46363279999997</v>
      </c>
    </row>
    <row r="16" spans="1:24" x14ac:dyDescent="0.25">
      <c r="B16" s="198">
        <v>2023</v>
      </c>
      <c r="C16" s="199">
        <v>1</v>
      </c>
      <c r="D16" s="199">
        <v>7</v>
      </c>
      <c r="E16" s="199">
        <v>128.78</v>
      </c>
      <c r="F16" s="212"/>
      <c r="G16" s="205" t="s">
        <v>293</v>
      </c>
      <c r="H16" s="212"/>
      <c r="I16" s="205" t="s">
        <v>293</v>
      </c>
      <c r="J16" s="212"/>
      <c r="K16" s="212"/>
      <c r="L16" s="212"/>
      <c r="M16" s="205" t="s">
        <v>293</v>
      </c>
      <c r="N16" s="205" t="s">
        <v>293</v>
      </c>
      <c r="O16" s="205" t="s">
        <v>293</v>
      </c>
      <c r="P16" s="205" t="s">
        <v>293</v>
      </c>
      <c r="Q16" s="206">
        <v>2.7903653799999999</v>
      </c>
      <c r="R16" s="205" t="s">
        <v>293</v>
      </c>
      <c r="S16" s="205" t="s">
        <v>293</v>
      </c>
      <c r="T16" s="205" t="s">
        <v>293</v>
      </c>
      <c r="U16" s="207">
        <v>335.65036538000004</v>
      </c>
    </row>
    <row r="17" spans="2:21" x14ac:dyDescent="0.25">
      <c r="B17" s="198">
        <v>2023</v>
      </c>
      <c r="C17" s="199">
        <v>1</v>
      </c>
      <c r="D17" s="199">
        <v>8</v>
      </c>
      <c r="E17" s="199">
        <v>128.62</v>
      </c>
      <c r="F17" s="212"/>
      <c r="G17" s="205" t="s">
        <v>293</v>
      </c>
      <c r="H17" s="212"/>
      <c r="I17" s="205" t="s">
        <v>293</v>
      </c>
      <c r="J17" s="212"/>
      <c r="K17" s="212"/>
      <c r="L17" s="212"/>
      <c r="M17" s="205" t="s">
        <v>293</v>
      </c>
      <c r="N17" s="205" t="s">
        <v>293</v>
      </c>
      <c r="O17" s="205" t="s">
        <v>293</v>
      </c>
      <c r="P17" s="205" t="s">
        <v>293</v>
      </c>
      <c r="Q17" s="206">
        <v>2.1005283100000001</v>
      </c>
      <c r="R17" s="205" t="s">
        <v>293</v>
      </c>
      <c r="S17" s="205" t="s">
        <v>293</v>
      </c>
      <c r="T17" s="205" t="s">
        <v>293</v>
      </c>
      <c r="U17" s="207">
        <v>252.67052831000001</v>
      </c>
    </row>
    <row r="18" spans="2:21" x14ac:dyDescent="0.25">
      <c r="B18" s="198">
        <v>2023</v>
      </c>
      <c r="C18" s="199">
        <v>1</v>
      </c>
      <c r="D18" s="199">
        <v>9</v>
      </c>
      <c r="E18" s="199">
        <v>136.94</v>
      </c>
      <c r="F18" s="212"/>
      <c r="G18" s="205" t="s">
        <v>293</v>
      </c>
      <c r="H18" s="212"/>
      <c r="I18" s="205" t="s">
        <v>293</v>
      </c>
      <c r="J18" s="212"/>
      <c r="K18" s="212"/>
      <c r="L18" s="212"/>
      <c r="M18" s="205" t="s">
        <v>293</v>
      </c>
      <c r="N18" s="205" t="s">
        <v>293</v>
      </c>
      <c r="O18" s="205" t="s">
        <v>293</v>
      </c>
      <c r="P18" s="205" t="s">
        <v>293</v>
      </c>
      <c r="Q18" s="206">
        <v>2.6113045000000001</v>
      </c>
      <c r="R18" s="205" t="s">
        <v>293</v>
      </c>
      <c r="S18" s="205" t="s">
        <v>293</v>
      </c>
      <c r="T18" s="205" t="s">
        <v>293</v>
      </c>
      <c r="U18" s="207">
        <v>314.11130450000002</v>
      </c>
    </row>
    <row r="19" spans="2:21" x14ac:dyDescent="0.25">
      <c r="B19" s="198">
        <v>2023</v>
      </c>
      <c r="C19" s="199">
        <v>1</v>
      </c>
      <c r="D19" s="199">
        <v>10</v>
      </c>
      <c r="E19" s="199">
        <v>117.53</v>
      </c>
      <c r="F19" s="212"/>
      <c r="G19" s="205" t="s">
        <v>293</v>
      </c>
      <c r="H19" s="212"/>
      <c r="I19" s="205" t="s">
        <v>293</v>
      </c>
      <c r="J19" s="212"/>
      <c r="K19" s="212"/>
      <c r="L19" s="212"/>
      <c r="M19" s="205" t="s">
        <v>293</v>
      </c>
      <c r="N19" s="205" t="s">
        <v>293</v>
      </c>
      <c r="O19" s="205" t="s">
        <v>293</v>
      </c>
      <c r="P19" s="205" t="s">
        <v>293</v>
      </c>
      <c r="Q19" s="206">
        <v>2.0281830199999997</v>
      </c>
      <c r="R19" s="205" t="s">
        <v>293</v>
      </c>
      <c r="S19" s="205" t="s">
        <v>293</v>
      </c>
      <c r="T19" s="205" t="s">
        <v>293</v>
      </c>
      <c r="U19" s="207">
        <v>243.96818302</v>
      </c>
    </row>
    <row r="20" spans="2:21" x14ac:dyDescent="0.25">
      <c r="B20" s="198">
        <v>2023</v>
      </c>
      <c r="C20" s="199">
        <v>1</v>
      </c>
      <c r="D20" s="199">
        <v>11</v>
      </c>
      <c r="E20" s="199">
        <v>137.78</v>
      </c>
      <c r="F20" s="212"/>
      <c r="G20" s="205" t="s">
        <v>293</v>
      </c>
      <c r="H20" s="212"/>
      <c r="I20" s="205" t="s">
        <v>293</v>
      </c>
      <c r="J20" s="212"/>
      <c r="K20" s="212"/>
      <c r="L20" s="212"/>
      <c r="M20" s="205" t="s">
        <v>293</v>
      </c>
      <c r="N20" s="205" t="s">
        <v>293</v>
      </c>
      <c r="O20" s="205" t="s">
        <v>293</v>
      </c>
      <c r="P20" s="205" t="s">
        <v>293</v>
      </c>
      <c r="Q20" s="206">
        <v>2.7465222899999997</v>
      </c>
      <c r="R20" s="205" t="s">
        <v>293</v>
      </c>
      <c r="S20" s="205" t="s">
        <v>293</v>
      </c>
      <c r="T20" s="205" t="s">
        <v>293</v>
      </c>
      <c r="U20" s="207">
        <v>330.37652228999997</v>
      </c>
    </row>
    <row r="21" spans="2:21" x14ac:dyDescent="0.25">
      <c r="B21" s="198">
        <v>2023</v>
      </c>
      <c r="C21" s="199">
        <v>1</v>
      </c>
      <c r="D21" s="199">
        <v>12</v>
      </c>
      <c r="E21" s="199">
        <v>144.19999999999999</v>
      </c>
      <c r="F21" s="212"/>
      <c r="G21" s="205" t="s">
        <v>293</v>
      </c>
      <c r="H21" s="212"/>
      <c r="I21" s="205" t="s">
        <v>293</v>
      </c>
      <c r="J21" s="212"/>
      <c r="K21" s="212"/>
      <c r="L21" s="212"/>
      <c r="M21" s="205" t="s">
        <v>293</v>
      </c>
      <c r="N21" s="205" t="s">
        <v>293</v>
      </c>
      <c r="O21" s="205" t="s">
        <v>293</v>
      </c>
      <c r="P21" s="205" t="s">
        <v>293</v>
      </c>
      <c r="Q21" s="206">
        <v>3.1215777099999999</v>
      </c>
      <c r="R21" s="205" t="s">
        <v>293</v>
      </c>
      <c r="S21" s="205" t="s">
        <v>293</v>
      </c>
      <c r="T21" s="205" t="s">
        <v>293</v>
      </c>
      <c r="U21" s="207">
        <v>375.49157771</v>
      </c>
    </row>
    <row r="22" spans="2:21" x14ac:dyDescent="0.25">
      <c r="B22" s="198">
        <v>2023</v>
      </c>
      <c r="C22" s="199">
        <v>1</v>
      </c>
      <c r="D22" s="199">
        <v>13</v>
      </c>
      <c r="E22" s="199">
        <v>120.83</v>
      </c>
      <c r="F22" s="212"/>
      <c r="G22" s="205" t="s">
        <v>293</v>
      </c>
      <c r="H22" s="212"/>
      <c r="I22" s="205" t="s">
        <v>293</v>
      </c>
      <c r="J22" s="212"/>
      <c r="K22" s="212"/>
      <c r="L22" s="212"/>
      <c r="M22" s="205" t="s">
        <v>293</v>
      </c>
      <c r="N22" s="205" t="s">
        <v>293</v>
      </c>
      <c r="O22" s="205" t="s">
        <v>293</v>
      </c>
      <c r="P22" s="205" t="s">
        <v>293</v>
      </c>
      <c r="Q22" s="206">
        <v>2.7093017699999993</v>
      </c>
      <c r="R22" s="205" t="s">
        <v>293</v>
      </c>
      <c r="S22" s="205" t="s">
        <v>293</v>
      </c>
      <c r="T22" s="205" t="s">
        <v>293</v>
      </c>
      <c r="U22" s="207">
        <v>325.89930177000002</v>
      </c>
    </row>
    <row r="23" spans="2:21" x14ac:dyDescent="0.25">
      <c r="B23" s="198">
        <v>2023</v>
      </c>
      <c r="C23" s="199">
        <v>1</v>
      </c>
      <c r="D23" s="199">
        <v>14</v>
      </c>
      <c r="E23" s="199">
        <v>117.63</v>
      </c>
      <c r="F23" s="212"/>
      <c r="G23" s="205" t="s">
        <v>293</v>
      </c>
      <c r="H23" s="212"/>
      <c r="I23" s="205" t="s">
        <v>293</v>
      </c>
      <c r="J23" s="212"/>
      <c r="K23" s="212"/>
      <c r="L23" s="212"/>
      <c r="M23" s="205" t="s">
        <v>293</v>
      </c>
      <c r="N23" s="205" t="s">
        <v>293</v>
      </c>
      <c r="O23" s="205" t="s">
        <v>293</v>
      </c>
      <c r="P23" s="205" t="s">
        <v>293</v>
      </c>
      <c r="Q23" s="206">
        <v>1.8493736300000001</v>
      </c>
      <c r="R23" s="205" t="s">
        <v>293</v>
      </c>
      <c r="S23" s="205" t="s">
        <v>293</v>
      </c>
      <c r="T23" s="205" t="s">
        <v>293</v>
      </c>
      <c r="U23" s="207">
        <v>222.45937362999999</v>
      </c>
    </row>
    <row r="24" spans="2:21" x14ac:dyDescent="0.25">
      <c r="B24" s="198">
        <v>2023</v>
      </c>
      <c r="C24" s="199">
        <v>1</v>
      </c>
      <c r="D24" s="199">
        <v>15</v>
      </c>
      <c r="E24" s="199">
        <v>140.93</v>
      </c>
      <c r="F24" s="212"/>
      <c r="G24" s="205" t="s">
        <v>293</v>
      </c>
      <c r="H24" s="212"/>
      <c r="I24" s="205" t="s">
        <v>293</v>
      </c>
      <c r="J24" s="212"/>
      <c r="K24" s="212"/>
      <c r="L24" s="212"/>
      <c r="M24" s="205" t="s">
        <v>293</v>
      </c>
      <c r="N24" s="205" t="s">
        <v>293</v>
      </c>
      <c r="O24" s="205" t="s">
        <v>293</v>
      </c>
      <c r="P24" s="205" t="s">
        <v>293</v>
      </c>
      <c r="Q24" s="206">
        <v>1.9046175999999999</v>
      </c>
      <c r="R24" s="205" t="s">
        <v>293</v>
      </c>
      <c r="S24" s="205" t="s">
        <v>293</v>
      </c>
      <c r="T24" s="205" t="s">
        <v>293</v>
      </c>
      <c r="U24" s="207">
        <v>229.10461760000001</v>
      </c>
    </row>
    <row r="25" spans="2:21" x14ac:dyDescent="0.25">
      <c r="B25" s="198">
        <v>2023</v>
      </c>
      <c r="C25" s="199">
        <v>1</v>
      </c>
      <c r="D25" s="199">
        <v>16</v>
      </c>
      <c r="E25" s="199">
        <v>135.18</v>
      </c>
      <c r="F25" s="212"/>
      <c r="G25" s="205" t="s">
        <v>293</v>
      </c>
      <c r="H25" s="212"/>
      <c r="I25" s="205" t="s">
        <v>293</v>
      </c>
      <c r="J25" s="212"/>
      <c r="K25" s="212"/>
      <c r="L25" s="212"/>
      <c r="M25" s="205" t="s">
        <v>293</v>
      </c>
      <c r="N25" s="205" t="s">
        <v>293</v>
      </c>
      <c r="O25" s="205" t="s">
        <v>293</v>
      </c>
      <c r="P25" s="205" t="s">
        <v>293</v>
      </c>
      <c r="Q25" s="206">
        <v>1.8647983499999998</v>
      </c>
      <c r="R25" s="205" t="s">
        <v>293</v>
      </c>
      <c r="S25" s="205" t="s">
        <v>293</v>
      </c>
      <c r="T25" s="205" t="s">
        <v>293</v>
      </c>
      <c r="U25" s="207">
        <v>224.31479834999999</v>
      </c>
    </row>
    <row r="26" spans="2:21" x14ac:dyDescent="0.25">
      <c r="B26" s="198">
        <v>2023</v>
      </c>
      <c r="C26" s="199">
        <v>1</v>
      </c>
      <c r="D26" s="199">
        <v>17</v>
      </c>
      <c r="E26" s="199">
        <v>178.59</v>
      </c>
      <c r="F26" s="212"/>
      <c r="G26" s="205" t="s">
        <v>293</v>
      </c>
      <c r="H26" s="212"/>
      <c r="I26" s="205" t="s">
        <v>293</v>
      </c>
      <c r="J26" s="212"/>
      <c r="K26" s="212"/>
      <c r="L26" s="212"/>
      <c r="M26" s="205" t="s">
        <v>293</v>
      </c>
      <c r="N26" s="205" t="s">
        <v>293</v>
      </c>
      <c r="O26" s="205" t="s">
        <v>293</v>
      </c>
      <c r="P26" s="205" t="s">
        <v>293</v>
      </c>
      <c r="Q26" s="206">
        <v>2.5682158799999999</v>
      </c>
      <c r="R26" s="205" t="s">
        <v>293</v>
      </c>
      <c r="S26" s="205" t="s">
        <v>293</v>
      </c>
      <c r="T26" s="205" t="s">
        <v>293</v>
      </c>
      <c r="U26" s="207">
        <v>308.92821587999998</v>
      </c>
    </row>
    <row r="27" spans="2:21" x14ac:dyDescent="0.25">
      <c r="B27" s="198">
        <v>2023</v>
      </c>
      <c r="C27" s="199">
        <v>1</v>
      </c>
      <c r="D27" s="199">
        <v>18</v>
      </c>
      <c r="E27" s="199">
        <v>172.67</v>
      </c>
      <c r="F27" s="212"/>
      <c r="G27" s="205" t="s">
        <v>293</v>
      </c>
      <c r="H27" s="212"/>
      <c r="I27" s="205" t="s">
        <v>293</v>
      </c>
      <c r="J27" s="212"/>
      <c r="K27" s="212"/>
      <c r="L27" s="212"/>
      <c r="M27" s="205" t="s">
        <v>293</v>
      </c>
      <c r="N27" s="205" t="s">
        <v>293</v>
      </c>
      <c r="O27" s="205" t="s">
        <v>293</v>
      </c>
      <c r="P27" s="205" t="s">
        <v>293</v>
      </c>
      <c r="Q27" s="206">
        <v>3.2609870000000001</v>
      </c>
      <c r="R27" s="205" t="s">
        <v>293</v>
      </c>
      <c r="S27" s="205" t="s">
        <v>293</v>
      </c>
      <c r="T27" s="205" t="s">
        <v>293</v>
      </c>
      <c r="U27" s="207">
        <v>392.260987</v>
      </c>
    </row>
    <row r="28" spans="2:21" x14ac:dyDescent="0.25">
      <c r="B28" s="198">
        <v>2023</v>
      </c>
      <c r="C28" s="199">
        <v>1</v>
      </c>
      <c r="D28" s="199">
        <v>19</v>
      </c>
      <c r="E28" s="199">
        <v>174.35</v>
      </c>
      <c r="F28" s="212"/>
      <c r="G28" s="205" t="s">
        <v>293</v>
      </c>
      <c r="H28" s="212"/>
      <c r="I28" s="205" t="s">
        <v>293</v>
      </c>
      <c r="J28" s="212"/>
      <c r="K28" s="212"/>
      <c r="L28" s="212"/>
      <c r="M28" s="205" t="s">
        <v>293</v>
      </c>
      <c r="N28" s="205" t="s">
        <v>293</v>
      </c>
      <c r="O28" s="205" t="s">
        <v>293</v>
      </c>
      <c r="P28" s="205" t="s">
        <v>293</v>
      </c>
      <c r="Q28" s="206">
        <v>3.26786106</v>
      </c>
      <c r="R28" s="205" t="s">
        <v>293</v>
      </c>
      <c r="S28" s="205" t="s">
        <v>293</v>
      </c>
      <c r="T28" s="205" t="s">
        <v>293</v>
      </c>
      <c r="U28" s="207">
        <v>393.08786105999997</v>
      </c>
    </row>
    <row r="29" spans="2:21" x14ac:dyDescent="0.25">
      <c r="B29" s="198">
        <v>2023</v>
      </c>
      <c r="C29" s="199">
        <v>1</v>
      </c>
      <c r="D29" s="199">
        <v>20</v>
      </c>
      <c r="E29" s="199">
        <v>158.22</v>
      </c>
      <c r="F29" s="212"/>
      <c r="G29" s="205" t="s">
        <v>293</v>
      </c>
      <c r="H29" s="212"/>
      <c r="I29" s="205" t="s">
        <v>293</v>
      </c>
      <c r="J29" s="212"/>
      <c r="K29" s="212"/>
      <c r="L29" s="212"/>
      <c r="M29" s="205" t="s">
        <v>293</v>
      </c>
      <c r="N29" s="205" t="s">
        <v>293</v>
      </c>
      <c r="O29" s="205" t="s">
        <v>293</v>
      </c>
      <c r="P29" s="205" t="s">
        <v>293</v>
      </c>
      <c r="Q29" s="206">
        <v>3.2211677499999998</v>
      </c>
      <c r="R29" s="205" t="s">
        <v>293</v>
      </c>
      <c r="S29" s="205" t="s">
        <v>293</v>
      </c>
      <c r="T29" s="205" t="s">
        <v>293</v>
      </c>
      <c r="U29" s="207">
        <v>387.47116775000001</v>
      </c>
    </row>
    <row r="30" spans="2:21" x14ac:dyDescent="0.25">
      <c r="B30" s="198">
        <v>2023</v>
      </c>
      <c r="C30" s="199">
        <v>1</v>
      </c>
      <c r="D30" s="199">
        <v>21</v>
      </c>
      <c r="E30" s="199">
        <v>158.01</v>
      </c>
      <c r="F30" s="212"/>
      <c r="G30" s="205" t="s">
        <v>293</v>
      </c>
      <c r="H30" s="212"/>
      <c r="I30" s="205" t="s">
        <v>293</v>
      </c>
      <c r="J30" s="212"/>
      <c r="K30" s="212"/>
      <c r="L30" s="212"/>
      <c r="M30" s="205" t="s">
        <v>293</v>
      </c>
      <c r="N30" s="205" t="s">
        <v>293</v>
      </c>
      <c r="O30" s="205" t="s">
        <v>293</v>
      </c>
      <c r="P30" s="205" t="s">
        <v>293</v>
      </c>
      <c r="Q30" s="206">
        <v>3.3402063499999999</v>
      </c>
      <c r="R30" s="205" t="s">
        <v>293</v>
      </c>
      <c r="S30" s="205" t="s">
        <v>293</v>
      </c>
      <c r="T30" s="205" t="s">
        <v>293</v>
      </c>
      <c r="U30" s="207">
        <v>401.79020635000001</v>
      </c>
    </row>
    <row r="31" spans="2:21" x14ac:dyDescent="0.25">
      <c r="B31" s="198">
        <v>2023</v>
      </c>
      <c r="C31" s="199">
        <v>1</v>
      </c>
      <c r="D31" s="199">
        <v>22</v>
      </c>
      <c r="E31" s="199">
        <v>162.32</v>
      </c>
      <c r="F31" s="212"/>
      <c r="G31" s="205" t="s">
        <v>293</v>
      </c>
      <c r="H31" s="212"/>
      <c r="I31" s="205" t="s">
        <v>293</v>
      </c>
      <c r="J31" s="212"/>
      <c r="K31" s="212"/>
      <c r="L31" s="212"/>
      <c r="M31" s="205" t="s">
        <v>293</v>
      </c>
      <c r="N31" s="205" t="s">
        <v>293</v>
      </c>
      <c r="O31" s="205" t="s">
        <v>293</v>
      </c>
      <c r="P31" s="205" t="s">
        <v>293</v>
      </c>
      <c r="Q31" s="206">
        <v>2.6545607799999997</v>
      </c>
      <c r="R31" s="205" t="s">
        <v>293</v>
      </c>
      <c r="S31" s="205" t="s">
        <v>293</v>
      </c>
      <c r="T31" s="205" t="s">
        <v>293</v>
      </c>
      <c r="U31" s="207">
        <v>319.31456077999997</v>
      </c>
    </row>
    <row r="32" spans="2:21" x14ac:dyDescent="0.25">
      <c r="B32" s="198">
        <v>2023</v>
      </c>
      <c r="C32" s="199">
        <v>1</v>
      </c>
      <c r="D32" s="199">
        <v>23</v>
      </c>
      <c r="E32" s="199">
        <v>195.82</v>
      </c>
      <c r="F32" s="212"/>
      <c r="G32" s="205" t="s">
        <v>293</v>
      </c>
      <c r="H32" s="212"/>
      <c r="I32" s="205" t="s">
        <v>293</v>
      </c>
      <c r="J32" s="212"/>
      <c r="K32" s="212"/>
      <c r="L32" s="212"/>
      <c r="M32" s="205" t="s">
        <v>293</v>
      </c>
      <c r="N32" s="205" t="s">
        <v>293</v>
      </c>
      <c r="O32" s="205" t="s">
        <v>293</v>
      </c>
      <c r="P32" s="205" t="s">
        <v>293</v>
      </c>
      <c r="Q32" s="206">
        <v>3.0418553799999999</v>
      </c>
      <c r="R32" s="205" t="s">
        <v>293</v>
      </c>
      <c r="S32" s="205" t="s">
        <v>293</v>
      </c>
      <c r="T32" s="205" t="s">
        <v>293</v>
      </c>
      <c r="U32" s="207">
        <v>365.90185538000003</v>
      </c>
    </row>
    <row r="33" spans="2:21" x14ac:dyDescent="0.25">
      <c r="B33" s="198">
        <v>2023</v>
      </c>
      <c r="C33" s="199">
        <v>1</v>
      </c>
      <c r="D33" s="199">
        <v>24</v>
      </c>
      <c r="E33" s="199">
        <v>172.62</v>
      </c>
      <c r="F33" s="212"/>
      <c r="G33" s="205" t="s">
        <v>293</v>
      </c>
      <c r="H33" s="212"/>
      <c r="I33" s="205" t="s">
        <v>293</v>
      </c>
      <c r="J33" s="212"/>
      <c r="K33" s="212"/>
      <c r="L33" s="212"/>
      <c r="M33" s="205" t="s">
        <v>293</v>
      </c>
      <c r="N33" s="205" t="s">
        <v>293</v>
      </c>
      <c r="O33" s="205" t="s">
        <v>293</v>
      </c>
      <c r="P33" s="205" t="s">
        <v>293</v>
      </c>
      <c r="Q33" s="206">
        <v>2.9046256700000002</v>
      </c>
      <c r="R33" s="205" t="s">
        <v>293</v>
      </c>
      <c r="S33" s="205" t="s">
        <v>293</v>
      </c>
      <c r="T33" s="205" t="s">
        <v>293</v>
      </c>
      <c r="U33" s="207">
        <v>349.39462566999993</v>
      </c>
    </row>
    <row r="34" spans="2:21" x14ac:dyDescent="0.25">
      <c r="B34" s="198">
        <v>2023</v>
      </c>
      <c r="C34" s="199">
        <v>1</v>
      </c>
      <c r="D34" s="199">
        <v>25</v>
      </c>
      <c r="E34" s="199">
        <v>157.26</v>
      </c>
      <c r="F34" s="212"/>
      <c r="G34" s="205" t="s">
        <v>293</v>
      </c>
      <c r="H34" s="212"/>
      <c r="I34" s="205" t="s">
        <v>293</v>
      </c>
      <c r="J34" s="212"/>
      <c r="K34" s="212"/>
      <c r="L34" s="212"/>
      <c r="M34" s="205" t="s">
        <v>293</v>
      </c>
      <c r="N34" s="205" t="s">
        <v>293</v>
      </c>
      <c r="O34" s="205" t="s">
        <v>293</v>
      </c>
      <c r="P34" s="205" t="s">
        <v>293</v>
      </c>
      <c r="Q34" s="206">
        <v>3.0402626099999996</v>
      </c>
      <c r="R34" s="205" t="s">
        <v>293</v>
      </c>
      <c r="S34" s="205" t="s">
        <v>293</v>
      </c>
      <c r="T34" s="205" t="s">
        <v>293</v>
      </c>
      <c r="U34" s="207">
        <v>365.71026260999997</v>
      </c>
    </row>
    <row r="35" spans="2:21" x14ac:dyDescent="0.25">
      <c r="B35" s="198">
        <v>2023</v>
      </c>
      <c r="C35" s="199">
        <v>1</v>
      </c>
      <c r="D35" s="199">
        <v>26</v>
      </c>
      <c r="E35" s="199">
        <v>143.37</v>
      </c>
      <c r="F35" s="212"/>
      <c r="G35" s="205" t="s">
        <v>293</v>
      </c>
      <c r="H35" s="212"/>
      <c r="I35" s="205" t="s">
        <v>293</v>
      </c>
      <c r="J35" s="212"/>
      <c r="K35" s="212"/>
      <c r="L35" s="212"/>
      <c r="M35" s="205" t="s">
        <v>293</v>
      </c>
      <c r="N35" s="205" t="s">
        <v>293</v>
      </c>
      <c r="O35" s="205" t="s">
        <v>293</v>
      </c>
      <c r="P35" s="205" t="s">
        <v>293</v>
      </c>
      <c r="Q35" s="206">
        <v>2.7866768599999996</v>
      </c>
      <c r="R35" s="205" t="s">
        <v>293</v>
      </c>
      <c r="S35" s="205" t="s">
        <v>293</v>
      </c>
      <c r="T35" s="205" t="s">
        <v>293</v>
      </c>
      <c r="U35" s="207">
        <v>335.20667685999996</v>
      </c>
    </row>
    <row r="36" spans="2:21" x14ac:dyDescent="0.25">
      <c r="B36" s="198">
        <v>2023</v>
      </c>
      <c r="C36" s="199">
        <v>1</v>
      </c>
      <c r="D36" s="199">
        <v>27</v>
      </c>
      <c r="E36" s="199">
        <v>128.37</v>
      </c>
      <c r="F36" s="212"/>
      <c r="G36" s="205" t="s">
        <v>293</v>
      </c>
      <c r="H36" s="212"/>
      <c r="I36" s="205" t="s">
        <v>293</v>
      </c>
      <c r="J36" s="212"/>
      <c r="K36" s="212"/>
      <c r="L36" s="212"/>
      <c r="M36" s="205" t="s">
        <v>293</v>
      </c>
      <c r="N36" s="205" t="s">
        <v>293</v>
      </c>
      <c r="O36" s="205" t="s">
        <v>293</v>
      </c>
      <c r="P36" s="205" t="s">
        <v>293</v>
      </c>
      <c r="Q36" s="206">
        <v>2.4713922300000002</v>
      </c>
      <c r="R36" s="205" t="s">
        <v>293</v>
      </c>
      <c r="S36" s="205" t="s">
        <v>293</v>
      </c>
      <c r="T36" s="205" t="s">
        <v>293</v>
      </c>
      <c r="U36" s="207">
        <v>297.28139222999999</v>
      </c>
    </row>
    <row r="37" spans="2:21" x14ac:dyDescent="0.25">
      <c r="B37" s="198">
        <v>2023</v>
      </c>
      <c r="C37" s="199">
        <v>1</v>
      </c>
      <c r="D37" s="199">
        <v>28</v>
      </c>
      <c r="E37" s="199">
        <v>127.92</v>
      </c>
      <c r="F37" s="212"/>
      <c r="G37" s="205" t="s">
        <v>293</v>
      </c>
      <c r="H37" s="212"/>
      <c r="I37" s="205" t="s">
        <v>293</v>
      </c>
      <c r="J37" s="212"/>
      <c r="K37" s="212"/>
      <c r="L37" s="212"/>
      <c r="M37" s="205" t="s">
        <v>293</v>
      </c>
      <c r="N37" s="205" t="s">
        <v>293</v>
      </c>
      <c r="O37" s="205" t="s">
        <v>293</v>
      </c>
      <c r="P37" s="205" t="s">
        <v>293</v>
      </c>
      <c r="Q37" s="206">
        <v>2.4704701</v>
      </c>
      <c r="R37" s="205" t="s">
        <v>293</v>
      </c>
      <c r="S37" s="205" t="s">
        <v>293</v>
      </c>
      <c r="T37" s="205" t="s">
        <v>293</v>
      </c>
      <c r="U37" s="207">
        <v>297.17047009999999</v>
      </c>
    </row>
    <row r="38" spans="2:21" x14ac:dyDescent="0.25">
      <c r="B38" s="198">
        <v>2023</v>
      </c>
      <c r="C38" s="199">
        <v>1</v>
      </c>
      <c r="D38" s="199">
        <v>29</v>
      </c>
      <c r="E38" s="199">
        <v>128.18</v>
      </c>
      <c r="F38" s="212"/>
      <c r="G38" s="205" t="s">
        <v>293</v>
      </c>
      <c r="H38" s="212"/>
      <c r="I38" s="205" t="s">
        <v>293</v>
      </c>
      <c r="J38" s="212"/>
      <c r="K38" s="212"/>
      <c r="L38" s="212"/>
      <c r="M38" s="205" t="s">
        <v>293</v>
      </c>
      <c r="N38" s="205" t="s">
        <v>293</v>
      </c>
      <c r="O38" s="205" t="s">
        <v>293</v>
      </c>
      <c r="P38" s="205" t="s">
        <v>293</v>
      </c>
      <c r="Q38" s="206">
        <v>2.8893686100000004</v>
      </c>
      <c r="R38" s="205" t="s">
        <v>293</v>
      </c>
      <c r="S38" s="205" t="s">
        <v>293</v>
      </c>
      <c r="T38" s="205" t="s">
        <v>293</v>
      </c>
      <c r="U38" s="207">
        <v>347.55936861000009</v>
      </c>
    </row>
    <row r="39" spans="2:21" x14ac:dyDescent="0.25">
      <c r="B39" s="198">
        <v>2023</v>
      </c>
      <c r="C39" s="199">
        <v>1</v>
      </c>
      <c r="D39" s="199">
        <v>30</v>
      </c>
      <c r="E39" s="199">
        <v>169.22</v>
      </c>
      <c r="F39" s="212"/>
      <c r="G39" s="205" t="s">
        <v>293</v>
      </c>
      <c r="H39" s="212"/>
      <c r="I39" s="205" t="s">
        <v>293</v>
      </c>
      <c r="J39" s="212"/>
      <c r="K39" s="212"/>
      <c r="L39" s="212"/>
      <c r="M39" s="205" t="s">
        <v>293</v>
      </c>
      <c r="N39" s="205" t="s">
        <v>293</v>
      </c>
      <c r="O39" s="205" t="s">
        <v>293</v>
      </c>
      <c r="P39" s="205" t="s">
        <v>293</v>
      </c>
      <c r="Q39" s="206">
        <v>3.8715208899999998</v>
      </c>
      <c r="R39" s="205" t="s">
        <v>293</v>
      </c>
      <c r="S39" s="205" t="s">
        <v>293</v>
      </c>
      <c r="T39" s="205" t="s">
        <v>293</v>
      </c>
      <c r="U39" s="207">
        <v>465.70152088999998</v>
      </c>
    </row>
    <row r="40" spans="2:21" x14ac:dyDescent="0.25">
      <c r="B40" s="198">
        <v>2023</v>
      </c>
      <c r="C40" s="199">
        <v>1</v>
      </c>
      <c r="D40" s="199">
        <v>31</v>
      </c>
      <c r="E40" s="199">
        <v>215.18</v>
      </c>
      <c r="F40" s="212"/>
      <c r="G40" s="205" t="s">
        <v>293</v>
      </c>
      <c r="H40" s="212"/>
      <c r="I40" s="205" t="s">
        <v>293</v>
      </c>
      <c r="J40" s="212"/>
      <c r="K40" s="212"/>
      <c r="L40" s="212"/>
      <c r="M40" s="205" t="s">
        <v>293</v>
      </c>
      <c r="N40" s="205" t="s">
        <v>293</v>
      </c>
      <c r="O40" s="205" t="s">
        <v>293</v>
      </c>
      <c r="P40" s="205" t="s">
        <v>293</v>
      </c>
      <c r="Q40" s="206">
        <v>4.0732158699999994</v>
      </c>
      <c r="R40" s="205" t="s">
        <v>293</v>
      </c>
      <c r="S40" s="205" t="s">
        <v>293</v>
      </c>
      <c r="T40" s="205" t="s">
        <v>293</v>
      </c>
      <c r="U40" s="207">
        <v>489.96321587</v>
      </c>
    </row>
    <row r="41" spans="2:21" x14ac:dyDescent="0.25">
      <c r="B41" s="198">
        <v>2023</v>
      </c>
      <c r="C41" s="199">
        <v>2</v>
      </c>
      <c r="D41" s="199">
        <v>1</v>
      </c>
      <c r="E41" s="199">
        <v>154.81</v>
      </c>
      <c r="F41" s="212"/>
      <c r="G41" s="205" t="s">
        <v>293</v>
      </c>
      <c r="H41" s="212"/>
      <c r="I41" s="205" t="s">
        <v>293</v>
      </c>
      <c r="J41" s="212"/>
      <c r="K41" s="212"/>
      <c r="L41" s="212"/>
      <c r="M41" s="205" t="s">
        <v>293</v>
      </c>
      <c r="N41" s="205" t="s">
        <v>293</v>
      </c>
      <c r="O41" s="205" t="s">
        <v>293</v>
      </c>
      <c r="P41" s="205" t="s">
        <v>293</v>
      </c>
      <c r="Q41" s="206">
        <v>3.0257600199999999</v>
      </c>
      <c r="R41" s="205" t="s">
        <v>293</v>
      </c>
      <c r="S41" s="205" t="s">
        <v>293</v>
      </c>
      <c r="T41" s="205" t="s">
        <v>293</v>
      </c>
      <c r="U41" s="207">
        <v>363.96576002</v>
      </c>
    </row>
    <row r="42" spans="2:21" x14ac:dyDescent="0.25">
      <c r="B42" s="198">
        <v>2023</v>
      </c>
      <c r="C42" s="199">
        <v>2</v>
      </c>
      <c r="D42" s="199">
        <v>2</v>
      </c>
      <c r="E42" s="199">
        <v>161.11000000000001</v>
      </c>
      <c r="F42" s="212"/>
      <c r="G42" s="205" t="s">
        <v>293</v>
      </c>
      <c r="H42" s="212"/>
      <c r="I42" s="205" t="s">
        <v>293</v>
      </c>
      <c r="J42" s="212"/>
      <c r="K42" s="212"/>
      <c r="L42" s="212"/>
      <c r="M42" s="205" t="s">
        <v>293</v>
      </c>
      <c r="N42" s="205" t="s">
        <v>293</v>
      </c>
      <c r="O42" s="205" t="s">
        <v>293</v>
      </c>
      <c r="P42" s="205" t="s">
        <v>293</v>
      </c>
      <c r="Q42" s="206">
        <v>3.17874977</v>
      </c>
      <c r="R42" s="205" t="s">
        <v>293</v>
      </c>
      <c r="S42" s="205" t="s">
        <v>293</v>
      </c>
      <c r="T42" s="205" t="s">
        <v>293</v>
      </c>
      <c r="U42" s="207">
        <v>382.36874977000002</v>
      </c>
    </row>
    <row r="43" spans="2:21" x14ac:dyDescent="0.25">
      <c r="B43" s="198">
        <v>2023</v>
      </c>
      <c r="C43" s="199">
        <v>2</v>
      </c>
      <c r="D43" s="199">
        <v>3</v>
      </c>
      <c r="E43" s="199">
        <v>132.11000000000001</v>
      </c>
      <c r="F43" s="212"/>
      <c r="G43" s="205" t="s">
        <v>293</v>
      </c>
      <c r="H43" s="212"/>
      <c r="I43" s="205" t="s">
        <v>293</v>
      </c>
      <c r="J43" s="212"/>
      <c r="K43" s="212"/>
      <c r="L43" s="212"/>
      <c r="M43" s="205" t="s">
        <v>293</v>
      </c>
      <c r="N43" s="205" t="s">
        <v>293</v>
      </c>
      <c r="O43" s="205" t="s">
        <v>293</v>
      </c>
      <c r="P43" s="205" t="s">
        <v>293</v>
      </c>
      <c r="Q43" s="206">
        <v>3.1120210900000003</v>
      </c>
      <c r="R43" s="205" t="s">
        <v>293</v>
      </c>
      <c r="S43" s="205" t="s">
        <v>293</v>
      </c>
      <c r="T43" s="205" t="s">
        <v>293</v>
      </c>
      <c r="U43" s="207">
        <v>374.34202109</v>
      </c>
    </row>
    <row r="44" spans="2:21" x14ac:dyDescent="0.25">
      <c r="B44" s="198">
        <v>2023</v>
      </c>
      <c r="C44" s="199">
        <v>2</v>
      </c>
      <c r="D44" s="199">
        <v>4</v>
      </c>
      <c r="E44" s="199">
        <v>126.27</v>
      </c>
      <c r="F44" s="212"/>
      <c r="G44" s="205" t="s">
        <v>293</v>
      </c>
      <c r="H44" s="212"/>
      <c r="I44" s="205" t="s">
        <v>293</v>
      </c>
      <c r="J44" s="212"/>
      <c r="K44" s="212"/>
      <c r="L44" s="212"/>
      <c r="M44" s="205" t="s">
        <v>293</v>
      </c>
      <c r="N44" s="205" t="s">
        <v>293</v>
      </c>
      <c r="O44" s="205" t="s">
        <v>293</v>
      </c>
      <c r="P44" s="205" t="s">
        <v>293</v>
      </c>
      <c r="Q44" s="206">
        <v>2.90906866</v>
      </c>
      <c r="R44" s="205" t="s">
        <v>293</v>
      </c>
      <c r="S44" s="205" t="s">
        <v>293</v>
      </c>
      <c r="T44" s="205" t="s">
        <v>293</v>
      </c>
      <c r="U44" s="207">
        <v>349.92906865999998</v>
      </c>
    </row>
    <row r="45" spans="2:21" x14ac:dyDescent="0.25">
      <c r="B45" s="198">
        <v>2023</v>
      </c>
      <c r="C45" s="199">
        <v>2</v>
      </c>
      <c r="D45" s="199">
        <v>5</v>
      </c>
      <c r="E45" s="199">
        <v>120.38</v>
      </c>
      <c r="F45" s="212"/>
      <c r="G45" s="205" t="s">
        <v>293</v>
      </c>
      <c r="H45" s="212"/>
      <c r="I45" s="205" t="s">
        <v>293</v>
      </c>
      <c r="J45" s="212"/>
      <c r="K45" s="212"/>
      <c r="L45" s="212"/>
      <c r="M45" s="205" t="s">
        <v>293</v>
      </c>
      <c r="N45" s="205" t="s">
        <v>293</v>
      </c>
      <c r="O45" s="205" t="s">
        <v>293</v>
      </c>
      <c r="P45" s="205" t="s">
        <v>293</v>
      </c>
      <c r="Q45" s="206">
        <v>2.4194176299999999</v>
      </c>
      <c r="R45" s="205" t="s">
        <v>293</v>
      </c>
      <c r="S45" s="205" t="s">
        <v>293</v>
      </c>
      <c r="T45" s="205" t="s">
        <v>293</v>
      </c>
      <c r="U45" s="207">
        <v>291.02941763000001</v>
      </c>
    </row>
    <row r="46" spans="2:21" x14ac:dyDescent="0.25">
      <c r="B46" s="198">
        <v>2023</v>
      </c>
      <c r="C46" s="199">
        <v>2</v>
      </c>
      <c r="D46" s="199">
        <v>6</v>
      </c>
      <c r="E46" s="199">
        <v>139.03</v>
      </c>
      <c r="F46" s="212"/>
      <c r="G46" s="205" t="s">
        <v>293</v>
      </c>
      <c r="H46" s="212"/>
      <c r="I46" s="205" t="s">
        <v>293</v>
      </c>
      <c r="J46" s="212"/>
      <c r="K46" s="212"/>
      <c r="L46" s="212"/>
      <c r="M46" s="205" t="s">
        <v>293</v>
      </c>
      <c r="N46" s="205" t="s">
        <v>293</v>
      </c>
      <c r="O46" s="205" t="s">
        <v>293</v>
      </c>
      <c r="P46" s="205" t="s">
        <v>293</v>
      </c>
      <c r="Q46" s="206">
        <v>2.6188491999999997</v>
      </c>
      <c r="R46" s="205" t="s">
        <v>293</v>
      </c>
      <c r="S46" s="205" t="s">
        <v>293</v>
      </c>
      <c r="T46" s="205" t="s">
        <v>293</v>
      </c>
      <c r="U46" s="207">
        <v>315.01884919999998</v>
      </c>
    </row>
    <row r="47" spans="2:21" x14ac:dyDescent="0.25">
      <c r="B47" s="198">
        <v>2023</v>
      </c>
      <c r="C47" s="199">
        <v>2</v>
      </c>
      <c r="D47" s="199">
        <v>7</v>
      </c>
      <c r="E47" s="199">
        <v>134.63999999999999</v>
      </c>
      <c r="F47" s="212"/>
      <c r="G47" s="205" t="s">
        <v>293</v>
      </c>
      <c r="H47" s="212"/>
      <c r="I47" s="205" t="s">
        <v>293</v>
      </c>
      <c r="J47" s="212"/>
      <c r="K47" s="212"/>
      <c r="L47" s="212"/>
      <c r="M47" s="205" t="s">
        <v>293</v>
      </c>
      <c r="N47" s="205" t="s">
        <v>293</v>
      </c>
      <c r="O47" s="205" t="s">
        <v>293</v>
      </c>
      <c r="P47" s="205" t="s">
        <v>293</v>
      </c>
      <c r="Q47" s="206">
        <v>2.5999036199999996</v>
      </c>
      <c r="R47" s="205" t="s">
        <v>293</v>
      </c>
      <c r="S47" s="205" t="s">
        <v>293</v>
      </c>
      <c r="T47" s="205" t="s">
        <v>293</v>
      </c>
      <c r="U47" s="207">
        <v>312.73990362000001</v>
      </c>
    </row>
    <row r="48" spans="2:21" x14ac:dyDescent="0.25">
      <c r="B48" s="198">
        <v>2023</v>
      </c>
      <c r="C48" s="199">
        <v>2</v>
      </c>
      <c r="D48" s="199">
        <v>8</v>
      </c>
      <c r="E48" s="199">
        <v>131.91999999999999</v>
      </c>
      <c r="F48" s="212"/>
      <c r="G48" s="205" t="s">
        <v>293</v>
      </c>
      <c r="H48" s="212"/>
      <c r="I48" s="205" t="s">
        <v>293</v>
      </c>
      <c r="J48" s="212"/>
      <c r="K48" s="212"/>
      <c r="L48" s="212"/>
      <c r="M48" s="205" t="s">
        <v>293</v>
      </c>
      <c r="N48" s="205" t="s">
        <v>293</v>
      </c>
      <c r="O48" s="205" t="s">
        <v>293</v>
      </c>
      <c r="P48" s="205" t="s">
        <v>293</v>
      </c>
      <c r="Q48" s="206">
        <v>2.3755745400000001</v>
      </c>
      <c r="R48" s="205" t="s">
        <v>293</v>
      </c>
      <c r="S48" s="205" t="s">
        <v>293</v>
      </c>
      <c r="T48" s="205" t="s">
        <v>293</v>
      </c>
      <c r="U48" s="207">
        <v>285.75557454</v>
      </c>
    </row>
    <row r="49" spans="2:21" x14ac:dyDescent="0.25">
      <c r="B49" s="198">
        <v>2023</v>
      </c>
      <c r="C49" s="199">
        <v>2</v>
      </c>
      <c r="D49" s="199">
        <v>9</v>
      </c>
      <c r="E49" s="199">
        <v>121.03</v>
      </c>
      <c r="F49" s="212"/>
      <c r="G49" s="205" t="s">
        <v>293</v>
      </c>
      <c r="H49" s="212"/>
      <c r="I49" s="205" t="s">
        <v>293</v>
      </c>
      <c r="J49" s="212"/>
      <c r="K49" s="212"/>
      <c r="L49" s="212"/>
      <c r="M49" s="205" t="s">
        <v>293</v>
      </c>
      <c r="N49" s="205" t="s">
        <v>293</v>
      </c>
      <c r="O49" s="205" t="s">
        <v>293</v>
      </c>
      <c r="P49" s="205" t="s">
        <v>293</v>
      </c>
      <c r="Q49" s="206">
        <v>2.3142109799999995</v>
      </c>
      <c r="R49" s="205" t="s">
        <v>293</v>
      </c>
      <c r="S49" s="205" t="s">
        <v>293</v>
      </c>
      <c r="T49" s="205" t="s">
        <v>293</v>
      </c>
      <c r="U49" s="207">
        <v>278.37421097999993</v>
      </c>
    </row>
    <row r="50" spans="2:21" x14ac:dyDescent="0.25">
      <c r="B50" s="198">
        <v>2023</v>
      </c>
      <c r="C50" s="199">
        <v>2</v>
      </c>
      <c r="D50" s="199">
        <v>10</v>
      </c>
      <c r="E50" s="199">
        <v>102.59</v>
      </c>
      <c r="F50" s="212"/>
      <c r="G50" s="205" t="s">
        <v>293</v>
      </c>
      <c r="H50" s="212"/>
      <c r="I50" s="205" t="s">
        <v>293</v>
      </c>
      <c r="J50" s="212"/>
      <c r="K50" s="212"/>
      <c r="L50" s="212"/>
      <c r="M50" s="205" t="s">
        <v>293</v>
      </c>
      <c r="N50" s="205" t="s">
        <v>293</v>
      </c>
      <c r="O50" s="205" t="s">
        <v>293</v>
      </c>
      <c r="P50" s="205" t="s">
        <v>293</v>
      </c>
      <c r="Q50" s="206">
        <v>2.2584640299999998</v>
      </c>
      <c r="R50" s="205" t="s">
        <v>293</v>
      </c>
      <c r="S50" s="205" t="s">
        <v>293</v>
      </c>
      <c r="T50" s="205" t="s">
        <v>293</v>
      </c>
      <c r="U50" s="207">
        <v>271.66846403</v>
      </c>
    </row>
    <row r="51" spans="2:21" x14ac:dyDescent="0.25">
      <c r="B51" s="198">
        <v>2023</v>
      </c>
      <c r="C51" s="199">
        <v>2</v>
      </c>
      <c r="D51" s="199">
        <v>11</v>
      </c>
      <c r="E51" s="199">
        <v>89.2</v>
      </c>
      <c r="F51" s="212"/>
      <c r="G51" s="205" t="s">
        <v>293</v>
      </c>
      <c r="H51" s="212"/>
      <c r="I51" s="205" t="s">
        <v>293</v>
      </c>
      <c r="J51" s="212"/>
      <c r="K51" s="212"/>
      <c r="L51" s="212"/>
      <c r="M51" s="205" t="s">
        <v>293</v>
      </c>
      <c r="N51" s="205" t="s">
        <v>293</v>
      </c>
      <c r="O51" s="205" t="s">
        <v>293</v>
      </c>
      <c r="P51" s="205" t="s">
        <v>293</v>
      </c>
      <c r="Q51" s="206">
        <v>1.9938965499999999</v>
      </c>
      <c r="R51" s="205" t="s">
        <v>293</v>
      </c>
      <c r="S51" s="205" t="s">
        <v>293</v>
      </c>
      <c r="T51" s="205" t="s">
        <v>293</v>
      </c>
      <c r="U51" s="207">
        <v>239.84389654999998</v>
      </c>
    </row>
    <row r="52" spans="2:21" x14ac:dyDescent="0.25">
      <c r="B52" s="198">
        <v>2023</v>
      </c>
      <c r="C52" s="199">
        <v>2</v>
      </c>
      <c r="D52" s="199">
        <v>12</v>
      </c>
      <c r="E52" s="199">
        <v>123.28</v>
      </c>
      <c r="F52" s="212"/>
      <c r="G52" s="205" t="s">
        <v>293</v>
      </c>
      <c r="H52" s="212"/>
      <c r="I52" s="205" t="s">
        <v>293</v>
      </c>
      <c r="J52" s="212"/>
      <c r="K52" s="212"/>
      <c r="L52" s="212"/>
      <c r="M52" s="205" t="s">
        <v>293</v>
      </c>
      <c r="N52" s="205" t="s">
        <v>293</v>
      </c>
      <c r="O52" s="205" t="s">
        <v>293</v>
      </c>
      <c r="P52" s="205" t="s">
        <v>293</v>
      </c>
      <c r="Q52" s="206">
        <v>2.3462340400000001</v>
      </c>
      <c r="R52" s="205" t="s">
        <v>293</v>
      </c>
      <c r="S52" s="205" t="s">
        <v>293</v>
      </c>
      <c r="T52" s="205" t="s">
        <v>293</v>
      </c>
      <c r="U52" s="207">
        <v>282.22623404000001</v>
      </c>
    </row>
    <row r="53" spans="2:21" x14ac:dyDescent="0.25">
      <c r="B53" s="198">
        <v>2023</v>
      </c>
      <c r="C53" s="199">
        <v>2</v>
      </c>
      <c r="D53" s="199">
        <v>13</v>
      </c>
      <c r="E53" s="199">
        <v>146.55000000000001</v>
      </c>
      <c r="F53" s="212"/>
      <c r="G53" s="205" t="s">
        <v>293</v>
      </c>
      <c r="H53" s="212"/>
      <c r="I53" s="205" t="s">
        <v>293</v>
      </c>
      <c r="J53" s="212"/>
      <c r="K53" s="212"/>
      <c r="L53" s="212"/>
      <c r="M53" s="205" t="s">
        <v>293</v>
      </c>
      <c r="N53" s="205" t="s">
        <v>293</v>
      </c>
      <c r="O53" s="205" t="s">
        <v>293</v>
      </c>
      <c r="P53" s="205" t="s">
        <v>293</v>
      </c>
      <c r="Q53" s="206">
        <v>2.5690541799999997</v>
      </c>
      <c r="R53" s="205" t="s">
        <v>293</v>
      </c>
      <c r="S53" s="205" t="s">
        <v>293</v>
      </c>
      <c r="T53" s="205" t="s">
        <v>293</v>
      </c>
      <c r="U53" s="207">
        <v>309.02905418</v>
      </c>
    </row>
    <row r="54" spans="2:21" x14ac:dyDescent="0.25">
      <c r="B54" s="198">
        <v>2023</v>
      </c>
      <c r="C54" s="199">
        <v>2</v>
      </c>
      <c r="D54" s="199">
        <v>14</v>
      </c>
      <c r="E54" s="199">
        <v>123.75</v>
      </c>
      <c r="F54" s="212"/>
      <c r="G54" s="205" t="s">
        <v>293</v>
      </c>
      <c r="H54" s="212"/>
      <c r="I54" s="205" t="s">
        <v>293</v>
      </c>
      <c r="J54" s="212"/>
      <c r="K54" s="212"/>
      <c r="L54" s="212"/>
      <c r="M54" s="205" t="s">
        <v>293</v>
      </c>
      <c r="N54" s="205" t="s">
        <v>293</v>
      </c>
      <c r="O54" s="205" t="s">
        <v>293</v>
      </c>
      <c r="P54" s="205" t="s">
        <v>293</v>
      </c>
      <c r="Q54" s="206">
        <v>2.6413156399999997</v>
      </c>
      <c r="R54" s="205" t="s">
        <v>293</v>
      </c>
      <c r="S54" s="205" t="s">
        <v>293</v>
      </c>
      <c r="T54" s="205" t="s">
        <v>293</v>
      </c>
      <c r="U54" s="207">
        <v>317.72131564</v>
      </c>
    </row>
    <row r="55" spans="2:21" x14ac:dyDescent="0.25">
      <c r="B55" s="198">
        <v>2023</v>
      </c>
      <c r="C55" s="199">
        <v>2</v>
      </c>
      <c r="D55" s="199">
        <v>15</v>
      </c>
      <c r="E55" s="199">
        <v>192.14</v>
      </c>
      <c r="F55" s="212"/>
      <c r="G55" s="205" t="s">
        <v>293</v>
      </c>
      <c r="H55" s="212"/>
      <c r="I55" s="205" t="s">
        <v>293</v>
      </c>
      <c r="J55" s="212"/>
      <c r="K55" s="212"/>
      <c r="L55" s="212"/>
      <c r="M55" s="205" t="s">
        <v>293</v>
      </c>
      <c r="N55" s="205" t="s">
        <v>293</v>
      </c>
      <c r="O55" s="205" t="s">
        <v>293</v>
      </c>
      <c r="P55" s="205" t="s">
        <v>293</v>
      </c>
      <c r="Q55" s="206">
        <v>3.8242407699999994</v>
      </c>
      <c r="R55" s="205" t="s">
        <v>293</v>
      </c>
      <c r="S55" s="205" t="s">
        <v>293</v>
      </c>
      <c r="T55" s="205" t="s">
        <v>293</v>
      </c>
      <c r="U55" s="207">
        <v>460.01424077000001</v>
      </c>
    </row>
    <row r="56" spans="2:21" x14ac:dyDescent="0.25">
      <c r="B56" s="198">
        <v>2023</v>
      </c>
      <c r="C56" s="199">
        <v>2</v>
      </c>
      <c r="D56" s="199">
        <v>16</v>
      </c>
      <c r="E56" s="199">
        <v>171.71</v>
      </c>
      <c r="F56" s="212"/>
      <c r="G56" s="205" t="s">
        <v>293</v>
      </c>
      <c r="H56" s="212"/>
      <c r="I56" s="205" t="s">
        <v>293</v>
      </c>
      <c r="J56" s="212"/>
      <c r="K56" s="212"/>
      <c r="L56" s="212"/>
      <c r="M56" s="205" t="s">
        <v>293</v>
      </c>
      <c r="N56" s="205" t="s">
        <v>293</v>
      </c>
      <c r="O56" s="205" t="s">
        <v>293</v>
      </c>
      <c r="P56" s="205" t="s">
        <v>293</v>
      </c>
      <c r="Q56" s="206">
        <v>3.7350456500000004</v>
      </c>
      <c r="R56" s="205" t="s">
        <v>293</v>
      </c>
      <c r="S56" s="205" t="s">
        <v>293</v>
      </c>
      <c r="T56" s="205" t="s">
        <v>293</v>
      </c>
      <c r="U56" s="207">
        <v>449.28504565000009</v>
      </c>
    </row>
    <row r="57" spans="2:21" x14ac:dyDescent="0.25">
      <c r="B57" s="198">
        <v>2023</v>
      </c>
      <c r="C57" s="199">
        <v>2</v>
      </c>
      <c r="D57" s="199">
        <v>17</v>
      </c>
      <c r="E57" s="199">
        <v>169.44</v>
      </c>
      <c r="F57" s="212"/>
      <c r="G57" s="205" t="s">
        <v>293</v>
      </c>
      <c r="H57" s="212"/>
      <c r="I57" s="205" t="s">
        <v>293</v>
      </c>
      <c r="J57" s="212"/>
      <c r="K57" s="212"/>
      <c r="L57" s="212"/>
      <c r="M57" s="205" t="s">
        <v>293</v>
      </c>
      <c r="N57" s="205" t="s">
        <v>293</v>
      </c>
      <c r="O57" s="205" t="s">
        <v>293</v>
      </c>
      <c r="P57" s="205" t="s">
        <v>293</v>
      </c>
      <c r="Q57" s="206">
        <v>3.3656906700000002</v>
      </c>
      <c r="R57" s="205" t="s">
        <v>293</v>
      </c>
      <c r="S57" s="205" t="s">
        <v>293</v>
      </c>
      <c r="T57" s="205" t="s">
        <v>293</v>
      </c>
      <c r="U57" s="207">
        <v>404.85569067</v>
      </c>
    </row>
    <row r="58" spans="2:21" x14ac:dyDescent="0.25">
      <c r="B58" s="198">
        <v>2023</v>
      </c>
      <c r="C58" s="199">
        <v>2</v>
      </c>
      <c r="D58" s="199">
        <v>18</v>
      </c>
      <c r="E58" s="199">
        <v>141.94999999999999</v>
      </c>
      <c r="F58" s="212"/>
      <c r="G58" s="205" t="s">
        <v>293</v>
      </c>
      <c r="H58" s="212"/>
      <c r="I58" s="205" t="s">
        <v>293</v>
      </c>
      <c r="J58" s="212"/>
      <c r="K58" s="212"/>
      <c r="L58" s="212"/>
      <c r="M58" s="205" t="s">
        <v>293</v>
      </c>
      <c r="N58" s="205" t="s">
        <v>293</v>
      </c>
      <c r="O58" s="205" t="s">
        <v>293</v>
      </c>
      <c r="P58" s="205" t="s">
        <v>293</v>
      </c>
      <c r="Q58" s="206">
        <v>2.3863886099999996</v>
      </c>
      <c r="R58" s="205" t="s">
        <v>293</v>
      </c>
      <c r="S58" s="205" t="s">
        <v>293</v>
      </c>
      <c r="T58" s="205" t="s">
        <v>293</v>
      </c>
      <c r="U58" s="207">
        <v>287.05638860999994</v>
      </c>
    </row>
    <row r="59" spans="2:21" x14ac:dyDescent="0.25">
      <c r="B59" s="198">
        <v>2023</v>
      </c>
      <c r="C59" s="199">
        <v>2</v>
      </c>
      <c r="D59" s="199">
        <v>19</v>
      </c>
      <c r="E59" s="199">
        <v>138.61000000000001</v>
      </c>
      <c r="F59" s="212"/>
      <c r="G59" s="205" t="s">
        <v>293</v>
      </c>
      <c r="H59" s="212"/>
      <c r="I59" s="205" t="s">
        <v>293</v>
      </c>
      <c r="J59" s="212"/>
      <c r="K59" s="212"/>
      <c r="L59" s="212"/>
      <c r="M59" s="205" t="s">
        <v>293</v>
      </c>
      <c r="N59" s="205" t="s">
        <v>293</v>
      </c>
      <c r="O59" s="205" t="s">
        <v>293</v>
      </c>
      <c r="P59" s="205" t="s">
        <v>293</v>
      </c>
      <c r="Q59" s="206">
        <v>2.04587115</v>
      </c>
      <c r="R59" s="205" t="s">
        <v>293</v>
      </c>
      <c r="S59" s="205" t="s">
        <v>293</v>
      </c>
      <c r="T59" s="205" t="s">
        <v>293</v>
      </c>
      <c r="U59" s="207">
        <v>246.09587115000002</v>
      </c>
    </row>
    <row r="60" spans="2:21" x14ac:dyDescent="0.25">
      <c r="B60" s="198">
        <v>2023</v>
      </c>
      <c r="C60" s="199">
        <v>2</v>
      </c>
      <c r="D60" s="199">
        <v>20</v>
      </c>
      <c r="E60" s="199">
        <v>143.11000000000001</v>
      </c>
      <c r="F60" s="212"/>
      <c r="G60" s="205" t="s">
        <v>293</v>
      </c>
      <c r="H60" s="212"/>
      <c r="I60" s="205" t="s">
        <v>293</v>
      </c>
      <c r="J60" s="212"/>
      <c r="K60" s="212"/>
      <c r="L60" s="212"/>
      <c r="M60" s="205" t="s">
        <v>293</v>
      </c>
      <c r="N60" s="205" t="s">
        <v>293</v>
      </c>
      <c r="O60" s="205" t="s">
        <v>293</v>
      </c>
      <c r="P60" s="205" t="s">
        <v>293</v>
      </c>
      <c r="Q60" s="206">
        <v>1.99004037</v>
      </c>
      <c r="R60" s="205" t="s">
        <v>293</v>
      </c>
      <c r="S60" s="205" t="s">
        <v>293</v>
      </c>
      <c r="T60" s="205" t="s">
        <v>293</v>
      </c>
      <c r="U60" s="207">
        <v>239.38004037000002</v>
      </c>
    </row>
    <row r="61" spans="2:21" x14ac:dyDescent="0.25">
      <c r="B61" s="198">
        <v>2023</v>
      </c>
      <c r="C61" s="199">
        <v>2</v>
      </c>
      <c r="D61" s="199">
        <v>21</v>
      </c>
      <c r="E61" s="199">
        <v>126.79</v>
      </c>
      <c r="F61" s="212"/>
      <c r="G61" s="205" t="s">
        <v>293</v>
      </c>
      <c r="H61" s="212"/>
      <c r="I61" s="205" t="s">
        <v>293</v>
      </c>
      <c r="J61" s="212"/>
      <c r="K61" s="212"/>
      <c r="L61" s="212"/>
      <c r="M61" s="205" t="s">
        <v>293</v>
      </c>
      <c r="N61" s="205" t="s">
        <v>293</v>
      </c>
      <c r="O61" s="205" t="s">
        <v>293</v>
      </c>
      <c r="P61" s="205" t="s">
        <v>293</v>
      </c>
      <c r="Q61" s="206">
        <v>2.7698270299999996</v>
      </c>
      <c r="R61" s="205" t="s">
        <v>293</v>
      </c>
      <c r="S61" s="205" t="s">
        <v>293</v>
      </c>
      <c r="T61" s="205" t="s">
        <v>293</v>
      </c>
      <c r="U61" s="207">
        <v>333.17982703000001</v>
      </c>
    </row>
    <row r="62" spans="2:21" x14ac:dyDescent="0.25">
      <c r="B62" s="198">
        <v>2023</v>
      </c>
      <c r="C62" s="199">
        <v>2</v>
      </c>
      <c r="D62" s="199">
        <v>22</v>
      </c>
      <c r="E62" s="199">
        <v>152.72999999999999</v>
      </c>
      <c r="F62" s="212"/>
      <c r="G62" s="205" t="s">
        <v>293</v>
      </c>
      <c r="H62" s="212"/>
      <c r="I62" s="205" t="s">
        <v>293</v>
      </c>
      <c r="J62" s="212"/>
      <c r="K62" s="212"/>
      <c r="L62" s="212"/>
      <c r="M62" s="205" t="s">
        <v>293</v>
      </c>
      <c r="N62" s="205" t="s">
        <v>293</v>
      </c>
      <c r="O62" s="205" t="s">
        <v>293</v>
      </c>
      <c r="P62" s="205" t="s">
        <v>293</v>
      </c>
      <c r="Q62" s="206">
        <v>3.48431012</v>
      </c>
      <c r="R62" s="205" t="s">
        <v>293</v>
      </c>
      <c r="S62" s="205" t="s">
        <v>293</v>
      </c>
      <c r="T62" s="205" t="s">
        <v>293</v>
      </c>
      <c r="U62" s="207">
        <v>419.12431011999996</v>
      </c>
    </row>
    <row r="63" spans="2:21" x14ac:dyDescent="0.25">
      <c r="B63" s="198">
        <v>2023</v>
      </c>
      <c r="C63" s="199">
        <v>2</v>
      </c>
      <c r="D63" s="199">
        <v>23</v>
      </c>
      <c r="E63" s="199">
        <v>169.46</v>
      </c>
      <c r="F63" s="212"/>
      <c r="G63" s="205" t="s">
        <v>293</v>
      </c>
      <c r="H63" s="212"/>
      <c r="I63" s="205" t="s">
        <v>293</v>
      </c>
      <c r="J63" s="212"/>
      <c r="K63" s="212"/>
      <c r="L63" s="212"/>
      <c r="M63" s="205" t="s">
        <v>293</v>
      </c>
      <c r="N63" s="205" t="s">
        <v>293</v>
      </c>
      <c r="O63" s="205" t="s">
        <v>293</v>
      </c>
      <c r="P63" s="205" t="s">
        <v>293</v>
      </c>
      <c r="Q63" s="206">
        <v>3.8711017399999998</v>
      </c>
      <c r="R63" s="205" t="s">
        <v>293</v>
      </c>
      <c r="S63" s="205" t="s">
        <v>293</v>
      </c>
      <c r="T63" s="205" t="s">
        <v>293</v>
      </c>
      <c r="U63" s="207">
        <v>465.65110173999994</v>
      </c>
    </row>
    <row r="64" spans="2:21" x14ac:dyDescent="0.25">
      <c r="B64" s="198">
        <v>2023</v>
      </c>
      <c r="C64" s="199">
        <v>2</v>
      </c>
      <c r="D64" s="199">
        <v>24</v>
      </c>
      <c r="E64" s="199">
        <v>175.43</v>
      </c>
      <c r="F64" s="212"/>
      <c r="G64" s="205" t="s">
        <v>293</v>
      </c>
      <c r="H64" s="212"/>
      <c r="I64" s="205" t="s">
        <v>293</v>
      </c>
      <c r="J64" s="212"/>
      <c r="K64" s="212"/>
      <c r="L64" s="212"/>
      <c r="M64" s="205" t="s">
        <v>293</v>
      </c>
      <c r="N64" s="205" t="s">
        <v>293</v>
      </c>
      <c r="O64" s="205" t="s">
        <v>293</v>
      </c>
      <c r="P64" s="205" t="s">
        <v>293</v>
      </c>
      <c r="Q64" s="206">
        <v>3.99978079</v>
      </c>
      <c r="R64" s="205" t="s">
        <v>293</v>
      </c>
      <c r="S64" s="205" t="s">
        <v>293</v>
      </c>
      <c r="T64" s="205" t="s">
        <v>293</v>
      </c>
      <c r="U64" s="207">
        <v>481.12978078999998</v>
      </c>
    </row>
    <row r="65" spans="2:21" x14ac:dyDescent="0.25">
      <c r="B65" s="198">
        <v>2023</v>
      </c>
      <c r="C65" s="199">
        <v>2</v>
      </c>
      <c r="D65" s="199">
        <v>25</v>
      </c>
      <c r="E65" s="199">
        <v>139.53</v>
      </c>
      <c r="F65" s="212"/>
      <c r="G65" s="205" t="s">
        <v>293</v>
      </c>
      <c r="H65" s="212"/>
      <c r="I65" s="205" t="s">
        <v>293</v>
      </c>
      <c r="J65" s="212"/>
      <c r="K65" s="212"/>
      <c r="L65" s="212"/>
      <c r="M65" s="205" t="s">
        <v>293</v>
      </c>
      <c r="N65" s="205" t="s">
        <v>293</v>
      </c>
      <c r="O65" s="205" t="s">
        <v>293</v>
      </c>
      <c r="P65" s="205" t="s">
        <v>293</v>
      </c>
      <c r="Q65" s="206">
        <v>3.3673672699999999</v>
      </c>
      <c r="R65" s="205" t="s">
        <v>293</v>
      </c>
      <c r="S65" s="205" t="s">
        <v>293</v>
      </c>
      <c r="T65" s="205" t="s">
        <v>293</v>
      </c>
      <c r="U65" s="207">
        <v>405.05736726999999</v>
      </c>
    </row>
    <row r="66" spans="2:21" x14ac:dyDescent="0.25">
      <c r="B66" s="198">
        <v>2023</v>
      </c>
      <c r="C66" s="199">
        <v>2</v>
      </c>
      <c r="D66" s="199">
        <v>26</v>
      </c>
      <c r="E66" s="199">
        <v>192.69</v>
      </c>
      <c r="F66" s="212"/>
      <c r="G66" s="205" t="s">
        <v>293</v>
      </c>
      <c r="H66" s="212"/>
      <c r="I66" s="205" t="s">
        <v>293</v>
      </c>
      <c r="J66" s="212"/>
      <c r="K66" s="212"/>
      <c r="L66" s="212"/>
      <c r="M66" s="205" t="s">
        <v>293</v>
      </c>
      <c r="N66" s="205" t="s">
        <v>293</v>
      </c>
      <c r="O66" s="205" t="s">
        <v>293</v>
      </c>
      <c r="P66" s="205" t="s">
        <v>293</v>
      </c>
      <c r="Q66" s="206">
        <v>3.1328109299999993</v>
      </c>
      <c r="R66" s="205" t="s">
        <v>293</v>
      </c>
      <c r="S66" s="205" t="s">
        <v>293</v>
      </c>
      <c r="T66" s="205" t="s">
        <v>293</v>
      </c>
      <c r="U66" s="207">
        <v>376.84281092999993</v>
      </c>
    </row>
    <row r="67" spans="2:21" x14ac:dyDescent="0.25">
      <c r="B67" s="198">
        <v>2023</v>
      </c>
      <c r="C67" s="199">
        <v>2</v>
      </c>
      <c r="D67" s="199">
        <v>27</v>
      </c>
      <c r="E67" s="199">
        <v>189.98</v>
      </c>
      <c r="F67" s="212"/>
      <c r="G67" s="205" t="s">
        <v>293</v>
      </c>
      <c r="H67" s="212"/>
      <c r="I67" s="205" t="s">
        <v>293</v>
      </c>
      <c r="J67" s="212"/>
      <c r="K67" s="212"/>
      <c r="L67" s="212"/>
      <c r="M67" s="205" t="s">
        <v>293</v>
      </c>
      <c r="N67" s="205" t="s">
        <v>293</v>
      </c>
      <c r="O67" s="205" t="s">
        <v>293</v>
      </c>
      <c r="P67" s="205" t="s">
        <v>293</v>
      </c>
      <c r="Q67" s="206">
        <v>3.7414167300000005</v>
      </c>
      <c r="R67" s="205" t="s">
        <v>293</v>
      </c>
      <c r="S67" s="205" t="s">
        <v>293</v>
      </c>
      <c r="T67" s="205" t="s">
        <v>293</v>
      </c>
      <c r="U67" s="207">
        <v>450.05141673000003</v>
      </c>
    </row>
    <row r="68" spans="2:21" x14ac:dyDescent="0.25">
      <c r="B68" s="198">
        <v>2023</v>
      </c>
      <c r="C68" s="199">
        <v>2</v>
      </c>
      <c r="D68" s="199">
        <v>28</v>
      </c>
      <c r="E68" s="199">
        <v>170.64</v>
      </c>
      <c r="F68" s="212"/>
      <c r="G68" s="205" t="s">
        <v>293</v>
      </c>
      <c r="H68" s="212"/>
      <c r="I68" s="205" t="s">
        <v>293</v>
      </c>
      <c r="J68" s="212"/>
      <c r="K68" s="212"/>
      <c r="L68" s="212"/>
      <c r="M68" s="205" t="s">
        <v>293</v>
      </c>
      <c r="N68" s="205" t="s">
        <v>293</v>
      </c>
      <c r="O68" s="205" t="s">
        <v>293</v>
      </c>
      <c r="P68" s="205" t="s">
        <v>293</v>
      </c>
      <c r="Q68" s="206">
        <v>3.4859028899999998</v>
      </c>
      <c r="R68" s="205" t="s">
        <v>293</v>
      </c>
      <c r="S68" s="205" t="s">
        <v>293</v>
      </c>
      <c r="T68" s="205" t="s">
        <v>293</v>
      </c>
      <c r="U68" s="207">
        <v>419.3159028899999</v>
      </c>
    </row>
    <row r="69" spans="2:21" x14ac:dyDescent="0.25">
      <c r="B69" s="198">
        <v>2023</v>
      </c>
      <c r="C69" s="199">
        <v>3</v>
      </c>
      <c r="D69" s="199">
        <v>1</v>
      </c>
      <c r="E69" s="199">
        <v>144.63999999999999</v>
      </c>
      <c r="F69" s="212"/>
      <c r="G69" s="205" t="s">
        <v>293</v>
      </c>
      <c r="H69" s="212"/>
      <c r="I69" s="205" t="s">
        <v>293</v>
      </c>
      <c r="J69" s="212"/>
      <c r="K69" s="212"/>
      <c r="L69" s="212"/>
      <c r="M69" s="205" t="s">
        <v>293</v>
      </c>
      <c r="N69" s="205" t="s">
        <v>293</v>
      </c>
      <c r="O69" s="205" t="s">
        <v>293</v>
      </c>
      <c r="P69" s="205" t="s">
        <v>293</v>
      </c>
      <c r="Q69" s="206">
        <v>2.94519939</v>
      </c>
      <c r="R69" s="205" t="s">
        <v>293</v>
      </c>
      <c r="S69" s="205" t="s">
        <v>293</v>
      </c>
      <c r="T69" s="205" t="s">
        <v>293</v>
      </c>
      <c r="U69" s="207">
        <v>354.27519939000001</v>
      </c>
    </row>
    <row r="70" spans="2:21" x14ac:dyDescent="0.25">
      <c r="B70" s="198">
        <v>2023</v>
      </c>
      <c r="C70" s="199">
        <v>3</v>
      </c>
      <c r="D70" s="199">
        <v>2</v>
      </c>
      <c r="E70" s="199">
        <v>248.12</v>
      </c>
      <c r="F70" s="212"/>
      <c r="G70" s="205" t="s">
        <v>293</v>
      </c>
      <c r="H70" s="212"/>
      <c r="I70" s="205" t="s">
        <v>293</v>
      </c>
      <c r="J70" s="212"/>
      <c r="K70" s="212"/>
      <c r="L70" s="212"/>
      <c r="M70" s="205" t="s">
        <v>293</v>
      </c>
      <c r="N70" s="205" t="s">
        <v>293</v>
      </c>
      <c r="O70" s="205" t="s">
        <v>293</v>
      </c>
      <c r="P70" s="205" t="s">
        <v>293</v>
      </c>
      <c r="Q70" s="206">
        <v>4.0165467899999996</v>
      </c>
      <c r="R70" s="205" t="s">
        <v>293</v>
      </c>
      <c r="S70" s="205" t="s">
        <v>293</v>
      </c>
      <c r="T70" s="205" t="s">
        <v>293</v>
      </c>
      <c r="U70" s="207">
        <v>483.14654678999995</v>
      </c>
    </row>
    <row r="71" spans="2:21" x14ac:dyDescent="0.25">
      <c r="B71" s="198">
        <v>2023</v>
      </c>
      <c r="C71" s="199">
        <v>3</v>
      </c>
      <c r="D71" s="199">
        <v>3</v>
      </c>
      <c r="E71" s="199">
        <v>163.9</v>
      </c>
      <c r="F71" s="212"/>
      <c r="G71" s="205" t="s">
        <v>293</v>
      </c>
      <c r="H71" s="212"/>
      <c r="I71" s="205" t="s">
        <v>293</v>
      </c>
      <c r="J71" s="212"/>
      <c r="K71" s="212"/>
      <c r="L71" s="212"/>
      <c r="M71" s="205" t="s">
        <v>293</v>
      </c>
      <c r="N71" s="205" t="s">
        <v>293</v>
      </c>
      <c r="O71" s="205" t="s">
        <v>293</v>
      </c>
      <c r="P71" s="205" t="s">
        <v>293</v>
      </c>
      <c r="Q71" s="206">
        <v>3.2090962300000001</v>
      </c>
      <c r="R71" s="205" t="s">
        <v>293</v>
      </c>
      <c r="S71" s="205" t="s">
        <v>293</v>
      </c>
      <c r="T71" s="205" t="s">
        <v>293</v>
      </c>
      <c r="U71" s="207">
        <v>386.01909623</v>
      </c>
    </row>
    <row r="72" spans="2:21" x14ac:dyDescent="0.25">
      <c r="B72" s="198">
        <v>2023</v>
      </c>
      <c r="C72" s="199">
        <v>3</v>
      </c>
      <c r="D72" s="199">
        <v>4</v>
      </c>
      <c r="E72" s="199">
        <v>141.76</v>
      </c>
      <c r="F72" s="212"/>
      <c r="G72" s="205" t="s">
        <v>293</v>
      </c>
      <c r="H72" s="212"/>
      <c r="I72" s="205" t="s">
        <v>293</v>
      </c>
      <c r="J72" s="212"/>
      <c r="K72" s="212"/>
      <c r="L72" s="212"/>
      <c r="M72" s="205" t="s">
        <v>293</v>
      </c>
      <c r="N72" s="205" t="s">
        <v>293</v>
      </c>
      <c r="O72" s="205" t="s">
        <v>293</v>
      </c>
      <c r="P72" s="205" t="s">
        <v>293</v>
      </c>
      <c r="Q72" s="206">
        <v>2.9753781899999994</v>
      </c>
      <c r="R72" s="205" t="s">
        <v>293</v>
      </c>
      <c r="S72" s="205" t="s">
        <v>293</v>
      </c>
      <c r="T72" s="205" t="s">
        <v>293</v>
      </c>
      <c r="U72" s="207">
        <v>357.90537819000002</v>
      </c>
    </row>
    <row r="73" spans="2:21" x14ac:dyDescent="0.25">
      <c r="B73" s="198">
        <v>2023</v>
      </c>
      <c r="C73" s="199">
        <v>3</v>
      </c>
      <c r="D73" s="199">
        <v>5</v>
      </c>
      <c r="E73" s="199">
        <v>148.63</v>
      </c>
      <c r="F73" s="212"/>
      <c r="G73" s="205" t="s">
        <v>293</v>
      </c>
      <c r="H73" s="212"/>
      <c r="I73" s="205" t="s">
        <v>293</v>
      </c>
      <c r="J73" s="212"/>
      <c r="K73" s="212"/>
      <c r="L73" s="212"/>
      <c r="M73" s="205" t="s">
        <v>293</v>
      </c>
      <c r="N73" s="205" t="s">
        <v>293</v>
      </c>
      <c r="O73" s="205" t="s">
        <v>293</v>
      </c>
      <c r="P73" s="205" t="s">
        <v>293</v>
      </c>
      <c r="Q73" s="206">
        <v>2.9270082799999995</v>
      </c>
      <c r="R73" s="205" t="s">
        <v>293</v>
      </c>
      <c r="S73" s="205" t="s">
        <v>293</v>
      </c>
      <c r="T73" s="205" t="s">
        <v>293</v>
      </c>
      <c r="U73" s="207">
        <v>352.08700827999996</v>
      </c>
    </row>
    <row r="74" spans="2:21" x14ac:dyDescent="0.25">
      <c r="B74" s="198">
        <v>2023</v>
      </c>
      <c r="C74" s="199">
        <v>3</v>
      </c>
      <c r="D74" s="199">
        <v>6</v>
      </c>
      <c r="E74" s="199">
        <v>164.96</v>
      </c>
      <c r="F74" s="212"/>
      <c r="G74" s="205" t="s">
        <v>293</v>
      </c>
      <c r="H74" s="212"/>
      <c r="I74" s="205" t="s">
        <v>293</v>
      </c>
      <c r="J74" s="212"/>
      <c r="K74" s="212"/>
      <c r="L74" s="212"/>
      <c r="M74" s="205" t="s">
        <v>293</v>
      </c>
      <c r="N74" s="205" t="s">
        <v>293</v>
      </c>
      <c r="O74" s="205" t="s">
        <v>293</v>
      </c>
      <c r="P74" s="205" t="s">
        <v>293</v>
      </c>
      <c r="Q74" s="206">
        <v>3.40668354</v>
      </c>
      <c r="R74" s="205" t="s">
        <v>293</v>
      </c>
      <c r="S74" s="205" t="s">
        <v>293</v>
      </c>
      <c r="T74" s="205" t="s">
        <v>293</v>
      </c>
      <c r="U74" s="207">
        <v>409.78668354000001</v>
      </c>
    </row>
    <row r="75" spans="2:21" x14ac:dyDescent="0.25">
      <c r="B75" s="198">
        <v>2023</v>
      </c>
      <c r="C75" s="199">
        <v>3</v>
      </c>
      <c r="D75" s="199">
        <v>7</v>
      </c>
      <c r="E75" s="199">
        <v>137.28</v>
      </c>
      <c r="F75" s="212"/>
      <c r="G75" s="205" t="s">
        <v>293</v>
      </c>
      <c r="H75" s="212"/>
      <c r="I75" s="205" t="s">
        <v>293</v>
      </c>
      <c r="J75" s="212"/>
      <c r="K75" s="212"/>
      <c r="L75" s="212"/>
      <c r="M75" s="205" t="s">
        <v>293</v>
      </c>
      <c r="N75" s="205" t="s">
        <v>293</v>
      </c>
      <c r="O75" s="205" t="s">
        <v>293</v>
      </c>
      <c r="P75" s="205" t="s">
        <v>293</v>
      </c>
      <c r="Q75" s="206">
        <v>3.3563855399999998</v>
      </c>
      <c r="R75" s="205" t="s">
        <v>293</v>
      </c>
      <c r="S75" s="205" t="s">
        <v>293</v>
      </c>
      <c r="T75" s="205" t="s">
        <v>293</v>
      </c>
      <c r="U75" s="207">
        <v>403.73638554000001</v>
      </c>
    </row>
    <row r="76" spans="2:21" x14ac:dyDescent="0.25">
      <c r="B76" s="198">
        <v>2023</v>
      </c>
      <c r="C76" s="199">
        <v>3</v>
      </c>
      <c r="D76" s="199">
        <v>8</v>
      </c>
      <c r="E76" s="199">
        <v>134.78</v>
      </c>
      <c r="F76" s="212"/>
      <c r="G76" s="205" t="s">
        <v>293</v>
      </c>
      <c r="H76" s="212"/>
      <c r="I76" s="205" t="s">
        <v>293</v>
      </c>
      <c r="J76" s="212"/>
      <c r="K76" s="212"/>
      <c r="L76" s="212"/>
      <c r="M76" s="205" t="s">
        <v>293</v>
      </c>
      <c r="N76" s="205" t="s">
        <v>293</v>
      </c>
      <c r="O76" s="205" t="s">
        <v>293</v>
      </c>
      <c r="P76" s="205" t="s">
        <v>293</v>
      </c>
      <c r="Q76" s="206">
        <v>2.5515337100000002</v>
      </c>
      <c r="R76" s="205" t="s">
        <v>293</v>
      </c>
      <c r="S76" s="205" t="s">
        <v>293</v>
      </c>
      <c r="T76" s="205" t="s">
        <v>293</v>
      </c>
      <c r="U76" s="207">
        <v>306.92153371000001</v>
      </c>
    </row>
    <row r="77" spans="2:21" x14ac:dyDescent="0.25">
      <c r="B77" s="198">
        <v>2023</v>
      </c>
      <c r="C77" s="199">
        <v>3</v>
      </c>
      <c r="D77" s="199">
        <v>9</v>
      </c>
      <c r="E77" s="199">
        <v>137.68</v>
      </c>
      <c r="F77" s="212"/>
      <c r="G77" s="205" t="s">
        <v>293</v>
      </c>
      <c r="H77" s="212"/>
      <c r="I77" s="205" t="s">
        <v>293</v>
      </c>
      <c r="J77" s="212"/>
      <c r="K77" s="212"/>
      <c r="L77" s="212"/>
      <c r="M77" s="205" t="s">
        <v>293</v>
      </c>
      <c r="N77" s="205" t="s">
        <v>293</v>
      </c>
      <c r="O77" s="205" t="s">
        <v>293</v>
      </c>
      <c r="P77" s="205" t="s">
        <v>293</v>
      </c>
      <c r="Q77" s="206">
        <v>2.5843112400000003</v>
      </c>
      <c r="R77" s="205" t="s">
        <v>293</v>
      </c>
      <c r="S77" s="205" t="s">
        <v>293</v>
      </c>
      <c r="T77" s="205" t="s">
        <v>293</v>
      </c>
      <c r="U77" s="207">
        <v>310.86431123999995</v>
      </c>
    </row>
    <row r="78" spans="2:21" x14ac:dyDescent="0.25">
      <c r="B78" s="198">
        <v>2023</v>
      </c>
      <c r="C78" s="199">
        <v>3</v>
      </c>
      <c r="D78" s="199">
        <v>10</v>
      </c>
      <c r="E78" s="199">
        <v>116.81</v>
      </c>
      <c r="F78" s="212"/>
      <c r="G78" s="205" t="s">
        <v>293</v>
      </c>
      <c r="H78" s="212"/>
      <c r="I78" s="205" t="s">
        <v>293</v>
      </c>
      <c r="J78" s="212"/>
      <c r="K78" s="212"/>
      <c r="L78" s="212"/>
      <c r="M78" s="205" t="s">
        <v>293</v>
      </c>
      <c r="N78" s="205" t="s">
        <v>293</v>
      </c>
      <c r="O78" s="205" t="s">
        <v>293</v>
      </c>
      <c r="P78" s="205" t="s">
        <v>293</v>
      </c>
      <c r="Q78" s="206">
        <v>2.37565837</v>
      </c>
      <c r="R78" s="205" t="s">
        <v>293</v>
      </c>
      <c r="S78" s="205" t="s">
        <v>293</v>
      </c>
      <c r="T78" s="205" t="s">
        <v>293</v>
      </c>
      <c r="U78" s="207">
        <v>285.76565836999998</v>
      </c>
    </row>
    <row r="79" spans="2:21" x14ac:dyDescent="0.25">
      <c r="B79" s="198">
        <v>2023</v>
      </c>
      <c r="C79" s="199">
        <v>3</v>
      </c>
      <c r="D79" s="199">
        <v>11</v>
      </c>
      <c r="E79" s="199">
        <v>108.79</v>
      </c>
      <c r="F79" s="212"/>
      <c r="G79" s="205" t="s">
        <v>293</v>
      </c>
      <c r="H79" s="212"/>
      <c r="I79" s="205" t="s">
        <v>293</v>
      </c>
      <c r="J79" s="212"/>
      <c r="K79" s="212"/>
      <c r="L79" s="212"/>
      <c r="M79" s="205" t="s">
        <v>293</v>
      </c>
      <c r="N79" s="205" t="s">
        <v>293</v>
      </c>
      <c r="O79" s="205" t="s">
        <v>293</v>
      </c>
      <c r="P79" s="205" t="s">
        <v>293</v>
      </c>
      <c r="Q79" s="206">
        <v>1.62781094</v>
      </c>
      <c r="R79" s="205" t="s">
        <v>293</v>
      </c>
      <c r="S79" s="205" t="s">
        <v>293</v>
      </c>
      <c r="T79" s="205" t="s">
        <v>293</v>
      </c>
      <c r="U79" s="207">
        <v>195.80781094</v>
      </c>
    </row>
    <row r="80" spans="2:21" x14ac:dyDescent="0.25">
      <c r="B80" s="198">
        <v>2023</v>
      </c>
      <c r="C80" s="199">
        <v>3</v>
      </c>
      <c r="D80" s="199">
        <v>12</v>
      </c>
      <c r="E80" s="199">
        <v>92.8</v>
      </c>
      <c r="F80" s="212"/>
      <c r="G80" s="205" t="s">
        <v>293</v>
      </c>
      <c r="H80" s="212"/>
      <c r="I80" s="205" t="s">
        <v>293</v>
      </c>
      <c r="J80" s="212"/>
      <c r="K80" s="212"/>
      <c r="L80" s="212"/>
      <c r="M80" s="205" t="s">
        <v>293</v>
      </c>
      <c r="N80" s="205" t="s">
        <v>293</v>
      </c>
      <c r="O80" s="205" t="s">
        <v>293</v>
      </c>
      <c r="P80" s="205" t="s">
        <v>293</v>
      </c>
      <c r="Q80" s="206">
        <v>1.50064083</v>
      </c>
      <c r="R80" s="205" t="s">
        <v>293</v>
      </c>
      <c r="S80" s="205" t="s">
        <v>293</v>
      </c>
      <c r="T80" s="205" t="s">
        <v>293</v>
      </c>
      <c r="U80" s="207">
        <v>180.51064083</v>
      </c>
    </row>
    <row r="81" spans="2:21" x14ac:dyDescent="0.25">
      <c r="B81" s="198">
        <v>2023</v>
      </c>
      <c r="C81" s="199">
        <v>3</v>
      </c>
      <c r="D81" s="199">
        <v>13</v>
      </c>
      <c r="E81" s="199">
        <v>97.17</v>
      </c>
      <c r="F81" s="212"/>
      <c r="G81" s="205" t="s">
        <v>293</v>
      </c>
      <c r="H81" s="212"/>
      <c r="I81" s="205" t="s">
        <v>293</v>
      </c>
      <c r="J81" s="212"/>
      <c r="K81" s="212"/>
      <c r="L81" s="212"/>
      <c r="M81" s="205" t="s">
        <v>293</v>
      </c>
      <c r="N81" s="205" t="s">
        <v>293</v>
      </c>
      <c r="O81" s="205" t="s">
        <v>293</v>
      </c>
      <c r="P81" s="205" t="s">
        <v>293</v>
      </c>
      <c r="Q81" s="206">
        <v>1.7138205199999998</v>
      </c>
      <c r="R81" s="205" t="s">
        <v>293</v>
      </c>
      <c r="S81" s="205" t="s">
        <v>293</v>
      </c>
      <c r="T81" s="205" t="s">
        <v>293</v>
      </c>
      <c r="U81" s="207">
        <v>206.15382052000001</v>
      </c>
    </row>
    <row r="82" spans="2:21" x14ac:dyDescent="0.25">
      <c r="B82" s="198">
        <v>2023</v>
      </c>
      <c r="C82" s="199">
        <v>3</v>
      </c>
      <c r="D82" s="199">
        <v>14</v>
      </c>
      <c r="E82" s="199">
        <v>92.11</v>
      </c>
      <c r="F82" s="212"/>
      <c r="G82" s="205" t="s">
        <v>293</v>
      </c>
      <c r="H82" s="212"/>
      <c r="I82" s="205" t="s">
        <v>293</v>
      </c>
      <c r="J82" s="212"/>
      <c r="K82" s="212"/>
      <c r="L82" s="212"/>
      <c r="M82" s="205" t="s">
        <v>293</v>
      </c>
      <c r="N82" s="205" t="s">
        <v>293</v>
      </c>
      <c r="O82" s="205" t="s">
        <v>293</v>
      </c>
      <c r="P82" s="205" t="s">
        <v>293</v>
      </c>
      <c r="Q82" s="206">
        <v>1.8618643000000001</v>
      </c>
      <c r="R82" s="205" t="s">
        <v>293</v>
      </c>
      <c r="S82" s="205" t="s">
        <v>293</v>
      </c>
      <c r="T82" s="205" t="s">
        <v>293</v>
      </c>
      <c r="U82" s="207">
        <v>223.96186430000003</v>
      </c>
    </row>
    <row r="83" spans="2:21" x14ac:dyDescent="0.25">
      <c r="B83" s="198">
        <v>2023</v>
      </c>
      <c r="C83" s="199">
        <v>3</v>
      </c>
      <c r="D83" s="199">
        <v>15</v>
      </c>
      <c r="E83" s="199">
        <v>93.99</v>
      </c>
      <c r="F83" s="212"/>
      <c r="G83" s="205" t="s">
        <v>293</v>
      </c>
      <c r="H83" s="212"/>
      <c r="I83" s="205" t="s">
        <v>293</v>
      </c>
      <c r="J83" s="212"/>
      <c r="K83" s="212"/>
      <c r="L83" s="212"/>
      <c r="M83" s="205" t="s">
        <v>293</v>
      </c>
      <c r="N83" s="205" t="s">
        <v>293</v>
      </c>
      <c r="O83" s="205" t="s">
        <v>293</v>
      </c>
      <c r="P83" s="205" t="s">
        <v>293</v>
      </c>
      <c r="Q83" s="206">
        <v>1.74961593</v>
      </c>
      <c r="R83" s="205" t="s">
        <v>293</v>
      </c>
      <c r="S83" s="205" t="s">
        <v>293</v>
      </c>
      <c r="T83" s="205" t="s">
        <v>293</v>
      </c>
      <c r="U83" s="207">
        <v>210.45961592999998</v>
      </c>
    </row>
    <row r="84" spans="2:21" x14ac:dyDescent="0.25">
      <c r="B84" s="198">
        <v>2023</v>
      </c>
      <c r="C84" s="199">
        <v>3</v>
      </c>
      <c r="D84" s="199">
        <v>16</v>
      </c>
      <c r="E84" s="199">
        <v>121.02</v>
      </c>
      <c r="F84" s="212"/>
      <c r="G84" s="205" t="s">
        <v>293</v>
      </c>
      <c r="H84" s="212"/>
      <c r="I84" s="205" t="s">
        <v>293</v>
      </c>
      <c r="J84" s="212"/>
      <c r="K84" s="212"/>
      <c r="L84" s="212"/>
      <c r="M84" s="205" t="s">
        <v>293</v>
      </c>
      <c r="N84" s="205" t="s">
        <v>293</v>
      </c>
      <c r="O84" s="205" t="s">
        <v>293</v>
      </c>
      <c r="P84" s="205" t="s">
        <v>293</v>
      </c>
      <c r="Q84" s="206">
        <v>2.1176296300000002</v>
      </c>
      <c r="R84" s="205" t="s">
        <v>293</v>
      </c>
      <c r="S84" s="205" t="s">
        <v>293</v>
      </c>
      <c r="T84" s="205" t="s">
        <v>293</v>
      </c>
      <c r="U84" s="207">
        <v>254.72762963000002</v>
      </c>
    </row>
    <row r="85" spans="2:21" x14ac:dyDescent="0.25">
      <c r="B85" s="198">
        <v>2023</v>
      </c>
      <c r="C85" s="199">
        <v>3</v>
      </c>
      <c r="D85" s="199">
        <v>17</v>
      </c>
      <c r="E85" s="199">
        <v>150.34</v>
      </c>
      <c r="F85" s="212"/>
      <c r="G85" s="205" t="s">
        <v>293</v>
      </c>
      <c r="H85" s="212"/>
      <c r="I85" s="205" t="s">
        <v>293</v>
      </c>
      <c r="J85" s="212"/>
      <c r="K85" s="212"/>
      <c r="L85" s="212"/>
      <c r="M85" s="205" t="s">
        <v>293</v>
      </c>
      <c r="N85" s="205" t="s">
        <v>293</v>
      </c>
      <c r="O85" s="205" t="s">
        <v>293</v>
      </c>
      <c r="P85" s="205" t="s">
        <v>293</v>
      </c>
      <c r="Q85" s="206">
        <v>2.3050735100000002</v>
      </c>
      <c r="R85" s="205" t="s">
        <v>293</v>
      </c>
      <c r="S85" s="205" t="s">
        <v>293</v>
      </c>
      <c r="T85" s="205" t="s">
        <v>293</v>
      </c>
      <c r="U85" s="207">
        <v>277.27507351000003</v>
      </c>
    </row>
    <row r="86" spans="2:21" x14ac:dyDescent="0.25">
      <c r="B86" s="198">
        <v>2023</v>
      </c>
      <c r="C86" s="199">
        <v>3</v>
      </c>
      <c r="D86" s="199">
        <v>18</v>
      </c>
      <c r="E86" s="199">
        <v>96.86</v>
      </c>
      <c r="F86" s="212"/>
      <c r="G86" s="205" t="s">
        <v>293</v>
      </c>
      <c r="H86" s="212"/>
      <c r="I86" s="205" t="s">
        <v>293</v>
      </c>
      <c r="J86" s="212"/>
      <c r="K86" s="212"/>
      <c r="L86" s="212"/>
      <c r="M86" s="205" t="s">
        <v>293</v>
      </c>
      <c r="N86" s="205" t="s">
        <v>293</v>
      </c>
      <c r="O86" s="205" t="s">
        <v>293</v>
      </c>
      <c r="P86" s="205" t="s">
        <v>293</v>
      </c>
      <c r="Q86" s="206">
        <v>1.5492622300000001</v>
      </c>
      <c r="R86" s="205" t="s">
        <v>293</v>
      </c>
      <c r="S86" s="205" t="s">
        <v>293</v>
      </c>
      <c r="T86" s="205" t="s">
        <v>293</v>
      </c>
      <c r="U86" s="207">
        <v>186.35926223000001</v>
      </c>
    </row>
    <row r="87" spans="2:21" x14ac:dyDescent="0.25">
      <c r="B87" s="198">
        <v>2023</v>
      </c>
      <c r="C87" s="199">
        <v>3</v>
      </c>
      <c r="D87" s="199">
        <v>19</v>
      </c>
      <c r="E87" s="199">
        <v>82.78</v>
      </c>
      <c r="F87" s="212"/>
      <c r="G87" s="205" t="s">
        <v>293</v>
      </c>
      <c r="H87" s="212"/>
      <c r="I87" s="205" t="s">
        <v>293</v>
      </c>
      <c r="J87" s="212"/>
      <c r="K87" s="212"/>
      <c r="L87" s="212"/>
      <c r="M87" s="205" t="s">
        <v>293</v>
      </c>
      <c r="N87" s="205" t="s">
        <v>293</v>
      </c>
      <c r="O87" s="205" t="s">
        <v>293</v>
      </c>
      <c r="P87" s="205" t="s">
        <v>293</v>
      </c>
      <c r="Q87" s="206">
        <v>1.3172207900000001</v>
      </c>
      <c r="R87" s="205" t="s">
        <v>293</v>
      </c>
      <c r="S87" s="205" t="s">
        <v>293</v>
      </c>
      <c r="T87" s="205" t="s">
        <v>293</v>
      </c>
      <c r="U87" s="207">
        <v>158.44722079000002</v>
      </c>
    </row>
    <row r="88" spans="2:21" x14ac:dyDescent="0.25">
      <c r="B88" s="198">
        <v>2023</v>
      </c>
      <c r="C88" s="199">
        <v>3</v>
      </c>
      <c r="D88" s="199">
        <v>20</v>
      </c>
      <c r="E88" s="199">
        <v>102.55</v>
      </c>
      <c r="F88" s="212"/>
      <c r="G88" s="205" t="s">
        <v>293</v>
      </c>
      <c r="H88" s="212"/>
      <c r="I88" s="205" t="s">
        <v>293</v>
      </c>
      <c r="J88" s="212"/>
      <c r="K88" s="212"/>
      <c r="L88" s="212"/>
      <c r="M88" s="205" t="s">
        <v>293</v>
      </c>
      <c r="N88" s="205" t="s">
        <v>293</v>
      </c>
      <c r="O88" s="205" t="s">
        <v>293</v>
      </c>
      <c r="P88" s="205" t="s">
        <v>293</v>
      </c>
      <c r="Q88" s="206">
        <v>1.62102071</v>
      </c>
      <c r="R88" s="205" t="s">
        <v>293</v>
      </c>
      <c r="S88" s="205" t="s">
        <v>293</v>
      </c>
      <c r="T88" s="205" t="s">
        <v>293</v>
      </c>
      <c r="U88" s="207">
        <v>194.99102071000002</v>
      </c>
    </row>
    <row r="89" spans="2:21" x14ac:dyDescent="0.25">
      <c r="B89" s="198">
        <v>2023</v>
      </c>
      <c r="C89" s="199">
        <v>3</v>
      </c>
      <c r="D89" s="199">
        <v>21</v>
      </c>
      <c r="E89" s="199">
        <v>117.16</v>
      </c>
      <c r="F89" s="212"/>
      <c r="G89" s="205" t="s">
        <v>293</v>
      </c>
      <c r="H89" s="212"/>
      <c r="I89" s="205" t="s">
        <v>293</v>
      </c>
      <c r="J89" s="212"/>
      <c r="K89" s="212"/>
      <c r="L89" s="212"/>
      <c r="M89" s="205" t="s">
        <v>293</v>
      </c>
      <c r="N89" s="205" t="s">
        <v>293</v>
      </c>
      <c r="O89" s="205" t="s">
        <v>293</v>
      </c>
      <c r="P89" s="205" t="s">
        <v>293</v>
      </c>
      <c r="Q89" s="206">
        <v>1.9424249299999998</v>
      </c>
      <c r="R89" s="205" t="s">
        <v>293</v>
      </c>
      <c r="S89" s="205" t="s">
        <v>293</v>
      </c>
      <c r="T89" s="205" t="s">
        <v>293</v>
      </c>
      <c r="U89" s="207">
        <v>233.65242492999997</v>
      </c>
    </row>
    <row r="90" spans="2:21" x14ac:dyDescent="0.25">
      <c r="B90" s="198">
        <v>2023</v>
      </c>
      <c r="C90" s="199">
        <v>3</v>
      </c>
      <c r="D90" s="199">
        <v>22</v>
      </c>
      <c r="E90" s="199">
        <v>137.49</v>
      </c>
      <c r="F90" s="212"/>
      <c r="G90" s="205" t="s">
        <v>293</v>
      </c>
      <c r="H90" s="212"/>
      <c r="I90" s="205" t="s">
        <v>293</v>
      </c>
      <c r="J90" s="212"/>
      <c r="K90" s="212"/>
      <c r="L90" s="212"/>
      <c r="M90" s="205" t="s">
        <v>293</v>
      </c>
      <c r="N90" s="205" t="s">
        <v>293</v>
      </c>
      <c r="O90" s="205" t="s">
        <v>293</v>
      </c>
      <c r="P90" s="205" t="s">
        <v>293</v>
      </c>
      <c r="Q90" s="206">
        <v>2.0361468700000001</v>
      </c>
      <c r="R90" s="205" t="s">
        <v>293</v>
      </c>
      <c r="S90" s="205" t="s">
        <v>293</v>
      </c>
      <c r="T90" s="205" t="s">
        <v>293</v>
      </c>
      <c r="U90" s="207">
        <v>244.92614687</v>
      </c>
    </row>
    <row r="91" spans="2:21" x14ac:dyDescent="0.25">
      <c r="B91" s="198">
        <v>2023</v>
      </c>
      <c r="C91" s="199">
        <v>3</v>
      </c>
      <c r="D91" s="199">
        <v>23</v>
      </c>
      <c r="E91" s="199">
        <v>136.99</v>
      </c>
      <c r="F91" s="212"/>
      <c r="G91" s="205" t="s">
        <v>293</v>
      </c>
      <c r="H91" s="212"/>
      <c r="I91" s="205" t="s">
        <v>293</v>
      </c>
      <c r="J91" s="212"/>
      <c r="K91" s="212"/>
      <c r="L91" s="212"/>
      <c r="M91" s="205" t="s">
        <v>293</v>
      </c>
      <c r="N91" s="205" t="s">
        <v>293</v>
      </c>
      <c r="O91" s="205" t="s">
        <v>293</v>
      </c>
      <c r="P91" s="205" t="s">
        <v>293</v>
      </c>
      <c r="Q91" s="206">
        <v>2.0492243499999998</v>
      </c>
      <c r="R91" s="205" t="s">
        <v>293</v>
      </c>
      <c r="S91" s="205" t="s">
        <v>293</v>
      </c>
      <c r="T91" s="205" t="s">
        <v>293</v>
      </c>
      <c r="U91" s="207">
        <v>246.49922434999999</v>
      </c>
    </row>
    <row r="92" spans="2:21" x14ac:dyDescent="0.25">
      <c r="B92" s="198">
        <v>2023</v>
      </c>
      <c r="C92" s="199">
        <v>3</v>
      </c>
      <c r="D92" s="199">
        <v>24</v>
      </c>
      <c r="E92" s="199">
        <v>128.38</v>
      </c>
      <c r="F92" s="212"/>
      <c r="G92" s="205" t="s">
        <v>293</v>
      </c>
      <c r="H92" s="212"/>
      <c r="I92" s="205" t="s">
        <v>293</v>
      </c>
      <c r="J92" s="212"/>
      <c r="K92" s="212"/>
      <c r="L92" s="212"/>
      <c r="M92" s="205" t="s">
        <v>293</v>
      </c>
      <c r="N92" s="205" t="s">
        <v>293</v>
      </c>
      <c r="O92" s="205" t="s">
        <v>293</v>
      </c>
      <c r="P92" s="205" t="s">
        <v>293</v>
      </c>
      <c r="Q92" s="206">
        <v>2.0615473600000001</v>
      </c>
      <c r="R92" s="205" t="s">
        <v>293</v>
      </c>
      <c r="S92" s="205" t="s">
        <v>293</v>
      </c>
      <c r="T92" s="205" t="s">
        <v>293</v>
      </c>
      <c r="U92" s="207">
        <v>247.98154736000001</v>
      </c>
    </row>
    <row r="93" spans="2:21" x14ac:dyDescent="0.25">
      <c r="B93" s="198">
        <v>2023</v>
      </c>
      <c r="C93" s="199">
        <v>3</v>
      </c>
      <c r="D93" s="199">
        <v>25</v>
      </c>
      <c r="E93" s="199">
        <v>111.21</v>
      </c>
      <c r="F93" s="212"/>
      <c r="G93" s="205" t="s">
        <v>293</v>
      </c>
      <c r="H93" s="212"/>
      <c r="I93" s="205" t="s">
        <v>293</v>
      </c>
      <c r="J93" s="212"/>
      <c r="K93" s="212"/>
      <c r="L93" s="212"/>
      <c r="M93" s="205" t="s">
        <v>293</v>
      </c>
      <c r="N93" s="205" t="s">
        <v>293</v>
      </c>
      <c r="O93" s="205" t="s">
        <v>293</v>
      </c>
      <c r="P93" s="205" t="s">
        <v>293</v>
      </c>
      <c r="Q93" s="206">
        <v>1.7163354200000001</v>
      </c>
      <c r="R93" s="205" t="s">
        <v>293</v>
      </c>
      <c r="S93" s="205" t="s">
        <v>293</v>
      </c>
      <c r="T93" s="205" t="s">
        <v>293</v>
      </c>
      <c r="U93" s="207">
        <v>206.45633542000002</v>
      </c>
    </row>
    <row r="94" spans="2:21" x14ac:dyDescent="0.25">
      <c r="B94" s="198">
        <v>2023</v>
      </c>
      <c r="C94" s="199">
        <v>3</v>
      </c>
      <c r="D94" s="199">
        <v>26</v>
      </c>
      <c r="E94" s="199">
        <v>120.52</v>
      </c>
      <c r="F94" s="212"/>
      <c r="G94" s="205" t="s">
        <v>293</v>
      </c>
      <c r="H94" s="212"/>
      <c r="I94" s="205" t="s">
        <v>293</v>
      </c>
      <c r="J94" s="212"/>
      <c r="K94" s="212"/>
      <c r="L94" s="212"/>
      <c r="M94" s="205" t="s">
        <v>293</v>
      </c>
      <c r="N94" s="205" t="s">
        <v>293</v>
      </c>
      <c r="O94" s="205" t="s">
        <v>293</v>
      </c>
      <c r="P94" s="205" t="s">
        <v>293</v>
      </c>
      <c r="Q94" s="206">
        <v>1.7264788499999999</v>
      </c>
      <c r="R94" s="205" t="s">
        <v>293</v>
      </c>
      <c r="S94" s="205" t="s">
        <v>293</v>
      </c>
      <c r="T94" s="205" t="s">
        <v>293</v>
      </c>
      <c r="U94" s="207">
        <v>207.67647885</v>
      </c>
    </row>
    <row r="95" spans="2:21" x14ac:dyDescent="0.25">
      <c r="B95" s="198">
        <v>2023</v>
      </c>
      <c r="C95" s="199">
        <v>3</v>
      </c>
      <c r="D95" s="199">
        <v>27</v>
      </c>
      <c r="E95" s="199">
        <v>134.69999999999999</v>
      </c>
      <c r="F95" s="212"/>
      <c r="G95" s="205" t="s">
        <v>293</v>
      </c>
      <c r="H95" s="212"/>
      <c r="I95" s="205" t="s">
        <v>293</v>
      </c>
      <c r="J95" s="212"/>
      <c r="K95" s="212"/>
      <c r="L95" s="212"/>
      <c r="M95" s="205" t="s">
        <v>293</v>
      </c>
      <c r="N95" s="205" t="s">
        <v>293</v>
      </c>
      <c r="O95" s="205" t="s">
        <v>293</v>
      </c>
      <c r="P95" s="205" t="s">
        <v>293</v>
      </c>
      <c r="Q95" s="206">
        <v>1.9884476000000002</v>
      </c>
      <c r="R95" s="205" t="s">
        <v>293</v>
      </c>
      <c r="S95" s="205" t="s">
        <v>293</v>
      </c>
      <c r="T95" s="205" t="s">
        <v>293</v>
      </c>
      <c r="U95" s="207">
        <v>239.18844759999999</v>
      </c>
    </row>
    <row r="96" spans="2:21" x14ac:dyDescent="0.25">
      <c r="B96" s="198">
        <v>2023</v>
      </c>
      <c r="C96" s="199">
        <v>3</v>
      </c>
      <c r="D96" s="199">
        <v>28</v>
      </c>
      <c r="E96" s="199">
        <v>115.09</v>
      </c>
      <c r="F96" s="212"/>
      <c r="G96" s="205" t="s">
        <v>293</v>
      </c>
      <c r="H96" s="212"/>
      <c r="I96" s="205" t="s">
        <v>293</v>
      </c>
      <c r="J96" s="212"/>
      <c r="K96" s="212"/>
      <c r="L96" s="212"/>
      <c r="M96" s="205" t="s">
        <v>293</v>
      </c>
      <c r="N96" s="205" t="s">
        <v>293</v>
      </c>
      <c r="O96" s="205" t="s">
        <v>293</v>
      </c>
      <c r="P96" s="205" t="s">
        <v>293</v>
      </c>
      <c r="Q96" s="206">
        <v>2.0856065699999999</v>
      </c>
      <c r="R96" s="205" t="s">
        <v>293</v>
      </c>
      <c r="S96" s="205" t="s">
        <v>293</v>
      </c>
      <c r="T96" s="205" t="s">
        <v>293</v>
      </c>
      <c r="U96" s="207">
        <v>250.87560657</v>
      </c>
    </row>
    <row r="97" spans="2:21" x14ac:dyDescent="0.25">
      <c r="B97" s="198">
        <v>2023</v>
      </c>
      <c r="C97" s="199">
        <v>3</v>
      </c>
      <c r="D97" s="199">
        <v>29</v>
      </c>
      <c r="E97" s="199">
        <v>96.63</v>
      </c>
      <c r="F97" s="212"/>
      <c r="G97" s="205" t="s">
        <v>293</v>
      </c>
      <c r="H97" s="212"/>
      <c r="I97" s="205" t="s">
        <v>293</v>
      </c>
      <c r="J97" s="212"/>
      <c r="K97" s="212"/>
      <c r="L97" s="212"/>
      <c r="M97" s="205" t="s">
        <v>293</v>
      </c>
      <c r="N97" s="205" t="s">
        <v>293</v>
      </c>
      <c r="O97" s="205" t="s">
        <v>293</v>
      </c>
      <c r="P97" s="205" t="s">
        <v>293</v>
      </c>
      <c r="Q97" s="206">
        <v>2.3836222200000003</v>
      </c>
      <c r="R97" s="205" t="s">
        <v>293</v>
      </c>
      <c r="S97" s="205" t="s">
        <v>293</v>
      </c>
      <c r="T97" s="205" t="s">
        <v>293</v>
      </c>
      <c r="U97" s="207">
        <v>286.72362222000004</v>
      </c>
    </row>
    <row r="98" spans="2:21" x14ac:dyDescent="0.25">
      <c r="B98" s="198">
        <v>2023</v>
      </c>
      <c r="C98" s="199">
        <v>3</v>
      </c>
      <c r="D98" s="199">
        <v>30</v>
      </c>
      <c r="E98" s="199">
        <v>151.18</v>
      </c>
      <c r="F98" s="212"/>
      <c r="G98" s="205" t="s">
        <v>293</v>
      </c>
      <c r="H98" s="212"/>
      <c r="I98" s="205" t="s">
        <v>293</v>
      </c>
      <c r="J98" s="212"/>
      <c r="K98" s="212"/>
      <c r="L98" s="212"/>
      <c r="M98" s="205" t="s">
        <v>293</v>
      </c>
      <c r="N98" s="205" t="s">
        <v>293</v>
      </c>
      <c r="O98" s="205" t="s">
        <v>293</v>
      </c>
      <c r="P98" s="205" t="s">
        <v>293</v>
      </c>
      <c r="Q98" s="206">
        <v>2.6262262399999998</v>
      </c>
      <c r="R98" s="205" t="s">
        <v>293</v>
      </c>
      <c r="S98" s="205" t="s">
        <v>293</v>
      </c>
      <c r="T98" s="205" t="s">
        <v>293</v>
      </c>
      <c r="U98" s="207">
        <v>315.90622623999997</v>
      </c>
    </row>
    <row r="99" spans="2:21" x14ac:dyDescent="0.25">
      <c r="B99" s="198">
        <v>2023</v>
      </c>
      <c r="C99" s="199">
        <v>3</v>
      </c>
      <c r="D99" s="199">
        <v>31</v>
      </c>
      <c r="E99" s="199">
        <v>198.92</v>
      </c>
      <c r="F99" s="212"/>
      <c r="G99" s="205" t="s">
        <v>293</v>
      </c>
      <c r="H99" s="212"/>
      <c r="I99" s="205" t="s">
        <v>293</v>
      </c>
      <c r="J99" s="212"/>
      <c r="K99" s="212"/>
      <c r="L99" s="212"/>
      <c r="M99" s="205" t="s">
        <v>293</v>
      </c>
      <c r="N99" s="205" t="s">
        <v>293</v>
      </c>
      <c r="O99" s="205" t="s">
        <v>293</v>
      </c>
      <c r="P99" s="205" t="s">
        <v>293</v>
      </c>
      <c r="Q99" s="206">
        <v>2.8674889799999996</v>
      </c>
      <c r="R99" s="205" t="s">
        <v>293</v>
      </c>
      <c r="S99" s="205" t="s">
        <v>293</v>
      </c>
      <c r="T99" s="205" t="s">
        <v>293</v>
      </c>
      <c r="U99" s="207">
        <v>344.92748897999996</v>
      </c>
    </row>
    <row r="100" spans="2:21" x14ac:dyDescent="0.25">
      <c r="B100" s="198">
        <v>2023</v>
      </c>
      <c r="C100" s="199">
        <v>4</v>
      </c>
      <c r="D100" s="199">
        <v>1</v>
      </c>
      <c r="E100" s="199">
        <v>115.43</v>
      </c>
      <c r="F100" s="212"/>
      <c r="G100" s="205" t="s">
        <v>293</v>
      </c>
      <c r="H100" s="212"/>
      <c r="I100" s="205" t="s">
        <v>293</v>
      </c>
      <c r="J100" s="212"/>
      <c r="K100" s="212"/>
      <c r="L100" s="212"/>
      <c r="M100" s="205" t="s">
        <v>293</v>
      </c>
      <c r="N100" s="205" t="s">
        <v>293</v>
      </c>
      <c r="O100" s="205" t="s">
        <v>293</v>
      </c>
      <c r="P100" s="205" t="s">
        <v>293</v>
      </c>
      <c r="Q100" s="206">
        <v>1.7562385</v>
      </c>
      <c r="R100" s="205" t="s">
        <v>293</v>
      </c>
      <c r="S100" s="205" t="s">
        <v>293</v>
      </c>
      <c r="T100" s="205" t="s">
        <v>293</v>
      </c>
      <c r="U100" s="207">
        <v>211.25623849999999</v>
      </c>
    </row>
    <row r="101" spans="2:21" x14ac:dyDescent="0.25">
      <c r="B101" s="198">
        <v>2023</v>
      </c>
      <c r="C101" s="199">
        <v>4</v>
      </c>
      <c r="D101" s="199">
        <v>2</v>
      </c>
      <c r="E101" s="199">
        <v>101.51</v>
      </c>
      <c r="F101" s="212"/>
      <c r="G101" s="205" t="s">
        <v>293</v>
      </c>
      <c r="H101" s="212"/>
      <c r="I101" s="205" t="s">
        <v>293</v>
      </c>
      <c r="J101" s="212"/>
      <c r="K101" s="212"/>
      <c r="L101" s="212"/>
      <c r="M101" s="205" t="s">
        <v>293</v>
      </c>
      <c r="N101" s="205" t="s">
        <v>293</v>
      </c>
      <c r="O101" s="205" t="s">
        <v>293</v>
      </c>
      <c r="P101" s="205" t="s">
        <v>293</v>
      </c>
      <c r="Q101" s="206">
        <v>1.54087923</v>
      </c>
      <c r="R101" s="205" t="s">
        <v>293</v>
      </c>
      <c r="S101" s="205" t="s">
        <v>293</v>
      </c>
      <c r="T101" s="205" t="s">
        <v>293</v>
      </c>
      <c r="U101" s="207">
        <v>185.35087923</v>
      </c>
    </row>
    <row r="102" spans="2:21" x14ac:dyDescent="0.25">
      <c r="B102" s="198">
        <v>2023</v>
      </c>
      <c r="C102" s="199">
        <v>4</v>
      </c>
      <c r="D102" s="199">
        <v>3</v>
      </c>
      <c r="E102" s="199">
        <v>106.15</v>
      </c>
      <c r="F102" s="212"/>
      <c r="G102" s="205" t="s">
        <v>293</v>
      </c>
      <c r="H102" s="212"/>
      <c r="I102" s="205" t="s">
        <v>293</v>
      </c>
      <c r="J102" s="212"/>
      <c r="K102" s="212"/>
      <c r="L102" s="212"/>
      <c r="M102" s="205" t="s">
        <v>293</v>
      </c>
      <c r="N102" s="205" t="s">
        <v>293</v>
      </c>
      <c r="O102" s="205" t="s">
        <v>293</v>
      </c>
      <c r="P102" s="205" t="s">
        <v>293</v>
      </c>
      <c r="Q102" s="206">
        <v>2.34455744</v>
      </c>
      <c r="R102" s="205" t="s">
        <v>293</v>
      </c>
      <c r="S102" s="205" t="s">
        <v>293</v>
      </c>
      <c r="T102" s="205" t="s">
        <v>293</v>
      </c>
      <c r="U102" s="207">
        <v>282.02455744000002</v>
      </c>
    </row>
    <row r="103" spans="2:21" x14ac:dyDescent="0.25">
      <c r="B103" s="198">
        <v>2023</v>
      </c>
      <c r="C103" s="199">
        <v>4</v>
      </c>
      <c r="D103" s="199">
        <v>4</v>
      </c>
      <c r="E103" s="199">
        <v>139.46</v>
      </c>
      <c r="F103" s="212"/>
      <c r="G103" s="205" t="s">
        <v>293</v>
      </c>
      <c r="H103" s="212"/>
      <c r="I103" s="205" t="s">
        <v>293</v>
      </c>
      <c r="J103" s="212"/>
      <c r="K103" s="212"/>
      <c r="L103" s="212"/>
      <c r="M103" s="205" t="s">
        <v>293</v>
      </c>
      <c r="N103" s="205" t="s">
        <v>293</v>
      </c>
      <c r="O103" s="205" t="s">
        <v>293</v>
      </c>
      <c r="P103" s="205" t="s">
        <v>293</v>
      </c>
      <c r="Q103" s="206">
        <v>2.9234035899999999</v>
      </c>
      <c r="R103" s="205" t="s">
        <v>293</v>
      </c>
      <c r="S103" s="205" t="s">
        <v>293</v>
      </c>
      <c r="T103" s="205" t="s">
        <v>293</v>
      </c>
      <c r="U103" s="207">
        <v>351.65340359000004</v>
      </c>
    </row>
    <row r="104" spans="2:21" x14ac:dyDescent="0.25">
      <c r="B104" s="198">
        <v>2023</v>
      </c>
      <c r="C104" s="199">
        <v>4</v>
      </c>
      <c r="D104" s="199">
        <v>5</v>
      </c>
      <c r="E104" s="199">
        <v>132.19</v>
      </c>
      <c r="F104" s="212"/>
      <c r="G104" s="205" t="s">
        <v>293</v>
      </c>
      <c r="H104" s="212"/>
      <c r="I104" s="205" t="s">
        <v>293</v>
      </c>
      <c r="J104" s="212"/>
      <c r="K104" s="212"/>
      <c r="L104" s="212"/>
      <c r="M104" s="205" t="s">
        <v>293</v>
      </c>
      <c r="N104" s="205" t="s">
        <v>293</v>
      </c>
      <c r="O104" s="205" t="s">
        <v>293</v>
      </c>
      <c r="P104" s="205" t="s">
        <v>293</v>
      </c>
      <c r="Q104" s="206">
        <v>2.7464384599999998</v>
      </c>
      <c r="R104" s="205" t="s">
        <v>293</v>
      </c>
      <c r="S104" s="205" t="s">
        <v>293</v>
      </c>
      <c r="T104" s="205" t="s">
        <v>293</v>
      </c>
      <c r="U104" s="207">
        <v>330.36643845999998</v>
      </c>
    </row>
    <row r="105" spans="2:21" x14ac:dyDescent="0.25">
      <c r="B105" s="198">
        <v>2023</v>
      </c>
      <c r="C105" s="199">
        <v>4</v>
      </c>
      <c r="D105" s="199">
        <v>6</v>
      </c>
      <c r="E105" s="199">
        <v>115.25</v>
      </c>
      <c r="F105" s="212"/>
      <c r="G105" s="205" t="s">
        <v>293</v>
      </c>
      <c r="H105" s="212"/>
      <c r="I105" s="205" t="s">
        <v>293</v>
      </c>
      <c r="J105" s="212"/>
      <c r="K105" s="212"/>
      <c r="L105" s="212"/>
      <c r="M105" s="205" t="s">
        <v>293</v>
      </c>
      <c r="N105" s="205" t="s">
        <v>293</v>
      </c>
      <c r="O105" s="205" t="s">
        <v>293</v>
      </c>
      <c r="P105" s="205" t="s">
        <v>293</v>
      </c>
      <c r="Q105" s="206">
        <v>2.42645935</v>
      </c>
      <c r="R105" s="205" t="s">
        <v>293</v>
      </c>
      <c r="S105" s="205" t="s">
        <v>293</v>
      </c>
      <c r="T105" s="205" t="s">
        <v>293</v>
      </c>
      <c r="U105" s="207">
        <v>291.87645935</v>
      </c>
    </row>
    <row r="106" spans="2:21" x14ac:dyDescent="0.25">
      <c r="B106" s="198">
        <v>2023</v>
      </c>
      <c r="C106" s="199">
        <v>4</v>
      </c>
      <c r="D106" s="199">
        <v>7</v>
      </c>
      <c r="E106" s="199">
        <v>98.02</v>
      </c>
      <c r="F106" s="212"/>
      <c r="G106" s="205" t="s">
        <v>293</v>
      </c>
      <c r="H106" s="212"/>
      <c r="I106" s="205" t="s">
        <v>293</v>
      </c>
      <c r="J106" s="212"/>
      <c r="K106" s="212"/>
      <c r="L106" s="212"/>
      <c r="M106" s="205" t="s">
        <v>293</v>
      </c>
      <c r="N106" s="205" t="s">
        <v>293</v>
      </c>
      <c r="O106" s="205" t="s">
        <v>293</v>
      </c>
      <c r="P106" s="205" t="s">
        <v>293</v>
      </c>
      <c r="Q106" s="206">
        <v>2.0005191199999999</v>
      </c>
      <c r="R106" s="205" t="s">
        <v>293</v>
      </c>
      <c r="S106" s="205" t="s">
        <v>293</v>
      </c>
      <c r="T106" s="205" t="s">
        <v>293</v>
      </c>
      <c r="U106" s="207">
        <v>240.64051911999999</v>
      </c>
    </row>
    <row r="107" spans="2:21" x14ac:dyDescent="0.25">
      <c r="B107" s="198">
        <v>2023</v>
      </c>
      <c r="C107" s="199">
        <v>4</v>
      </c>
      <c r="D107" s="199">
        <v>8</v>
      </c>
      <c r="E107" s="199">
        <v>87.37</v>
      </c>
      <c r="F107" s="212"/>
      <c r="G107" s="205" t="s">
        <v>293</v>
      </c>
      <c r="H107" s="212"/>
      <c r="I107" s="205" t="s">
        <v>293</v>
      </c>
      <c r="J107" s="212"/>
      <c r="K107" s="212"/>
      <c r="L107" s="212"/>
      <c r="M107" s="205" t="s">
        <v>293</v>
      </c>
      <c r="N107" s="205" t="s">
        <v>293</v>
      </c>
      <c r="O107" s="205" t="s">
        <v>293</v>
      </c>
      <c r="P107" s="205" t="s">
        <v>293</v>
      </c>
      <c r="Q107" s="206">
        <v>1.5767584699999997</v>
      </c>
      <c r="R107" s="205" t="s">
        <v>293</v>
      </c>
      <c r="S107" s="205" t="s">
        <v>293</v>
      </c>
      <c r="T107" s="205" t="s">
        <v>293</v>
      </c>
      <c r="U107" s="207">
        <v>189.66675846999996</v>
      </c>
    </row>
    <row r="108" spans="2:21" x14ac:dyDescent="0.25">
      <c r="B108" s="198">
        <v>2023</v>
      </c>
      <c r="C108" s="199">
        <v>4</v>
      </c>
      <c r="D108" s="199">
        <v>9</v>
      </c>
      <c r="E108" s="199">
        <v>85.83</v>
      </c>
      <c r="F108" s="212"/>
      <c r="G108" s="205" t="s">
        <v>293</v>
      </c>
      <c r="H108" s="212"/>
      <c r="I108" s="205" t="s">
        <v>293</v>
      </c>
      <c r="J108" s="212"/>
      <c r="K108" s="212"/>
      <c r="L108" s="212"/>
      <c r="M108" s="205" t="s">
        <v>293</v>
      </c>
      <c r="N108" s="205" t="s">
        <v>293</v>
      </c>
      <c r="O108" s="205" t="s">
        <v>293</v>
      </c>
      <c r="P108" s="205" t="s">
        <v>293</v>
      </c>
      <c r="Q108" s="206">
        <v>1.5477532899999999</v>
      </c>
      <c r="R108" s="205" t="s">
        <v>293</v>
      </c>
      <c r="S108" s="205" t="s">
        <v>293</v>
      </c>
      <c r="T108" s="205" t="s">
        <v>293</v>
      </c>
      <c r="U108" s="207">
        <v>186.17775329</v>
      </c>
    </row>
    <row r="109" spans="2:21" x14ac:dyDescent="0.25">
      <c r="B109" s="198">
        <v>2023</v>
      </c>
      <c r="C109" s="199">
        <v>4</v>
      </c>
      <c r="D109" s="199">
        <v>10</v>
      </c>
      <c r="E109" s="199">
        <v>91.99</v>
      </c>
      <c r="F109" s="212"/>
      <c r="G109" s="205" t="s">
        <v>293</v>
      </c>
      <c r="H109" s="212"/>
      <c r="I109" s="205" t="s">
        <v>293</v>
      </c>
      <c r="J109" s="212"/>
      <c r="K109" s="212"/>
      <c r="L109" s="212"/>
      <c r="M109" s="205" t="s">
        <v>293</v>
      </c>
      <c r="N109" s="205" t="s">
        <v>293</v>
      </c>
      <c r="O109" s="205" t="s">
        <v>293</v>
      </c>
      <c r="P109" s="205" t="s">
        <v>293</v>
      </c>
      <c r="Q109" s="206">
        <v>2.4224355099999997</v>
      </c>
      <c r="R109" s="205" t="s">
        <v>293</v>
      </c>
      <c r="S109" s="205" t="s">
        <v>293</v>
      </c>
      <c r="T109" s="205" t="s">
        <v>293</v>
      </c>
      <c r="U109" s="207">
        <v>291.39243550999998</v>
      </c>
    </row>
    <row r="110" spans="2:21" x14ac:dyDescent="0.25">
      <c r="B110" s="198">
        <v>2023</v>
      </c>
      <c r="C110" s="199">
        <v>4</v>
      </c>
      <c r="D110" s="199">
        <v>11</v>
      </c>
      <c r="E110" s="199">
        <v>81.84</v>
      </c>
      <c r="F110" s="212"/>
      <c r="G110" s="205" t="s">
        <v>293</v>
      </c>
      <c r="H110" s="212"/>
      <c r="I110" s="205" t="s">
        <v>293</v>
      </c>
      <c r="J110" s="212"/>
      <c r="K110" s="212"/>
      <c r="L110" s="212"/>
      <c r="M110" s="205" t="s">
        <v>293</v>
      </c>
      <c r="N110" s="205" t="s">
        <v>293</v>
      </c>
      <c r="O110" s="205" t="s">
        <v>293</v>
      </c>
      <c r="P110" s="205" t="s">
        <v>293</v>
      </c>
      <c r="Q110" s="206">
        <v>1.8990848199999999</v>
      </c>
      <c r="R110" s="205" t="s">
        <v>293</v>
      </c>
      <c r="S110" s="205" t="s">
        <v>293</v>
      </c>
      <c r="T110" s="205" t="s">
        <v>293</v>
      </c>
      <c r="U110" s="207">
        <v>228.43908482000001</v>
      </c>
    </row>
    <row r="111" spans="2:21" x14ac:dyDescent="0.25">
      <c r="B111" s="198">
        <v>2023</v>
      </c>
      <c r="C111" s="199">
        <v>4</v>
      </c>
      <c r="D111" s="199">
        <v>12</v>
      </c>
      <c r="E111" s="199">
        <v>82.97</v>
      </c>
      <c r="F111" s="212"/>
      <c r="G111" s="205" t="s">
        <v>293</v>
      </c>
      <c r="H111" s="212"/>
      <c r="I111" s="205" t="s">
        <v>293</v>
      </c>
      <c r="J111" s="212"/>
      <c r="K111" s="212"/>
      <c r="L111" s="212"/>
      <c r="M111" s="205" t="s">
        <v>293</v>
      </c>
      <c r="N111" s="205" t="s">
        <v>293</v>
      </c>
      <c r="O111" s="205" t="s">
        <v>293</v>
      </c>
      <c r="P111" s="205" t="s">
        <v>293</v>
      </c>
      <c r="Q111" s="206">
        <v>1.9376466199999998</v>
      </c>
      <c r="R111" s="205" t="s">
        <v>293</v>
      </c>
      <c r="S111" s="205" t="s">
        <v>293</v>
      </c>
      <c r="T111" s="205" t="s">
        <v>293</v>
      </c>
      <c r="U111" s="207">
        <v>233.07764662000002</v>
      </c>
    </row>
    <row r="112" spans="2:21" x14ac:dyDescent="0.25">
      <c r="B112" s="198">
        <v>2023</v>
      </c>
      <c r="C112" s="199">
        <v>4</v>
      </c>
      <c r="D112" s="199">
        <v>13</v>
      </c>
      <c r="E112" s="199">
        <v>100.52</v>
      </c>
      <c r="F112" s="212"/>
      <c r="G112" s="205" t="s">
        <v>293</v>
      </c>
      <c r="H112" s="212"/>
      <c r="I112" s="205" t="s">
        <v>293</v>
      </c>
      <c r="J112" s="212"/>
      <c r="K112" s="212"/>
      <c r="L112" s="212"/>
      <c r="M112" s="205" t="s">
        <v>293</v>
      </c>
      <c r="N112" s="205" t="s">
        <v>293</v>
      </c>
      <c r="O112" s="205" t="s">
        <v>293</v>
      </c>
      <c r="P112" s="205" t="s">
        <v>293</v>
      </c>
      <c r="Q112" s="206">
        <v>1.8277454899999999</v>
      </c>
      <c r="R112" s="205" t="s">
        <v>293</v>
      </c>
      <c r="S112" s="205" t="s">
        <v>293</v>
      </c>
      <c r="T112" s="205" t="s">
        <v>293</v>
      </c>
      <c r="U112" s="207">
        <v>219.85774549000001</v>
      </c>
    </row>
    <row r="113" spans="2:21" x14ac:dyDescent="0.25">
      <c r="B113" s="198">
        <v>2023</v>
      </c>
      <c r="C113" s="199">
        <v>4</v>
      </c>
      <c r="D113" s="199">
        <v>14</v>
      </c>
      <c r="E113" s="199">
        <v>120.17</v>
      </c>
      <c r="F113" s="212"/>
      <c r="G113" s="205" t="s">
        <v>293</v>
      </c>
      <c r="H113" s="212"/>
      <c r="I113" s="205" t="s">
        <v>293</v>
      </c>
      <c r="J113" s="212"/>
      <c r="K113" s="212"/>
      <c r="L113" s="212"/>
      <c r="M113" s="205" t="s">
        <v>293</v>
      </c>
      <c r="N113" s="205" t="s">
        <v>293</v>
      </c>
      <c r="O113" s="205" t="s">
        <v>293</v>
      </c>
      <c r="P113" s="205" t="s">
        <v>293</v>
      </c>
      <c r="Q113" s="206">
        <v>2.2469793200000003</v>
      </c>
      <c r="R113" s="205" t="s">
        <v>293</v>
      </c>
      <c r="S113" s="205" t="s">
        <v>293</v>
      </c>
      <c r="T113" s="205" t="s">
        <v>293</v>
      </c>
      <c r="U113" s="207">
        <v>270.28697932</v>
      </c>
    </row>
    <row r="114" spans="2:21" x14ac:dyDescent="0.25">
      <c r="B114" s="198">
        <v>2023</v>
      </c>
      <c r="C114" s="199">
        <v>4</v>
      </c>
      <c r="D114" s="199">
        <v>15</v>
      </c>
      <c r="E114" s="199">
        <v>89.38</v>
      </c>
      <c r="F114" s="212"/>
      <c r="G114" s="205" t="s">
        <v>293</v>
      </c>
      <c r="H114" s="212"/>
      <c r="I114" s="205" t="s">
        <v>293</v>
      </c>
      <c r="J114" s="212"/>
      <c r="K114" s="212"/>
      <c r="L114" s="212"/>
      <c r="M114" s="205" t="s">
        <v>293</v>
      </c>
      <c r="N114" s="205" t="s">
        <v>293</v>
      </c>
      <c r="O114" s="205" t="s">
        <v>293</v>
      </c>
      <c r="P114" s="205" t="s">
        <v>293</v>
      </c>
      <c r="Q114" s="206">
        <v>1.85373279</v>
      </c>
      <c r="R114" s="205" t="s">
        <v>293</v>
      </c>
      <c r="S114" s="205" t="s">
        <v>293</v>
      </c>
      <c r="T114" s="205" t="s">
        <v>293</v>
      </c>
      <c r="U114" s="207">
        <v>222.98373279</v>
      </c>
    </row>
    <row r="115" spans="2:21" x14ac:dyDescent="0.25">
      <c r="B115" s="198">
        <v>2023</v>
      </c>
      <c r="C115" s="199">
        <v>4</v>
      </c>
      <c r="D115" s="199">
        <v>16</v>
      </c>
      <c r="E115" s="199">
        <v>80.760000000000005</v>
      </c>
      <c r="F115" s="212"/>
      <c r="G115" s="205" t="s">
        <v>293</v>
      </c>
      <c r="H115" s="212"/>
      <c r="I115" s="205" t="s">
        <v>293</v>
      </c>
      <c r="J115" s="212"/>
      <c r="K115" s="212"/>
      <c r="L115" s="212"/>
      <c r="M115" s="205" t="s">
        <v>293</v>
      </c>
      <c r="N115" s="205" t="s">
        <v>293</v>
      </c>
      <c r="O115" s="205" t="s">
        <v>293</v>
      </c>
      <c r="P115" s="205" t="s">
        <v>293</v>
      </c>
      <c r="Q115" s="206">
        <v>1.6822166099999998</v>
      </c>
      <c r="R115" s="205" t="s">
        <v>293</v>
      </c>
      <c r="S115" s="205" t="s">
        <v>293</v>
      </c>
      <c r="T115" s="205" t="s">
        <v>293</v>
      </c>
      <c r="U115" s="207">
        <v>202.35221661</v>
      </c>
    </row>
    <row r="116" spans="2:21" x14ac:dyDescent="0.25">
      <c r="B116" s="198">
        <v>2023</v>
      </c>
      <c r="C116" s="199">
        <v>4</v>
      </c>
      <c r="D116" s="199">
        <v>17</v>
      </c>
      <c r="E116" s="199">
        <v>130.76</v>
      </c>
      <c r="F116" s="212"/>
      <c r="G116" s="205" t="s">
        <v>293</v>
      </c>
      <c r="H116" s="212"/>
      <c r="I116" s="205" t="s">
        <v>293</v>
      </c>
      <c r="J116" s="212"/>
      <c r="K116" s="212"/>
      <c r="L116" s="212"/>
      <c r="M116" s="205" t="s">
        <v>293</v>
      </c>
      <c r="N116" s="205" t="s">
        <v>293</v>
      </c>
      <c r="O116" s="205" t="s">
        <v>293</v>
      </c>
      <c r="P116" s="205" t="s">
        <v>293</v>
      </c>
      <c r="Q116" s="206">
        <v>2.3396114699999999</v>
      </c>
      <c r="R116" s="205" t="s">
        <v>293</v>
      </c>
      <c r="S116" s="205" t="s">
        <v>293</v>
      </c>
      <c r="T116" s="205" t="s">
        <v>293</v>
      </c>
      <c r="U116" s="207">
        <v>281.42961147</v>
      </c>
    </row>
    <row r="117" spans="2:21" x14ac:dyDescent="0.25">
      <c r="B117" s="198">
        <v>2023</v>
      </c>
      <c r="C117" s="199">
        <v>4</v>
      </c>
      <c r="D117" s="199">
        <v>18</v>
      </c>
      <c r="E117" s="199">
        <v>101.42</v>
      </c>
      <c r="F117" s="212"/>
      <c r="G117" s="205" t="s">
        <v>293</v>
      </c>
      <c r="H117" s="212"/>
      <c r="I117" s="205" t="s">
        <v>293</v>
      </c>
      <c r="J117" s="212"/>
      <c r="K117" s="212"/>
      <c r="L117" s="212"/>
      <c r="M117" s="205" t="s">
        <v>293</v>
      </c>
      <c r="N117" s="205" t="s">
        <v>293</v>
      </c>
      <c r="O117" s="205" t="s">
        <v>293</v>
      </c>
      <c r="P117" s="205" t="s">
        <v>293</v>
      </c>
      <c r="Q117" s="206">
        <v>1.9964114500000001</v>
      </c>
      <c r="R117" s="205" t="s">
        <v>293</v>
      </c>
      <c r="S117" s="205" t="s">
        <v>293</v>
      </c>
      <c r="T117" s="205" t="s">
        <v>293</v>
      </c>
      <c r="U117" s="207">
        <v>240.14641145000002</v>
      </c>
    </row>
    <row r="118" spans="2:21" x14ac:dyDescent="0.25">
      <c r="B118" s="198">
        <v>2023</v>
      </c>
      <c r="C118" s="199">
        <v>4</v>
      </c>
      <c r="D118" s="199">
        <v>19</v>
      </c>
      <c r="E118" s="199">
        <v>86.36</v>
      </c>
      <c r="F118" s="212"/>
      <c r="G118" s="205" t="s">
        <v>293</v>
      </c>
      <c r="H118" s="212"/>
      <c r="I118" s="205" t="s">
        <v>293</v>
      </c>
      <c r="J118" s="212"/>
      <c r="K118" s="212"/>
      <c r="L118" s="212"/>
      <c r="M118" s="205" t="s">
        <v>293</v>
      </c>
      <c r="N118" s="205" t="s">
        <v>293</v>
      </c>
      <c r="O118" s="205" t="s">
        <v>293</v>
      </c>
      <c r="P118" s="205" t="s">
        <v>293</v>
      </c>
      <c r="Q118" s="206">
        <v>1.8668941000000001</v>
      </c>
      <c r="R118" s="205" t="s">
        <v>293</v>
      </c>
      <c r="S118" s="205" t="s">
        <v>293</v>
      </c>
      <c r="T118" s="205" t="s">
        <v>293</v>
      </c>
      <c r="U118" s="207">
        <v>224.56689410000001</v>
      </c>
    </row>
    <row r="119" spans="2:21" x14ac:dyDescent="0.25">
      <c r="B119" s="198">
        <v>2023</v>
      </c>
      <c r="C119" s="199">
        <v>4</v>
      </c>
      <c r="D119" s="199">
        <v>20</v>
      </c>
      <c r="E119" s="199">
        <v>96.29</v>
      </c>
      <c r="F119" s="212"/>
      <c r="G119" s="205" t="s">
        <v>293</v>
      </c>
      <c r="H119" s="212"/>
      <c r="I119" s="205" t="s">
        <v>293</v>
      </c>
      <c r="J119" s="212"/>
      <c r="K119" s="212"/>
      <c r="L119" s="212"/>
      <c r="M119" s="205" t="s">
        <v>293</v>
      </c>
      <c r="N119" s="205" t="s">
        <v>293</v>
      </c>
      <c r="O119" s="205" t="s">
        <v>293</v>
      </c>
      <c r="P119" s="205" t="s">
        <v>293</v>
      </c>
      <c r="Q119" s="206">
        <v>2.2780802499999999</v>
      </c>
      <c r="R119" s="205" t="s">
        <v>293</v>
      </c>
      <c r="S119" s="205" t="s">
        <v>293</v>
      </c>
      <c r="T119" s="205" t="s">
        <v>293</v>
      </c>
      <c r="U119" s="207">
        <v>274.02808025000002</v>
      </c>
    </row>
    <row r="120" spans="2:21" x14ac:dyDescent="0.25">
      <c r="B120" s="198">
        <v>2023</v>
      </c>
      <c r="C120" s="199">
        <v>4</v>
      </c>
      <c r="D120" s="199">
        <v>21</v>
      </c>
      <c r="E120" s="199">
        <v>74.599999999999994</v>
      </c>
      <c r="F120" s="212"/>
      <c r="G120" s="205" t="s">
        <v>293</v>
      </c>
      <c r="H120" s="212"/>
      <c r="I120" s="205" t="s">
        <v>293</v>
      </c>
      <c r="J120" s="212"/>
      <c r="K120" s="212"/>
      <c r="L120" s="212"/>
      <c r="M120" s="205" t="s">
        <v>293</v>
      </c>
      <c r="N120" s="205" t="s">
        <v>293</v>
      </c>
      <c r="O120" s="205" t="s">
        <v>293</v>
      </c>
      <c r="P120" s="205" t="s">
        <v>293</v>
      </c>
      <c r="Q120" s="206">
        <v>1.85985238</v>
      </c>
      <c r="R120" s="205" t="s">
        <v>293</v>
      </c>
      <c r="S120" s="205" t="s">
        <v>293</v>
      </c>
      <c r="T120" s="205" t="s">
        <v>293</v>
      </c>
      <c r="U120" s="207">
        <v>223.71985238000002</v>
      </c>
    </row>
    <row r="121" spans="2:21" x14ac:dyDescent="0.25">
      <c r="B121" s="198">
        <v>2023</v>
      </c>
      <c r="C121" s="199">
        <v>4</v>
      </c>
      <c r="D121" s="199">
        <v>22</v>
      </c>
      <c r="E121" s="199">
        <v>61.33</v>
      </c>
      <c r="F121" s="212"/>
      <c r="G121" s="205" t="s">
        <v>293</v>
      </c>
      <c r="H121" s="212"/>
      <c r="I121" s="205" t="s">
        <v>293</v>
      </c>
      <c r="J121" s="212"/>
      <c r="K121" s="212"/>
      <c r="L121" s="212"/>
      <c r="M121" s="205" t="s">
        <v>293</v>
      </c>
      <c r="N121" s="205" t="s">
        <v>293</v>
      </c>
      <c r="O121" s="205" t="s">
        <v>293</v>
      </c>
      <c r="P121" s="205" t="s">
        <v>293</v>
      </c>
      <c r="Q121" s="206">
        <v>1.66025315</v>
      </c>
      <c r="R121" s="205" t="s">
        <v>293</v>
      </c>
      <c r="S121" s="205" t="s">
        <v>293</v>
      </c>
      <c r="T121" s="205" t="s">
        <v>293</v>
      </c>
      <c r="U121" s="207">
        <v>199.71025315</v>
      </c>
    </row>
    <row r="122" spans="2:21" x14ac:dyDescent="0.25">
      <c r="B122" s="198">
        <v>2023</v>
      </c>
      <c r="C122" s="199">
        <v>4</v>
      </c>
      <c r="D122" s="199">
        <v>23</v>
      </c>
      <c r="E122" s="199">
        <v>64.099999999999994</v>
      </c>
      <c r="F122" s="212"/>
      <c r="G122" s="205" t="s">
        <v>293</v>
      </c>
      <c r="H122" s="212"/>
      <c r="I122" s="205" t="s">
        <v>293</v>
      </c>
      <c r="J122" s="212"/>
      <c r="K122" s="212"/>
      <c r="L122" s="212"/>
      <c r="M122" s="205" t="s">
        <v>293</v>
      </c>
      <c r="N122" s="205" t="s">
        <v>293</v>
      </c>
      <c r="O122" s="205" t="s">
        <v>293</v>
      </c>
      <c r="P122" s="205" t="s">
        <v>293</v>
      </c>
      <c r="Q122" s="206">
        <v>1.1606263499999998</v>
      </c>
      <c r="R122" s="205" t="s">
        <v>293</v>
      </c>
      <c r="S122" s="205" t="s">
        <v>293</v>
      </c>
      <c r="T122" s="205" t="s">
        <v>293</v>
      </c>
      <c r="U122" s="207">
        <v>139.61062634999999</v>
      </c>
    </row>
    <row r="123" spans="2:21" x14ac:dyDescent="0.25">
      <c r="B123" s="198">
        <v>2023</v>
      </c>
      <c r="C123" s="199">
        <v>4</v>
      </c>
      <c r="D123" s="199">
        <v>24</v>
      </c>
      <c r="E123" s="199">
        <v>89.37</v>
      </c>
      <c r="F123" s="212"/>
      <c r="G123" s="205" t="s">
        <v>293</v>
      </c>
      <c r="H123" s="212"/>
      <c r="I123" s="205" t="s">
        <v>293</v>
      </c>
      <c r="J123" s="212"/>
      <c r="K123" s="212"/>
      <c r="L123" s="212"/>
      <c r="M123" s="205" t="s">
        <v>293</v>
      </c>
      <c r="N123" s="205" t="s">
        <v>293</v>
      </c>
      <c r="O123" s="205" t="s">
        <v>293</v>
      </c>
      <c r="P123" s="205" t="s">
        <v>293</v>
      </c>
      <c r="Q123" s="206">
        <v>1.6297390300000001</v>
      </c>
      <c r="R123" s="205" t="s">
        <v>293</v>
      </c>
      <c r="S123" s="205" t="s">
        <v>293</v>
      </c>
      <c r="T123" s="205" t="s">
        <v>293</v>
      </c>
      <c r="U123" s="207">
        <v>196.03973903000002</v>
      </c>
    </row>
    <row r="124" spans="2:21" x14ac:dyDescent="0.25">
      <c r="B124" s="198">
        <v>2023</v>
      </c>
      <c r="C124" s="199">
        <v>4</v>
      </c>
      <c r="D124" s="199">
        <v>25</v>
      </c>
      <c r="E124" s="199">
        <v>67.97</v>
      </c>
      <c r="F124" s="212"/>
      <c r="G124" s="205" t="s">
        <v>293</v>
      </c>
      <c r="H124" s="212"/>
      <c r="I124" s="205" t="s">
        <v>293</v>
      </c>
      <c r="J124" s="212"/>
      <c r="K124" s="212"/>
      <c r="L124" s="212"/>
      <c r="M124" s="205" t="s">
        <v>293</v>
      </c>
      <c r="N124" s="205" t="s">
        <v>293</v>
      </c>
      <c r="O124" s="205" t="s">
        <v>293</v>
      </c>
      <c r="P124" s="205" t="s">
        <v>293</v>
      </c>
      <c r="Q124" s="206">
        <v>1.6864081099999999</v>
      </c>
      <c r="R124" s="205" t="s">
        <v>293</v>
      </c>
      <c r="S124" s="205" t="s">
        <v>293</v>
      </c>
      <c r="T124" s="205" t="s">
        <v>293</v>
      </c>
      <c r="U124" s="207">
        <v>202.85640810999999</v>
      </c>
    </row>
    <row r="125" spans="2:21" x14ac:dyDescent="0.25">
      <c r="B125" s="198">
        <v>2023</v>
      </c>
      <c r="C125" s="199">
        <v>4</v>
      </c>
      <c r="D125" s="199">
        <v>26</v>
      </c>
      <c r="E125" s="199">
        <v>68.02</v>
      </c>
      <c r="F125" s="212"/>
      <c r="G125" s="205" t="s">
        <v>293</v>
      </c>
      <c r="H125" s="212"/>
      <c r="I125" s="205" t="s">
        <v>293</v>
      </c>
      <c r="J125" s="212"/>
      <c r="K125" s="212"/>
      <c r="L125" s="212"/>
      <c r="M125" s="205" t="s">
        <v>293</v>
      </c>
      <c r="N125" s="205" t="s">
        <v>293</v>
      </c>
      <c r="O125" s="205" t="s">
        <v>293</v>
      </c>
      <c r="P125" s="205" t="s">
        <v>293</v>
      </c>
      <c r="Q125" s="206">
        <v>1.9234793499999998</v>
      </c>
      <c r="R125" s="205" t="s">
        <v>293</v>
      </c>
      <c r="S125" s="205" t="s">
        <v>293</v>
      </c>
      <c r="T125" s="205" t="s">
        <v>293</v>
      </c>
      <c r="U125" s="207">
        <v>231.37347935</v>
      </c>
    </row>
    <row r="126" spans="2:21" x14ac:dyDescent="0.25">
      <c r="B126" s="198">
        <v>2023</v>
      </c>
      <c r="C126" s="199">
        <v>4</v>
      </c>
      <c r="D126" s="199">
        <v>27</v>
      </c>
      <c r="E126" s="199">
        <v>74.44</v>
      </c>
      <c r="F126" s="212"/>
      <c r="G126" s="205" t="s">
        <v>293</v>
      </c>
      <c r="H126" s="212"/>
      <c r="I126" s="205" t="s">
        <v>293</v>
      </c>
      <c r="J126" s="212"/>
      <c r="K126" s="212"/>
      <c r="L126" s="212"/>
      <c r="M126" s="205" t="s">
        <v>293</v>
      </c>
      <c r="N126" s="205" t="s">
        <v>293</v>
      </c>
      <c r="O126" s="205" t="s">
        <v>293</v>
      </c>
      <c r="P126" s="205" t="s">
        <v>293</v>
      </c>
      <c r="Q126" s="206">
        <v>1.8756124199999999</v>
      </c>
      <c r="R126" s="205" t="s">
        <v>293</v>
      </c>
      <c r="S126" s="205" t="s">
        <v>293</v>
      </c>
      <c r="T126" s="205" t="s">
        <v>293</v>
      </c>
      <c r="U126" s="207">
        <v>225.61561242000002</v>
      </c>
    </row>
    <row r="127" spans="2:21" x14ac:dyDescent="0.25">
      <c r="B127" s="198">
        <v>2023</v>
      </c>
      <c r="C127" s="199">
        <v>4</v>
      </c>
      <c r="D127" s="199">
        <v>28</v>
      </c>
      <c r="E127" s="199">
        <v>66.33</v>
      </c>
      <c r="F127" s="212"/>
      <c r="G127" s="205" t="s">
        <v>293</v>
      </c>
      <c r="H127" s="212"/>
      <c r="I127" s="205" t="s">
        <v>293</v>
      </c>
      <c r="J127" s="212"/>
      <c r="K127" s="212"/>
      <c r="L127" s="212"/>
      <c r="M127" s="205" t="s">
        <v>293</v>
      </c>
      <c r="N127" s="205" t="s">
        <v>293</v>
      </c>
      <c r="O127" s="205" t="s">
        <v>293</v>
      </c>
      <c r="P127" s="205" t="s">
        <v>293</v>
      </c>
      <c r="Q127" s="206">
        <v>1.91191081</v>
      </c>
      <c r="R127" s="205" t="s">
        <v>293</v>
      </c>
      <c r="S127" s="205" t="s">
        <v>293</v>
      </c>
      <c r="T127" s="205" t="s">
        <v>293</v>
      </c>
      <c r="U127" s="207">
        <v>229.98191080999999</v>
      </c>
    </row>
    <row r="128" spans="2:21" x14ac:dyDescent="0.25">
      <c r="B128" s="198">
        <v>2023</v>
      </c>
      <c r="C128" s="199">
        <v>4</v>
      </c>
      <c r="D128" s="199">
        <v>29</v>
      </c>
      <c r="E128" s="199">
        <v>63.41</v>
      </c>
      <c r="F128" s="212"/>
      <c r="G128" s="205" t="s">
        <v>293</v>
      </c>
      <c r="H128" s="212"/>
      <c r="I128" s="205" t="s">
        <v>293</v>
      </c>
      <c r="J128" s="212"/>
      <c r="K128" s="212"/>
      <c r="L128" s="212"/>
      <c r="M128" s="205" t="s">
        <v>293</v>
      </c>
      <c r="N128" s="205" t="s">
        <v>293</v>
      </c>
      <c r="O128" s="205" t="s">
        <v>293</v>
      </c>
      <c r="P128" s="205" t="s">
        <v>293</v>
      </c>
      <c r="Q128" s="206">
        <v>1.7300835399999999</v>
      </c>
      <c r="R128" s="205" t="s">
        <v>293</v>
      </c>
      <c r="S128" s="205" t="s">
        <v>293</v>
      </c>
      <c r="T128" s="205" t="s">
        <v>293</v>
      </c>
      <c r="U128" s="207">
        <v>208.11008354000001</v>
      </c>
    </row>
    <row r="129" spans="2:21" x14ac:dyDescent="0.25">
      <c r="B129" s="198">
        <v>2023</v>
      </c>
      <c r="C129" s="199">
        <v>4</v>
      </c>
      <c r="D129" s="199">
        <v>30</v>
      </c>
      <c r="E129" s="199">
        <v>83.14</v>
      </c>
      <c r="F129" s="212"/>
      <c r="G129" s="205" t="s">
        <v>293</v>
      </c>
      <c r="H129" s="212"/>
      <c r="I129" s="205" t="s">
        <v>293</v>
      </c>
      <c r="J129" s="212"/>
      <c r="K129" s="212"/>
      <c r="L129" s="212"/>
      <c r="M129" s="205" t="s">
        <v>293</v>
      </c>
      <c r="N129" s="205" t="s">
        <v>293</v>
      </c>
      <c r="O129" s="205" t="s">
        <v>293</v>
      </c>
      <c r="P129" s="205" t="s">
        <v>293</v>
      </c>
      <c r="Q129" s="206">
        <v>1.72530523</v>
      </c>
      <c r="R129" s="205" t="s">
        <v>293</v>
      </c>
      <c r="S129" s="205" t="s">
        <v>293</v>
      </c>
      <c r="T129" s="205" t="s">
        <v>293</v>
      </c>
      <c r="U129" s="207">
        <v>207.53530523000001</v>
      </c>
    </row>
    <row r="130" spans="2:21" x14ac:dyDescent="0.25">
      <c r="B130" s="198">
        <v>2023</v>
      </c>
      <c r="C130" s="199">
        <v>5</v>
      </c>
      <c r="D130" s="199">
        <v>1</v>
      </c>
      <c r="E130" s="199">
        <v>92.49</v>
      </c>
      <c r="F130" s="212"/>
      <c r="G130" s="205" t="s">
        <v>293</v>
      </c>
      <c r="H130" s="212"/>
      <c r="I130" s="205" t="s">
        <v>293</v>
      </c>
      <c r="J130" s="212"/>
      <c r="K130" s="212"/>
      <c r="L130" s="212"/>
      <c r="M130" s="205" t="s">
        <v>293</v>
      </c>
      <c r="N130" s="205" t="s">
        <v>293</v>
      </c>
      <c r="O130" s="205" t="s">
        <v>293</v>
      </c>
      <c r="P130" s="205" t="s">
        <v>293</v>
      </c>
      <c r="Q130" s="206">
        <v>1.9337904400000001</v>
      </c>
      <c r="R130" s="205" t="s">
        <v>293</v>
      </c>
      <c r="S130" s="205" t="s">
        <v>293</v>
      </c>
      <c r="T130" s="205" t="s">
        <v>293</v>
      </c>
      <c r="U130" s="207">
        <v>232.61379044</v>
      </c>
    </row>
    <row r="131" spans="2:21" x14ac:dyDescent="0.25">
      <c r="B131" s="198">
        <v>2023</v>
      </c>
      <c r="C131" s="199">
        <v>5</v>
      </c>
      <c r="D131" s="199">
        <v>2</v>
      </c>
      <c r="E131" s="199">
        <v>104.67</v>
      </c>
      <c r="F131" s="212"/>
      <c r="G131" s="205" t="s">
        <v>293</v>
      </c>
      <c r="H131" s="212"/>
      <c r="I131" s="205" t="s">
        <v>293</v>
      </c>
      <c r="J131" s="212"/>
      <c r="K131" s="212"/>
      <c r="L131" s="212"/>
      <c r="M131" s="205" t="s">
        <v>293</v>
      </c>
      <c r="N131" s="205" t="s">
        <v>293</v>
      </c>
      <c r="O131" s="205" t="s">
        <v>293</v>
      </c>
      <c r="P131" s="205" t="s">
        <v>293</v>
      </c>
      <c r="Q131" s="206">
        <v>2.05157159</v>
      </c>
      <c r="R131" s="205" t="s">
        <v>293</v>
      </c>
      <c r="S131" s="205" t="s">
        <v>293</v>
      </c>
      <c r="T131" s="205" t="s">
        <v>293</v>
      </c>
      <c r="U131" s="207">
        <v>246.78157159000003</v>
      </c>
    </row>
    <row r="132" spans="2:21" x14ac:dyDescent="0.25">
      <c r="B132" s="198">
        <v>2023</v>
      </c>
      <c r="C132" s="199">
        <v>5</v>
      </c>
      <c r="D132" s="199">
        <v>3</v>
      </c>
      <c r="E132" s="199">
        <v>83.52</v>
      </c>
      <c r="F132" s="212"/>
      <c r="G132" s="205" t="s">
        <v>293</v>
      </c>
      <c r="H132" s="212"/>
      <c r="I132" s="205" t="s">
        <v>293</v>
      </c>
      <c r="J132" s="212"/>
      <c r="K132" s="212"/>
      <c r="L132" s="212"/>
      <c r="M132" s="205" t="s">
        <v>293</v>
      </c>
      <c r="N132" s="205" t="s">
        <v>293</v>
      </c>
      <c r="O132" s="205" t="s">
        <v>293</v>
      </c>
      <c r="P132" s="205" t="s">
        <v>293</v>
      </c>
      <c r="Q132" s="206">
        <v>1.5994763999999999</v>
      </c>
      <c r="R132" s="205" t="s">
        <v>293</v>
      </c>
      <c r="S132" s="205" t="s">
        <v>293</v>
      </c>
      <c r="T132" s="205" t="s">
        <v>293</v>
      </c>
      <c r="U132" s="207">
        <v>192.3994764</v>
      </c>
    </row>
    <row r="133" spans="2:21" x14ac:dyDescent="0.25">
      <c r="B133" s="198">
        <v>2023</v>
      </c>
      <c r="C133" s="199">
        <v>5</v>
      </c>
      <c r="D133" s="199">
        <v>4</v>
      </c>
      <c r="E133" s="199">
        <v>92.28</v>
      </c>
      <c r="F133" s="212"/>
      <c r="G133" s="205" t="s">
        <v>293</v>
      </c>
      <c r="H133" s="212"/>
      <c r="I133" s="205" t="s">
        <v>293</v>
      </c>
      <c r="J133" s="212"/>
      <c r="K133" s="212"/>
      <c r="L133" s="212"/>
      <c r="M133" s="205" t="s">
        <v>293</v>
      </c>
      <c r="N133" s="205" t="s">
        <v>293</v>
      </c>
      <c r="O133" s="205" t="s">
        <v>293</v>
      </c>
      <c r="P133" s="205" t="s">
        <v>293</v>
      </c>
      <c r="Q133" s="206">
        <v>1.8903665000000001</v>
      </c>
      <c r="R133" s="205" t="s">
        <v>293</v>
      </c>
      <c r="S133" s="205" t="s">
        <v>293</v>
      </c>
      <c r="T133" s="205" t="s">
        <v>293</v>
      </c>
      <c r="U133" s="207">
        <v>227.39036650000003</v>
      </c>
    </row>
    <row r="134" spans="2:21" x14ac:dyDescent="0.25">
      <c r="B134" s="198">
        <v>2023</v>
      </c>
      <c r="C134" s="199">
        <v>5</v>
      </c>
      <c r="D134" s="199">
        <v>5</v>
      </c>
      <c r="E134" s="199">
        <v>79.55</v>
      </c>
      <c r="F134" s="212"/>
      <c r="G134" s="205" t="s">
        <v>293</v>
      </c>
      <c r="H134" s="212"/>
      <c r="I134" s="205" t="s">
        <v>293</v>
      </c>
      <c r="J134" s="212"/>
      <c r="K134" s="212"/>
      <c r="L134" s="212"/>
      <c r="M134" s="205" t="s">
        <v>293</v>
      </c>
      <c r="N134" s="205" t="s">
        <v>293</v>
      </c>
      <c r="O134" s="205" t="s">
        <v>293</v>
      </c>
      <c r="P134" s="205" t="s">
        <v>293</v>
      </c>
      <c r="Q134" s="206">
        <v>1.4410377000000001</v>
      </c>
      <c r="R134" s="205" t="s">
        <v>293</v>
      </c>
      <c r="S134" s="205" t="s">
        <v>293</v>
      </c>
      <c r="T134" s="205" t="s">
        <v>293</v>
      </c>
      <c r="U134" s="207">
        <v>173.34103770000002</v>
      </c>
    </row>
    <row r="135" spans="2:21" x14ac:dyDescent="0.25">
      <c r="B135" s="198">
        <v>2023</v>
      </c>
      <c r="C135" s="199">
        <v>5</v>
      </c>
      <c r="D135" s="199">
        <v>6</v>
      </c>
      <c r="E135" s="199">
        <v>78.12</v>
      </c>
      <c r="F135" s="212"/>
      <c r="G135" s="205" t="s">
        <v>293</v>
      </c>
      <c r="H135" s="212"/>
      <c r="I135" s="205" t="s">
        <v>293</v>
      </c>
      <c r="J135" s="212"/>
      <c r="K135" s="212"/>
      <c r="L135" s="212"/>
      <c r="M135" s="205" t="s">
        <v>293</v>
      </c>
      <c r="N135" s="205" t="s">
        <v>293</v>
      </c>
      <c r="O135" s="205" t="s">
        <v>293</v>
      </c>
      <c r="P135" s="205" t="s">
        <v>293</v>
      </c>
      <c r="Q135" s="206">
        <v>1.3564532300000001</v>
      </c>
      <c r="R135" s="205" t="s">
        <v>293</v>
      </c>
      <c r="S135" s="205" t="s">
        <v>293</v>
      </c>
      <c r="T135" s="205" t="s">
        <v>293</v>
      </c>
      <c r="U135" s="207">
        <v>163.16645323</v>
      </c>
    </row>
    <row r="136" spans="2:21" x14ac:dyDescent="0.25">
      <c r="B136" s="198">
        <v>2023</v>
      </c>
      <c r="C136" s="199">
        <v>5</v>
      </c>
      <c r="D136" s="199">
        <v>7</v>
      </c>
      <c r="E136" s="199">
        <v>86.98</v>
      </c>
      <c r="F136" s="212"/>
      <c r="G136" s="205" t="s">
        <v>293</v>
      </c>
      <c r="H136" s="212"/>
      <c r="I136" s="205" t="s">
        <v>293</v>
      </c>
      <c r="J136" s="212"/>
      <c r="K136" s="212"/>
      <c r="L136" s="212"/>
      <c r="M136" s="205" t="s">
        <v>293</v>
      </c>
      <c r="N136" s="205" t="s">
        <v>293</v>
      </c>
      <c r="O136" s="205" t="s">
        <v>293</v>
      </c>
      <c r="P136" s="205" t="s">
        <v>293</v>
      </c>
      <c r="Q136" s="206">
        <v>1.4173976400000003</v>
      </c>
      <c r="R136" s="205" t="s">
        <v>293</v>
      </c>
      <c r="S136" s="205" t="s">
        <v>293</v>
      </c>
      <c r="T136" s="205" t="s">
        <v>293</v>
      </c>
      <c r="U136" s="207">
        <v>170.49739764000003</v>
      </c>
    </row>
    <row r="137" spans="2:21" x14ac:dyDescent="0.25">
      <c r="B137" s="198">
        <v>2023</v>
      </c>
      <c r="C137" s="199">
        <v>5</v>
      </c>
      <c r="D137" s="199">
        <v>8</v>
      </c>
      <c r="E137" s="199">
        <v>76.7</v>
      </c>
      <c r="F137" s="212"/>
      <c r="G137" s="205" t="s">
        <v>293</v>
      </c>
      <c r="H137" s="212"/>
      <c r="I137" s="205" t="s">
        <v>293</v>
      </c>
      <c r="J137" s="212"/>
      <c r="K137" s="212"/>
      <c r="L137" s="212"/>
      <c r="M137" s="205" t="s">
        <v>293</v>
      </c>
      <c r="N137" s="205" t="s">
        <v>293</v>
      </c>
      <c r="O137" s="205" t="s">
        <v>293</v>
      </c>
      <c r="P137" s="205" t="s">
        <v>293</v>
      </c>
      <c r="Q137" s="206">
        <v>1.53551411</v>
      </c>
      <c r="R137" s="205" t="s">
        <v>293</v>
      </c>
      <c r="S137" s="205" t="s">
        <v>293</v>
      </c>
      <c r="T137" s="205" t="s">
        <v>293</v>
      </c>
      <c r="U137" s="207">
        <v>184.70551411</v>
      </c>
    </row>
    <row r="138" spans="2:21" x14ac:dyDescent="0.25">
      <c r="B138" s="198">
        <v>2023</v>
      </c>
      <c r="C138" s="199">
        <v>5</v>
      </c>
      <c r="D138" s="199">
        <v>9</v>
      </c>
      <c r="E138" s="199">
        <v>67.22</v>
      </c>
      <c r="F138" s="212"/>
      <c r="G138" s="205" t="s">
        <v>293</v>
      </c>
      <c r="H138" s="212"/>
      <c r="I138" s="205" t="s">
        <v>293</v>
      </c>
      <c r="J138" s="212"/>
      <c r="K138" s="212"/>
      <c r="L138" s="212"/>
      <c r="M138" s="205" t="s">
        <v>293</v>
      </c>
      <c r="N138" s="205" t="s">
        <v>293</v>
      </c>
      <c r="O138" s="205" t="s">
        <v>293</v>
      </c>
      <c r="P138" s="205" t="s">
        <v>293</v>
      </c>
      <c r="Q138" s="206">
        <v>1.29928117</v>
      </c>
      <c r="R138" s="205" t="s">
        <v>293</v>
      </c>
      <c r="S138" s="205" t="s">
        <v>293</v>
      </c>
      <c r="T138" s="205" t="s">
        <v>293</v>
      </c>
      <c r="U138" s="207">
        <v>156.28928117000001</v>
      </c>
    </row>
    <row r="139" spans="2:21" x14ac:dyDescent="0.25">
      <c r="B139" s="198">
        <v>2023</v>
      </c>
      <c r="C139" s="199">
        <v>5</v>
      </c>
      <c r="D139" s="199">
        <v>10</v>
      </c>
      <c r="E139" s="199">
        <v>67.599999999999994</v>
      </c>
      <c r="F139" s="212"/>
      <c r="G139" s="205" t="s">
        <v>293</v>
      </c>
      <c r="H139" s="212"/>
      <c r="I139" s="205" t="s">
        <v>293</v>
      </c>
      <c r="J139" s="212"/>
      <c r="K139" s="212"/>
      <c r="L139" s="212"/>
      <c r="M139" s="205" t="s">
        <v>293</v>
      </c>
      <c r="N139" s="205" t="s">
        <v>293</v>
      </c>
      <c r="O139" s="205" t="s">
        <v>293</v>
      </c>
      <c r="P139" s="205" t="s">
        <v>293</v>
      </c>
      <c r="Q139" s="206">
        <v>1.4194095599999998</v>
      </c>
      <c r="R139" s="205" t="s">
        <v>293</v>
      </c>
      <c r="S139" s="205" t="s">
        <v>293</v>
      </c>
      <c r="T139" s="205" t="s">
        <v>293</v>
      </c>
      <c r="U139" s="207">
        <v>170.73940955999996</v>
      </c>
    </row>
    <row r="140" spans="2:21" x14ac:dyDescent="0.25">
      <c r="B140" s="198">
        <v>2023</v>
      </c>
      <c r="C140" s="199">
        <v>5</v>
      </c>
      <c r="D140" s="199">
        <v>11</v>
      </c>
      <c r="E140" s="199">
        <v>69.099999999999994</v>
      </c>
      <c r="F140" s="212"/>
      <c r="G140" s="205" t="s">
        <v>293</v>
      </c>
      <c r="H140" s="212"/>
      <c r="I140" s="205" t="s">
        <v>293</v>
      </c>
      <c r="J140" s="212"/>
      <c r="K140" s="212"/>
      <c r="L140" s="212"/>
      <c r="M140" s="205" t="s">
        <v>293</v>
      </c>
      <c r="N140" s="205" t="s">
        <v>293</v>
      </c>
      <c r="O140" s="205" t="s">
        <v>293</v>
      </c>
      <c r="P140" s="205" t="s">
        <v>293</v>
      </c>
      <c r="Q140" s="206">
        <v>1.37187795</v>
      </c>
      <c r="R140" s="205" t="s">
        <v>293</v>
      </c>
      <c r="S140" s="205" t="s">
        <v>293</v>
      </c>
      <c r="T140" s="205" t="s">
        <v>293</v>
      </c>
      <c r="U140" s="207">
        <v>165.02187794999998</v>
      </c>
    </row>
    <row r="141" spans="2:21" x14ac:dyDescent="0.25">
      <c r="B141" s="198">
        <v>2023</v>
      </c>
      <c r="C141" s="199">
        <v>5</v>
      </c>
      <c r="D141" s="199">
        <v>12</v>
      </c>
      <c r="E141" s="199">
        <v>67.72</v>
      </c>
      <c r="F141" s="212"/>
      <c r="G141" s="205" t="s">
        <v>293</v>
      </c>
      <c r="H141" s="212"/>
      <c r="I141" s="205" t="s">
        <v>293</v>
      </c>
      <c r="J141" s="212"/>
      <c r="K141" s="212"/>
      <c r="L141" s="212"/>
      <c r="M141" s="205" t="s">
        <v>293</v>
      </c>
      <c r="N141" s="205" t="s">
        <v>293</v>
      </c>
      <c r="O141" s="205" t="s">
        <v>293</v>
      </c>
      <c r="P141" s="205" t="s">
        <v>293</v>
      </c>
      <c r="Q141" s="206">
        <v>1.32325655</v>
      </c>
      <c r="R141" s="205" t="s">
        <v>293</v>
      </c>
      <c r="S141" s="205" t="s">
        <v>293</v>
      </c>
      <c r="T141" s="205" t="s">
        <v>293</v>
      </c>
      <c r="U141" s="207">
        <v>159.17325654999999</v>
      </c>
    </row>
    <row r="142" spans="2:21" x14ac:dyDescent="0.25">
      <c r="B142" s="198">
        <v>2023</v>
      </c>
      <c r="C142" s="199">
        <v>5</v>
      </c>
      <c r="D142" s="199">
        <v>13</v>
      </c>
      <c r="E142" s="199">
        <v>59.23</v>
      </c>
      <c r="F142" s="212"/>
      <c r="G142" s="205" t="s">
        <v>293</v>
      </c>
      <c r="H142" s="212"/>
      <c r="I142" s="205" t="s">
        <v>293</v>
      </c>
      <c r="J142" s="212"/>
      <c r="K142" s="212"/>
      <c r="L142" s="212"/>
      <c r="M142" s="205" t="s">
        <v>293</v>
      </c>
      <c r="N142" s="205" t="s">
        <v>293</v>
      </c>
      <c r="O142" s="205" t="s">
        <v>293</v>
      </c>
      <c r="P142" s="205" t="s">
        <v>293</v>
      </c>
      <c r="Q142" s="206">
        <v>1.2017868799999998</v>
      </c>
      <c r="R142" s="205" t="s">
        <v>293</v>
      </c>
      <c r="S142" s="205" t="s">
        <v>293</v>
      </c>
      <c r="T142" s="205" t="s">
        <v>293</v>
      </c>
      <c r="U142" s="207">
        <v>144.56178687999997</v>
      </c>
    </row>
    <row r="143" spans="2:21" x14ac:dyDescent="0.25">
      <c r="B143" s="198">
        <v>2023</v>
      </c>
      <c r="C143" s="199">
        <v>5</v>
      </c>
      <c r="D143" s="199">
        <v>14</v>
      </c>
      <c r="E143" s="199">
        <v>64.569999999999993</v>
      </c>
      <c r="F143" s="212"/>
      <c r="G143" s="205" t="s">
        <v>293</v>
      </c>
      <c r="H143" s="212"/>
      <c r="I143" s="205" t="s">
        <v>293</v>
      </c>
      <c r="J143" s="212"/>
      <c r="K143" s="212"/>
      <c r="L143" s="212"/>
      <c r="M143" s="205" t="s">
        <v>293</v>
      </c>
      <c r="N143" s="205" t="s">
        <v>293</v>
      </c>
      <c r="O143" s="205" t="s">
        <v>293</v>
      </c>
      <c r="P143" s="205" t="s">
        <v>293</v>
      </c>
      <c r="Q143" s="206">
        <v>1.2668389600000001</v>
      </c>
      <c r="R143" s="205" t="s">
        <v>293</v>
      </c>
      <c r="S143" s="205" t="s">
        <v>293</v>
      </c>
      <c r="T143" s="205" t="s">
        <v>293</v>
      </c>
      <c r="U143" s="207">
        <v>152.38683896000001</v>
      </c>
    </row>
    <row r="144" spans="2:21" x14ac:dyDescent="0.25">
      <c r="B144" s="198">
        <v>2023</v>
      </c>
      <c r="C144" s="199">
        <v>5</v>
      </c>
      <c r="D144" s="199">
        <v>15</v>
      </c>
      <c r="E144" s="199">
        <v>82.09</v>
      </c>
      <c r="F144" s="212"/>
      <c r="G144" s="205" t="s">
        <v>293</v>
      </c>
      <c r="H144" s="212"/>
      <c r="I144" s="205" t="s">
        <v>293</v>
      </c>
      <c r="J144" s="212"/>
      <c r="K144" s="212"/>
      <c r="L144" s="212"/>
      <c r="M144" s="205" t="s">
        <v>293</v>
      </c>
      <c r="N144" s="205" t="s">
        <v>293</v>
      </c>
      <c r="O144" s="205" t="s">
        <v>293</v>
      </c>
      <c r="P144" s="205" t="s">
        <v>293</v>
      </c>
      <c r="Q144" s="206">
        <v>1.53752603</v>
      </c>
      <c r="R144" s="205" t="s">
        <v>293</v>
      </c>
      <c r="S144" s="205" t="s">
        <v>293</v>
      </c>
      <c r="T144" s="205" t="s">
        <v>293</v>
      </c>
      <c r="U144" s="207">
        <v>184.94752603000001</v>
      </c>
    </row>
    <row r="145" spans="2:21" x14ac:dyDescent="0.25">
      <c r="B145" s="198">
        <v>2023</v>
      </c>
      <c r="C145" s="199">
        <v>5</v>
      </c>
      <c r="D145" s="199">
        <v>16</v>
      </c>
      <c r="E145" s="199">
        <v>67.150000000000006</v>
      </c>
      <c r="F145" s="212"/>
      <c r="G145" s="205" t="s">
        <v>293</v>
      </c>
      <c r="H145" s="212"/>
      <c r="I145" s="205" t="s">
        <v>293</v>
      </c>
      <c r="J145" s="212"/>
      <c r="K145" s="212"/>
      <c r="L145" s="212"/>
      <c r="M145" s="205" t="s">
        <v>293</v>
      </c>
      <c r="N145" s="205" t="s">
        <v>293</v>
      </c>
      <c r="O145" s="205" t="s">
        <v>293</v>
      </c>
      <c r="P145" s="205" t="s">
        <v>293</v>
      </c>
      <c r="Q145" s="206">
        <v>1.4862220700000002</v>
      </c>
      <c r="R145" s="205" t="s">
        <v>293</v>
      </c>
      <c r="S145" s="205" t="s">
        <v>293</v>
      </c>
      <c r="T145" s="205" t="s">
        <v>293</v>
      </c>
      <c r="U145" s="207">
        <v>178.77622206999999</v>
      </c>
    </row>
    <row r="146" spans="2:21" x14ac:dyDescent="0.25">
      <c r="B146" s="198">
        <v>2023</v>
      </c>
      <c r="C146" s="199">
        <v>5</v>
      </c>
      <c r="D146" s="199">
        <v>17</v>
      </c>
      <c r="E146" s="199">
        <v>83.68</v>
      </c>
      <c r="F146" s="212"/>
      <c r="G146" s="205" t="s">
        <v>293</v>
      </c>
      <c r="H146" s="212"/>
      <c r="I146" s="205" t="s">
        <v>293</v>
      </c>
      <c r="J146" s="212"/>
      <c r="K146" s="212"/>
      <c r="L146" s="212"/>
      <c r="M146" s="205" t="s">
        <v>293</v>
      </c>
      <c r="N146" s="205" t="s">
        <v>293</v>
      </c>
      <c r="O146" s="205" t="s">
        <v>293</v>
      </c>
      <c r="P146" s="205" t="s">
        <v>293</v>
      </c>
      <c r="Q146" s="206">
        <v>1.4644262699999999</v>
      </c>
      <c r="R146" s="205" t="s">
        <v>293</v>
      </c>
      <c r="S146" s="205" t="s">
        <v>293</v>
      </c>
      <c r="T146" s="205" t="s">
        <v>293</v>
      </c>
      <c r="U146" s="207">
        <v>176.15442626999999</v>
      </c>
    </row>
    <row r="147" spans="2:21" x14ac:dyDescent="0.25">
      <c r="B147" s="198">
        <v>2023</v>
      </c>
      <c r="C147" s="199">
        <v>5</v>
      </c>
      <c r="D147" s="199">
        <v>18</v>
      </c>
      <c r="E147" s="199">
        <v>65.69</v>
      </c>
      <c r="F147" s="212"/>
      <c r="G147" s="205" t="s">
        <v>293</v>
      </c>
      <c r="H147" s="212"/>
      <c r="I147" s="205" t="s">
        <v>293</v>
      </c>
      <c r="J147" s="212"/>
      <c r="K147" s="212"/>
      <c r="L147" s="212"/>
      <c r="M147" s="205" t="s">
        <v>293</v>
      </c>
      <c r="N147" s="205" t="s">
        <v>293</v>
      </c>
      <c r="O147" s="205" t="s">
        <v>293</v>
      </c>
      <c r="P147" s="205" t="s">
        <v>293</v>
      </c>
      <c r="Q147" s="206">
        <v>1.4077571899999999</v>
      </c>
      <c r="R147" s="205" t="s">
        <v>293</v>
      </c>
      <c r="S147" s="205" t="s">
        <v>293</v>
      </c>
      <c r="T147" s="205" t="s">
        <v>293</v>
      </c>
      <c r="U147" s="207">
        <v>169.33775718999999</v>
      </c>
    </row>
    <row r="148" spans="2:21" x14ac:dyDescent="0.25">
      <c r="B148" s="198">
        <v>2023</v>
      </c>
      <c r="C148" s="199">
        <v>5</v>
      </c>
      <c r="D148" s="199">
        <v>19</v>
      </c>
      <c r="E148" s="199">
        <v>70.31</v>
      </c>
      <c r="F148" s="212"/>
      <c r="G148" s="205" t="s">
        <v>293</v>
      </c>
      <c r="H148" s="212"/>
      <c r="I148" s="205" t="s">
        <v>293</v>
      </c>
      <c r="J148" s="212"/>
      <c r="K148" s="212"/>
      <c r="L148" s="212"/>
      <c r="M148" s="205" t="s">
        <v>293</v>
      </c>
      <c r="N148" s="205" t="s">
        <v>293</v>
      </c>
      <c r="O148" s="205" t="s">
        <v>293</v>
      </c>
      <c r="P148" s="205" t="s">
        <v>293</v>
      </c>
      <c r="Q148" s="206">
        <v>1.5270472800000001</v>
      </c>
      <c r="R148" s="205" t="s">
        <v>293</v>
      </c>
      <c r="S148" s="205" t="s">
        <v>293</v>
      </c>
      <c r="T148" s="205" t="s">
        <v>293</v>
      </c>
      <c r="U148" s="207">
        <v>183.68704728000003</v>
      </c>
    </row>
    <row r="149" spans="2:21" x14ac:dyDescent="0.25">
      <c r="B149" s="198">
        <v>2023</v>
      </c>
      <c r="C149" s="199">
        <v>5</v>
      </c>
      <c r="D149" s="199">
        <v>20</v>
      </c>
      <c r="E149" s="199">
        <v>58.66</v>
      </c>
      <c r="F149" s="212"/>
      <c r="G149" s="205" t="s">
        <v>293</v>
      </c>
      <c r="H149" s="212"/>
      <c r="I149" s="205" t="s">
        <v>293</v>
      </c>
      <c r="J149" s="212"/>
      <c r="K149" s="212"/>
      <c r="L149" s="212"/>
      <c r="M149" s="205" t="s">
        <v>293</v>
      </c>
      <c r="N149" s="205" t="s">
        <v>293</v>
      </c>
      <c r="O149" s="205" t="s">
        <v>293</v>
      </c>
      <c r="P149" s="205" t="s">
        <v>293</v>
      </c>
      <c r="Q149" s="206">
        <v>1.27212025</v>
      </c>
      <c r="R149" s="205" t="s">
        <v>293</v>
      </c>
      <c r="S149" s="205" t="s">
        <v>293</v>
      </c>
      <c r="T149" s="205" t="s">
        <v>293</v>
      </c>
      <c r="U149" s="207">
        <v>153.02212025</v>
      </c>
    </row>
    <row r="150" spans="2:21" x14ac:dyDescent="0.25">
      <c r="B150" s="198">
        <v>2023</v>
      </c>
      <c r="C150" s="199">
        <v>5</v>
      </c>
      <c r="D150" s="199">
        <v>21</v>
      </c>
      <c r="E150" s="199">
        <v>64.64</v>
      </c>
      <c r="F150" s="212"/>
      <c r="G150" s="205" t="s">
        <v>293</v>
      </c>
      <c r="H150" s="212"/>
      <c r="I150" s="205" t="s">
        <v>293</v>
      </c>
      <c r="J150" s="212"/>
      <c r="K150" s="212"/>
      <c r="L150" s="212"/>
      <c r="M150" s="205" t="s">
        <v>293</v>
      </c>
      <c r="N150" s="205" t="s">
        <v>293</v>
      </c>
      <c r="O150" s="205" t="s">
        <v>293</v>
      </c>
      <c r="P150" s="205" t="s">
        <v>293</v>
      </c>
      <c r="Q150" s="206">
        <v>1.6056798200000002</v>
      </c>
      <c r="R150" s="205" t="s">
        <v>293</v>
      </c>
      <c r="S150" s="205" t="s">
        <v>293</v>
      </c>
      <c r="T150" s="205" t="s">
        <v>293</v>
      </c>
      <c r="U150" s="207">
        <v>193.14567982000003</v>
      </c>
    </row>
    <row r="151" spans="2:21" x14ac:dyDescent="0.25">
      <c r="B151" s="198">
        <v>2023</v>
      </c>
      <c r="C151" s="199">
        <v>5</v>
      </c>
      <c r="D151" s="199">
        <v>22</v>
      </c>
      <c r="E151" s="199">
        <v>71.260000000000005</v>
      </c>
      <c r="F151" s="212"/>
      <c r="G151" s="205" t="s">
        <v>293</v>
      </c>
      <c r="H151" s="212"/>
      <c r="I151" s="205" t="s">
        <v>293</v>
      </c>
      <c r="J151" s="212"/>
      <c r="K151" s="212"/>
      <c r="L151" s="212"/>
      <c r="M151" s="205" t="s">
        <v>293</v>
      </c>
      <c r="N151" s="205" t="s">
        <v>293</v>
      </c>
      <c r="O151" s="205" t="s">
        <v>293</v>
      </c>
      <c r="P151" s="205" t="s">
        <v>293</v>
      </c>
      <c r="Q151" s="206">
        <v>1.7833994200000001</v>
      </c>
      <c r="R151" s="205" t="s">
        <v>293</v>
      </c>
      <c r="S151" s="205" t="s">
        <v>293</v>
      </c>
      <c r="T151" s="205" t="s">
        <v>293</v>
      </c>
      <c r="U151" s="207">
        <v>214.52339942</v>
      </c>
    </row>
    <row r="152" spans="2:21" x14ac:dyDescent="0.25">
      <c r="B152" s="198">
        <v>2023</v>
      </c>
      <c r="C152" s="199">
        <v>5</v>
      </c>
      <c r="D152" s="199">
        <v>23</v>
      </c>
      <c r="E152" s="199">
        <v>79.23</v>
      </c>
      <c r="F152" s="212"/>
      <c r="G152" s="205" t="s">
        <v>293</v>
      </c>
      <c r="H152" s="212"/>
      <c r="I152" s="205" t="s">
        <v>293</v>
      </c>
      <c r="J152" s="212"/>
      <c r="K152" s="212"/>
      <c r="L152" s="212"/>
      <c r="M152" s="205" t="s">
        <v>293</v>
      </c>
      <c r="N152" s="205" t="s">
        <v>293</v>
      </c>
      <c r="O152" s="205" t="s">
        <v>293</v>
      </c>
      <c r="P152" s="205" t="s">
        <v>293</v>
      </c>
      <c r="Q152" s="206">
        <v>1.7643700099999999</v>
      </c>
      <c r="R152" s="205" t="s">
        <v>293</v>
      </c>
      <c r="S152" s="205" t="s">
        <v>293</v>
      </c>
      <c r="T152" s="205" t="s">
        <v>293</v>
      </c>
      <c r="U152" s="207">
        <v>212.23437000999999</v>
      </c>
    </row>
    <row r="153" spans="2:21" x14ac:dyDescent="0.25">
      <c r="B153" s="198">
        <v>2023</v>
      </c>
      <c r="C153" s="199">
        <v>5</v>
      </c>
      <c r="D153" s="199">
        <v>24</v>
      </c>
      <c r="E153" s="199">
        <v>82.15</v>
      </c>
      <c r="F153" s="212"/>
      <c r="G153" s="205" t="s">
        <v>293</v>
      </c>
      <c r="H153" s="212"/>
      <c r="I153" s="205" t="s">
        <v>293</v>
      </c>
      <c r="J153" s="212"/>
      <c r="K153" s="212"/>
      <c r="L153" s="212"/>
      <c r="M153" s="205" t="s">
        <v>293</v>
      </c>
      <c r="N153" s="205" t="s">
        <v>293</v>
      </c>
      <c r="O153" s="205" t="s">
        <v>293</v>
      </c>
      <c r="P153" s="205" t="s">
        <v>293</v>
      </c>
      <c r="Q153" s="206">
        <v>2.0844329499999996</v>
      </c>
      <c r="R153" s="205" t="s">
        <v>293</v>
      </c>
      <c r="S153" s="205" t="s">
        <v>293</v>
      </c>
      <c r="T153" s="205" t="s">
        <v>293</v>
      </c>
      <c r="U153" s="207">
        <v>250.73443294999998</v>
      </c>
    </row>
    <row r="154" spans="2:21" x14ac:dyDescent="0.25">
      <c r="B154" s="198">
        <v>2023</v>
      </c>
      <c r="C154" s="199">
        <v>5</v>
      </c>
      <c r="D154" s="199">
        <v>25</v>
      </c>
      <c r="E154" s="199">
        <v>75.09</v>
      </c>
      <c r="F154" s="212"/>
      <c r="G154" s="205" t="s">
        <v>293</v>
      </c>
      <c r="H154" s="212"/>
      <c r="I154" s="205" t="s">
        <v>293</v>
      </c>
      <c r="J154" s="212"/>
      <c r="K154" s="212"/>
      <c r="L154" s="212"/>
      <c r="M154" s="205" t="s">
        <v>293</v>
      </c>
      <c r="N154" s="205" t="s">
        <v>293</v>
      </c>
      <c r="O154" s="205" t="s">
        <v>293</v>
      </c>
      <c r="P154" s="205" t="s">
        <v>293</v>
      </c>
      <c r="Q154" s="206">
        <v>1.8596847200000002</v>
      </c>
      <c r="R154" s="205" t="s">
        <v>293</v>
      </c>
      <c r="S154" s="205" t="s">
        <v>293</v>
      </c>
      <c r="T154" s="205" t="s">
        <v>293</v>
      </c>
      <c r="U154" s="207">
        <v>223.69968472000002</v>
      </c>
    </row>
    <row r="155" spans="2:21" x14ac:dyDescent="0.25">
      <c r="B155" s="198">
        <v>2023</v>
      </c>
      <c r="C155" s="199">
        <v>5</v>
      </c>
      <c r="D155" s="199">
        <v>26</v>
      </c>
      <c r="E155" s="199">
        <v>70.47</v>
      </c>
      <c r="F155" s="212"/>
      <c r="G155" s="205" t="s">
        <v>293</v>
      </c>
      <c r="H155" s="212"/>
      <c r="I155" s="205" t="s">
        <v>293</v>
      </c>
      <c r="J155" s="212"/>
      <c r="K155" s="212"/>
      <c r="L155" s="212"/>
      <c r="M155" s="205" t="s">
        <v>293</v>
      </c>
      <c r="N155" s="205" t="s">
        <v>293</v>
      </c>
      <c r="O155" s="205" t="s">
        <v>293</v>
      </c>
      <c r="P155" s="205" t="s">
        <v>293</v>
      </c>
      <c r="Q155" s="206">
        <v>1.5003893399999999</v>
      </c>
      <c r="R155" s="205" t="s">
        <v>293</v>
      </c>
      <c r="S155" s="205" t="s">
        <v>293</v>
      </c>
      <c r="T155" s="205" t="s">
        <v>293</v>
      </c>
      <c r="U155" s="207">
        <v>180.48038933999999</v>
      </c>
    </row>
    <row r="156" spans="2:21" x14ac:dyDescent="0.25">
      <c r="B156" s="198">
        <v>2023</v>
      </c>
      <c r="C156" s="199">
        <v>5</v>
      </c>
      <c r="D156" s="199">
        <v>27</v>
      </c>
      <c r="E156" s="199">
        <v>60.27</v>
      </c>
      <c r="F156" s="212"/>
      <c r="G156" s="205" t="s">
        <v>293</v>
      </c>
      <c r="H156" s="212"/>
      <c r="I156" s="205" t="s">
        <v>293</v>
      </c>
      <c r="J156" s="212"/>
      <c r="K156" s="212"/>
      <c r="L156" s="212"/>
      <c r="M156" s="205" t="s">
        <v>293</v>
      </c>
      <c r="N156" s="205" t="s">
        <v>293</v>
      </c>
      <c r="O156" s="205" t="s">
        <v>293</v>
      </c>
      <c r="P156" s="205" t="s">
        <v>293</v>
      </c>
      <c r="Q156" s="206">
        <v>1.2130200999999998</v>
      </c>
      <c r="R156" s="205" t="s">
        <v>293</v>
      </c>
      <c r="S156" s="205" t="s">
        <v>293</v>
      </c>
      <c r="T156" s="205" t="s">
        <v>293</v>
      </c>
      <c r="U156" s="207">
        <v>145.91302009999998</v>
      </c>
    </row>
    <row r="157" spans="2:21" x14ac:dyDescent="0.25">
      <c r="B157" s="198">
        <v>2023</v>
      </c>
      <c r="C157" s="199">
        <v>5</v>
      </c>
      <c r="D157" s="199">
        <v>28</v>
      </c>
      <c r="E157" s="199">
        <v>63.88</v>
      </c>
      <c r="F157" s="212"/>
      <c r="G157" s="205" t="s">
        <v>293</v>
      </c>
      <c r="H157" s="212"/>
      <c r="I157" s="205" t="s">
        <v>293</v>
      </c>
      <c r="J157" s="212"/>
      <c r="K157" s="212"/>
      <c r="L157" s="212"/>
      <c r="M157" s="205" t="s">
        <v>293</v>
      </c>
      <c r="N157" s="205" t="s">
        <v>293</v>
      </c>
      <c r="O157" s="205" t="s">
        <v>293</v>
      </c>
      <c r="P157" s="205" t="s">
        <v>293</v>
      </c>
      <c r="Q157" s="206">
        <v>1.1343037300000001</v>
      </c>
      <c r="R157" s="205" t="s">
        <v>293</v>
      </c>
      <c r="S157" s="205" t="s">
        <v>293</v>
      </c>
      <c r="T157" s="205" t="s">
        <v>293</v>
      </c>
      <c r="U157" s="207">
        <v>136.44430373</v>
      </c>
    </row>
    <row r="158" spans="2:21" x14ac:dyDescent="0.25">
      <c r="B158" s="198">
        <v>2023</v>
      </c>
      <c r="C158" s="199">
        <v>5</v>
      </c>
      <c r="D158" s="199">
        <v>29</v>
      </c>
      <c r="E158" s="199">
        <v>66.069999999999993</v>
      </c>
      <c r="F158" s="212"/>
      <c r="G158" s="205" t="s">
        <v>293</v>
      </c>
      <c r="H158" s="212"/>
      <c r="I158" s="205" t="s">
        <v>293</v>
      </c>
      <c r="J158" s="212"/>
      <c r="K158" s="212"/>
      <c r="L158" s="212"/>
      <c r="M158" s="205" t="s">
        <v>293</v>
      </c>
      <c r="N158" s="205" t="s">
        <v>293</v>
      </c>
      <c r="O158" s="205" t="s">
        <v>293</v>
      </c>
      <c r="P158" s="205" t="s">
        <v>293</v>
      </c>
      <c r="Q158" s="206">
        <v>1.2201456500000001</v>
      </c>
      <c r="R158" s="205" t="s">
        <v>293</v>
      </c>
      <c r="S158" s="205" t="s">
        <v>293</v>
      </c>
      <c r="T158" s="205" t="s">
        <v>293</v>
      </c>
      <c r="U158" s="207">
        <v>146.77014565000002</v>
      </c>
    </row>
    <row r="159" spans="2:21" x14ac:dyDescent="0.25">
      <c r="B159" s="198">
        <v>2023</v>
      </c>
      <c r="C159" s="199">
        <v>5</v>
      </c>
      <c r="D159" s="199">
        <v>30</v>
      </c>
      <c r="E159" s="199">
        <v>82.02</v>
      </c>
      <c r="F159" s="212"/>
      <c r="G159" s="205" t="s">
        <v>293</v>
      </c>
      <c r="H159" s="212"/>
      <c r="I159" s="205" t="s">
        <v>293</v>
      </c>
      <c r="J159" s="212"/>
      <c r="K159" s="212"/>
      <c r="L159" s="212"/>
      <c r="M159" s="205" t="s">
        <v>293</v>
      </c>
      <c r="N159" s="205" t="s">
        <v>293</v>
      </c>
      <c r="O159" s="205" t="s">
        <v>293</v>
      </c>
      <c r="P159" s="205" t="s">
        <v>293</v>
      </c>
      <c r="Q159" s="206">
        <v>1.3652553799999998</v>
      </c>
      <c r="R159" s="205" t="s">
        <v>293</v>
      </c>
      <c r="S159" s="205" t="s">
        <v>293</v>
      </c>
      <c r="T159" s="205" t="s">
        <v>293</v>
      </c>
      <c r="U159" s="207">
        <v>164.22525538000002</v>
      </c>
    </row>
    <row r="160" spans="2:21" x14ac:dyDescent="0.25">
      <c r="B160" s="198">
        <v>2023</v>
      </c>
      <c r="C160" s="199">
        <v>5</v>
      </c>
      <c r="D160" s="199">
        <v>31</v>
      </c>
      <c r="E160" s="199">
        <v>89.82</v>
      </c>
      <c r="F160" s="212"/>
      <c r="G160" s="205" t="s">
        <v>293</v>
      </c>
      <c r="H160" s="212"/>
      <c r="I160" s="205" t="s">
        <v>293</v>
      </c>
      <c r="J160" s="212"/>
      <c r="K160" s="212"/>
      <c r="L160" s="212"/>
      <c r="M160" s="205" t="s">
        <v>293</v>
      </c>
      <c r="N160" s="205" t="s">
        <v>293</v>
      </c>
      <c r="O160" s="205" t="s">
        <v>293</v>
      </c>
      <c r="P160" s="205" t="s">
        <v>293</v>
      </c>
      <c r="Q160" s="206">
        <v>1.79739903</v>
      </c>
      <c r="R160" s="205" t="s">
        <v>293</v>
      </c>
      <c r="S160" s="205" t="s">
        <v>293</v>
      </c>
      <c r="T160" s="205" t="s">
        <v>293</v>
      </c>
      <c r="U160" s="207">
        <v>216.20739902999998</v>
      </c>
    </row>
    <row r="161" spans="2:21" x14ac:dyDescent="0.25">
      <c r="B161" s="198">
        <v>2023</v>
      </c>
      <c r="C161" s="199">
        <v>6</v>
      </c>
      <c r="D161" s="199">
        <v>1</v>
      </c>
      <c r="E161" s="199">
        <v>67.239999999999995</v>
      </c>
      <c r="F161" s="212"/>
      <c r="G161" s="205" t="s">
        <v>293</v>
      </c>
      <c r="H161" s="212"/>
      <c r="I161" s="205" t="s">
        <v>293</v>
      </c>
      <c r="J161" s="212"/>
      <c r="K161" s="212"/>
      <c r="L161" s="212"/>
      <c r="M161" s="205" t="s">
        <v>293</v>
      </c>
      <c r="N161" s="205" t="s">
        <v>293</v>
      </c>
      <c r="O161" s="205" t="s">
        <v>293</v>
      </c>
      <c r="P161" s="205" t="s">
        <v>293</v>
      </c>
      <c r="Q161" s="206">
        <v>1.3617345199999999</v>
      </c>
      <c r="R161" s="205" t="s">
        <v>293</v>
      </c>
      <c r="S161" s="205" t="s">
        <v>293</v>
      </c>
      <c r="T161" s="205" t="s">
        <v>293</v>
      </c>
      <c r="U161" s="207">
        <v>163.80173452</v>
      </c>
    </row>
    <row r="162" spans="2:21" x14ac:dyDescent="0.25">
      <c r="B162" s="198">
        <v>2023</v>
      </c>
      <c r="C162" s="199">
        <v>6</v>
      </c>
      <c r="D162" s="199">
        <v>2</v>
      </c>
      <c r="E162" s="199">
        <v>71.599999999999994</v>
      </c>
      <c r="F162" s="212"/>
      <c r="G162" s="205" t="s">
        <v>293</v>
      </c>
      <c r="H162" s="212"/>
      <c r="I162" s="205" t="s">
        <v>293</v>
      </c>
      <c r="J162" s="212"/>
      <c r="K162" s="212"/>
      <c r="L162" s="212"/>
      <c r="M162" s="205" t="s">
        <v>293</v>
      </c>
      <c r="N162" s="205" t="s">
        <v>293</v>
      </c>
      <c r="O162" s="205" t="s">
        <v>293</v>
      </c>
      <c r="P162" s="205" t="s">
        <v>293</v>
      </c>
      <c r="Q162" s="206">
        <v>1.4973714600000001</v>
      </c>
      <c r="R162" s="205" t="s">
        <v>293</v>
      </c>
      <c r="S162" s="205" t="s">
        <v>293</v>
      </c>
      <c r="T162" s="205" t="s">
        <v>293</v>
      </c>
      <c r="U162" s="207">
        <v>180.11737146000002</v>
      </c>
    </row>
    <row r="163" spans="2:21" x14ac:dyDescent="0.25">
      <c r="B163" s="198">
        <v>2023</v>
      </c>
      <c r="C163" s="199">
        <v>6</v>
      </c>
      <c r="D163" s="199">
        <v>3</v>
      </c>
      <c r="E163" s="199">
        <v>59</v>
      </c>
      <c r="F163" s="212"/>
      <c r="G163" s="205" t="s">
        <v>293</v>
      </c>
      <c r="H163" s="212"/>
      <c r="I163" s="205" t="s">
        <v>293</v>
      </c>
      <c r="J163" s="212"/>
      <c r="K163" s="212"/>
      <c r="L163" s="212"/>
      <c r="M163" s="205" t="s">
        <v>293</v>
      </c>
      <c r="N163" s="205" t="s">
        <v>293</v>
      </c>
      <c r="O163" s="205" t="s">
        <v>293</v>
      </c>
      <c r="P163" s="205" t="s">
        <v>293</v>
      </c>
      <c r="Q163" s="206">
        <v>1.5565554400000001</v>
      </c>
      <c r="R163" s="205" t="s">
        <v>293</v>
      </c>
      <c r="S163" s="205" t="s">
        <v>293</v>
      </c>
      <c r="T163" s="205" t="s">
        <v>293</v>
      </c>
      <c r="U163" s="207">
        <v>187.23655544000002</v>
      </c>
    </row>
    <row r="164" spans="2:21" x14ac:dyDescent="0.25">
      <c r="B164" s="198">
        <v>2023</v>
      </c>
      <c r="C164" s="199">
        <v>6</v>
      </c>
      <c r="D164" s="199">
        <v>4</v>
      </c>
      <c r="E164" s="199">
        <v>62.9</v>
      </c>
      <c r="F164" s="212"/>
      <c r="G164" s="205" t="s">
        <v>293</v>
      </c>
      <c r="H164" s="212"/>
      <c r="I164" s="205" t="s">
        <v>293</v>
      </c>
      <c r="J164" s="212"/>
      <c r="K164" s="212"/>
      <c r="L164" s="212"/>
      <c r="M164" s="205" t="s">
        <v>293</v>
      </c>
      <c r="N164" s="205" t="s">
        <v>293</v>
      </c>
      <c r="O164" s="205" t="s">
        <v>293</v>
      </c>
      <c r="P164" s="205" t="s">
        <v>293</v>
      </c>
      <c r="Q164" s="206">
        <v>1.6918570599999998</v>
      </c>
      <c r="R164" s="205" t="s">
        <v>293</v>
      </c>
      <c r="S164" s="205" t="s">
        <v>293</v>
      </c>
      <c r="T164" s="205" t="s">
        <v>293</v>
      </c>
      <c r="U164" s="207">
        <v>203.51185705999998</v>
      </c>
    </row>
    <row r="165" spans="2:21" x14ac:dyDescent="0.25">
      <c r="B165" s="198">
        <v>2023</v>
      </c>
      <c r="C165" s="199">
        <v>6</v>
      </c>
      <c r="D165" s="199">
        <v>5</v>
      </c>
      <c r="E165" s="199">
        <v>81.47</v>
      </c>
      <c r="F165" s="212"/>
      <c r="G165" s="205" t="s">
        <v>293</v>
      </c>
      <c r="H165" s="212"/>
      <c r="I165" s="205" t="s">
        <v>293</v>
      </c>
      <c r="J165" s="212"/>
      <c r="K165" s="212"/>
      <c r="L165" s="212"/>
      <c r="M165" s="205" t="s">
        <v>293</v>
      </c>
      <c r="N165" s="205" t="s">
        <v>293</v>
      </c>
      <c r="O165" s="205" t="s">
        <v>293</v>
      </c>
      <c r="P165" s="205" t="s">
        <v>293</v>
      </c>
      <c r="Q165" s="206">
        <v>2.5086127500000002</v>
      </c>
      <c r="R165" s="205" t="s">
        <v>293</v>
      </c>
      <c r="S165" s="205" t="s">
        <v>293</v>
      </c>
      <c r="T165" s="205" t="s">
        <v>293</v>
      </c>
      <c r="U165" s="207">
        <v>301.75861275</v>
      </c>
    </row>
    <row r="166" spans="2:21" x14ac:dyDescent="0.25">
      <c r="B166" s="198">
        <v>2023</v>
      </c>
      <c r="C166" s="199">
        <v>6</v>
      </c>
      <c r="D166" s="199">
        <v>6</v>
      </c>
      <c r="E166" s="199">
        <v>64.45</v>
      </c>
      <c r="F166" s="212"/>
      <c r="G166" s="205" t="s">
        <v>293</v>
      </c>
      <c r="H166" s="212"/>
      <c r="I166" s="205" t="s">
        <v>293</v>
      </c>
      <c r="J166" s="212"/>
      <c r="K166" s="212"/>
      <c r="L166" s="212"/>
      <c r="M166" s="205" t="s">
        <v>293</v>
      </c>
      <c r="N166" s="205" t="s">
        <v>293</v>
      </c>
      <c r="O166" s="205" t="s">
        <v>293</v>
      </c>
      <c r="P166" s="205" t="s">
        <v>293</v>
      </c>
      <c r="Q166" s="206">
        <v>2.6362858400000002</v>
      </c>
      <c r="R166" s="205" t="s">
        <v>293</v>
      </c>
      <c r="S166" s="205" t="s">
        <v>293</v>
      </c>
      <c r="T166" s="205" t="s">
        <v>293</v>
      </c>
      <c r="U166" s="207">
        <v>317.11628584000005</v>
      </c>
    </row>
    <row r="167" spans="2:21" x14ac:dyDescent="0.25">
      <c r="B167" s="198">
        <v>2023</v>
      </c>
      <c r="C167" s="199">
        <v>6</v>
      </c>
      <c r="D167" s="199">
        <v>7</v>
      </c>
      <c r="E167" s="199">
        <v>64.13</v>
      </c>
      <c r="F167" s="212"/>
      <c r="G167" s="205" t="s">
        <v>293</v>
      </c>
      <c r="H167" s="212"/>
      <c r="I167" s="205" t="s">
        <v>293</v>
      </c>
      <c r="J167" s="212"/>
      <c r="K167" s="212"/>
      <c r="L167" s="212"/>
      <c r="M167" s="205" t="s">
        <v>293</v>
      </c>
      <c r="N167" s="205" t="s">
        <v>293</v>
      </c>
      <c r="O167" s="205" t="s">
        <v>293</v>
      </c>
      <c r="P167" s="205" t="s">
        <v>293</v>
      </c>
      <c r="Q167" s="206">
        <v>2.6227892100000001</v>
      </c>
      <c r="R167" s="205" t="s">
        <v>293</v>
      </c>
      <c r="S167" s="205" t="s">
        <v>293</v>
      </c>
      <c r="T167" s="205" t="s">
        <v>293</v>
      </c>
      <c r="U167" s="207">
        <v>315.49278921000001</v>
      </c>
    </row>
    <row r="168" spans="2:21" x14ac:dyDescent="0.25">
      <c r="B168" s="198">
        <v>2023</v>
      </c>
      <c r="C168" s="199">
        <v>6</v>
      </c>
      <c r="D168" s="199">
        <v>8</v>
      </c>
      <c r="E168" s="199">
        <v>74.23</v>
      </c>
      <c r="F168" s="212"/>
      <c r="G168" s="205" t="s">
        <v>293</v>
      </c>
      <c r="H168" s="212"/>
      <c r="I168" s="205" t="s">
        <v>293</v>
      </c>
      <c r="J168" s="212"/>
      <c r="K168" s="212"/>
      <c r="L168" s="212"/>
      <c r="M168" s="205" t="s">
        <v>293</v>
      </c>
      <c r="N168" s="205" t="s">
        <v>293</v>
      </c>
      <c r="O168" s="205" t="s">
        <v>293</v>
      </c>
      <c r="P168" s="205" t="s">
        <v>293</v>
      </c>
      <c r="Q168" s="206">
        <v>1.90512058</v>
      </c>
      <c r="R168" s="205" t="s">
        <v>293</v>
      </c>
      <c r="S168" s="205" t="s">
        <v>293</v>
      </c>
      <c r="T168" s="205" t="s">
        <v>293</v>
      </c>
      <c r="U168" s="207">
        <v>229.16512057999998</v>
      </c>
    </row>
    <row r="169" spans="2:21" x14ac:dyDescent="0.25">
      <c r="B169" s="198">
        <v>2023</v>
      </c>
      <c r="C169" s="199">
        <v>6</v>
      </c>
      <c r="D169" s="199">
        <v>9</v>
      </c>
      <c r="E169" s="199">
        <v>60.59</v>
      </c>
      <c r="F169" s="212"/>
      <c r="G169" s="205" t="s">
        <v>293</v>
      </c>
      <c r="H169" s="212"/>
      <c r="I169" s="205" t="s">
        <v>293</v>
      </c>
      <c r="J169" s="212"/>
      <c r="K169" s="212"/>
      <c r="L169" s="212"/>
      <c r="M169" s="205" t="s">
        <v>293</v>
      </c>
      <c r="N169" s="205" t="s">
        <v>293</v>
      </c>
      <c r="O169" s="205" t="s">
        <v>293</v>
      </c>
      <c r="P169" s="205" t="s">
        <v>293</v>
      </c>
      <c r="Q169" s="206">
        <v>1.5490945700000001</v>
      </c>
      <c r="R169" s="205" t="s">
        <v>293</v>
      </c>
      <c r="S169" s="205" t="s">
        <v>293</v>
      </c>
      <c r="T169" s="205" t="s">
        <v>293</v>
      </c>
      <c r="U169" s="207">
        <v>186.33909457000001</v>
      </c>
    </row>
    <row r="170" spans="2:21" x14ac:dyDescent="0.25">
      <c r="B170" s="198">
        <v>2023</v>
      </c>
      <c r="C170" s="199">
        <v>6</v>
      </c>
      <c r="D170" s="199">
        <v>10</v>
      </c>
      <c r="E170" s="199">
        <v>57.01</v>
      </c>
      <c r="F170" s="212"/>
      <c r="G170" s="205" t="s">
        <v>293</v>
      </c>
      <c r="H170" s="212"/>
      <c r="I170" s="205" t="s">
        <v>293</v>
      </c>
      <c r="J170" s="212"/>
      <c r="K170" s="212"/>
      <c r="L170" s="212"/>
      <c r="M170" s="205" t="s">
        <v>293</v>
      </c>
      <c r="N170" s="205" t="s">
        <v>293</v>
      </c>
      <c r="O170" s="205" t="s">
        <v>293</v>
      </c>
      <c r="P170" s="205" t="s">
        <v>293</v>
      </c>
      <c r="Q170" s="206">
        <v>1.54951372</v>
      </c>
      <c r="R170" s="205" t="s">
        <v>293</v>
      </c>
      <c r="S170" s="205" t="s">
        <v>293</v>
      </c>
      <c r="T170" s="205" t="s">
        <v>293</v>
      </c>
      <c r="U170" s="207">
        <v>186.38951371999997</v>
      </c>
    </row>
    <row r="171" spans="2:21" x14ac:dyDescent="0.25">
      <c r="B171" s="198">
        <v>2023</v>
      </c>
      <c r="C171" s="199">
        <v>6</v>
      </c>
      <c r="D171" s="199">
        <v>11</v>
      </c>
      <c r="E171" s="199">
        <v>64.37</v>
      </c>
      <c r="F171" s="212"/>
      <c r="G171" s="205" t="s">
        <v>293</v>
      </c>
      <c r="H171" s="212"/>
      <c r="I171" s="205" t="s">
        <v>293</v>
      </c>
      <c r="J171" s="212"/>
      <c r="K171" s="212"/>
      <c r="L171" s="212"/>
      <c r="M171" s="205" t="s">
        <v>293</v>
      </c>
      <c r="N171" s="205" t="s">
        <v>293</v>
      </c>
      <c r="O171" s="205" t="s">
        <v>293</v>
      </c>
      <c r="P171" s="205" t="s">
        <v>293</v>
      </c>
      <c r="Q171" s="206">
        <v>1.51321533</v>
      </c>
      <c r="R171" s="205" t="s">
        <v>293</v>
      </c>
      <c r="S171" s="205" t="s">
        <v>293</v>
      </c>
      <c r="T171" s="205" t="s">
        <v>293</v>
      </c>
      <c r="U171" s="207">
        <v>182.02321533</v>
      </c>
    </row>
    <row r="172" spans="2:21" x14ac:dyDescent="0.25">
      <c r="B172" s="198">
        <v>2023</v>
      </c>
      <c r="C172" s="199">
        <v>6</v>
      </c>
      <c r="D172" s="199">
        <v>12</v>
      </c>
      <c r="E172" s="199">
        <v>73.75</v>
      </c>
      <c r="F172" s="212"/>
      <c r="G172" s="205" t="s">
        <v>293</v>
      </c>
      <c r="H172" s="212"/>
      <c r="I172" s="205" t="s">
        <v>293</v>
      </c>
      <c r="J172" s="212"/>
      <c r="K172" s="212"/>
      <c r="L172" s="212"/>
      <c r="M172" s="205" t="s">
        <v>293</v>
      </c>
      <c r="N172" s="205" t="s">
        <v>293</v>
      </c>
      <c r="O172" s="205" t="s">
        <v>293</v>
      </c>
      <c r="P172" s="205" t="s">
        <v>293</v>
      </c>
      <c r="Q172" s="206">
        <v>1.6636901800000001</v>
      </c>
      <c r="R172" s="205" t="s">
        <v>293</v>
      </c>
      <c r="S172" s="205" t="s">
        <v>293</v>
      </c>
      <c r="T172" s="205" t="s">
        <v>293</v>
      </c>
      <c r="U172" s="207">
        <v>200.12369018000001</v>
      </c>
    </row>
    <row r="173" spans="2:21" x14ac:dyDescent="0.25">
      <c r="B173" s="198">
        <v>2023</v>
      </c>
      <c r="C173" s="199">
        <v>6</v>
      </c>
      <c r="D173" s="199">
        <v>13</v>
      </c>
      <c r="E173" s="199">
        <v>67.53</v>
      </c>
      <c r="F173" s="212"/>
      <c r="G173" s="205" t="s">
        <v>293</v>
      </c>
      <c r="H173" s="212"/>
      <c r="I173" s="205" t="s">
        <v>293</v>
      </c>
      <c r="J173" s="212"/>
      <c r="K173" s="212"/>
      <c r="L173" s="212"/>
      <c r="M173" s="205" t="s">
        <v>293</v>
      </c>
      <c r="N173" s="205" t="s">
        <v>293</v>
      </c>
      <c r="O173" s="205" t="s">
        <v>293</v>
      </c>
      <c r="P173" s="205" t="s">
        <v>293</v>
      </c>
      <c r="Q173" s="206">
        <v>1.35310003</v>
      </c>
      <c r="R173" s="205" t="s">
        <v>293</v>
      </c>
      <c r="S173" s="205" t="s">
        <v>293</v>
      </c>
      <c r="T173" s="205" t="s">
        <v>293</v>
      </c>
      <c r="U173" s="207">
        <v>162.76310003</v>
      </c>
    </row>
    <row r="174" spans="2:21" x14ac:dyDescent="0.25">
      <c r="B174" s="198">
        <v>2023</v>
      </c>
      <c r="C174" s="199">
        <v>6</v>
      </c>
      <c r="D174" s="199">
        <v>14</v>
      </c>
      <c r="E174" s="199">
        <v>62.39</v>
      </c>
      <c r="F174" s="212"/>
      <c r="G174" s="205" t="s">
        <v>293</v>
      </c>
      <c r="H174" s="212"/>
      <c r="I174" s="205" t="s">
        <v>293</v>
      </c>
      <c r="J174" s="212"/>
      <c r="K174" s="212"/>
      <c r="L174" s="212"/>
      <c r="M174" s="205" t="s">
        <v>293</v>
      </c>
      <c r="N174" s="205" t="s">
        <v>293</v>
      </c>
      <c r="O174" s="205" t="s">
        <v>293</v>
      </c>
      <c r="P174" s="205" t="s">
        <v>293</v>
      </c>
      <c r="Q174" s="206">
        <v>1.30640672</v>
      </c>
      <c r="R174" s="205" t="s">
        <v>293</v>
      </c>
      <c r="S174" s="205" t="s">
        <v>293</v>
      </c>
      <c r="T174" s="205" t="s">
        <v>293</v>
      </c>
      <c r="U174" s="207">
        <v>157.14640672000002</v>
      </c>
    </row>
    <row r="175" spans="2:21" x14ac:dyDescent="0.25">
      <c r="B175" s="198">
        <v>2023</v>
      </c>
      <c r="C175" s="199">
        <v>6</v>
      </c>
      <c r="D175" s="199">
        <v>15</v>
      </c>
      <c r="E175" s="199">
        <v>63.43</v>
      </c>
      <c r="F175" s="212"/>
      <c r="G175" s="205" t="s">
        <v>293</v>
      </c>
      <c r="H175" s="212"/>
      <c r="I175" s="205" t="s">
        <v>293</v>
      </c>
      <c r="J175" s="212"/>
      <c r="K175" s="212"/>
      <c r="L175" s="212"/>
      <c r="M175" s="205" t="s">
        <v>293</v>
      </c>
      <c r="N175" s="205" t="s">
        <v>293</v>
      </c>
      <c r="O175" s="205" t="s">
        <v>293</v>
      </c>
      <c r="P175" s="205" t="s">
        <v>293</v>
      </c>
      <c r="Q175" s="206">
        <v>1.3864643699999999</v>
      </c>
      <c r="R175" s="205" t="s">
        <v>293</v>
      </c>
      <c r="S175" s="205" t="s">
        <v>293</v>
      </c>
      <c r="T175" s="205" t="s">
        <v>293</v>
      </c>
      <c r="U175" s="207">
        <v>166.77646436999999</v>
      </c>
    </row>
    <row r="176" spans="2:21" x14ac:dyDescent="0.25">
      <c r="B176" s="198">
        <v>2023</v>
      </c>
      <c r="C176" s="199">
        <v>6</v>
      </c>
      <c r="D176" s="199">
        <v>16</v>
      </c>
      <c r="E176" s="199">
        <v>78.989999999999995</v>
      </c>
      <c r="F176" s="212"/>
      <c r="G176" s="205" t="s">
        <v>293</v>
      </c>
      <c r="H176" s="212"/>
      <c r="I176" s="205" t="s">
        <v>293</v>
      </c>
      <c r="J176" s="212"/>
      <c r="K176" s="212"/>
      <c r="L176" s="212"/>
      <c r="M176" s="205" t="s">
        <v>293</v>
      </c>
      <c r="N176" s="205" t="s">
        <v>293</v>
      </c>
      <c r="O176" s="205" t="s">
        <v>293</v>
      </c>
      <c r="P176" s="205" t="s">
        <v>293</v>
      </c>
      <c r="Q176" s="206">
        <v>1.4059967600000001</v>
      </c>
      <c r="R176" s="205" t="s">
        <v>293</v>
      </c>
      <c r="S176" s="205" t="s">
        <v>293</v>
      </c>
      <c r="T176" s="205" t="s">
        <v>293</v>
      </c>
      <c r="U176" s="207">
        <v>169.12599675999999</v>
      </c>
    </row>
    <row r="177" spans="2:21" x14ac:dyDescent="0.25">
      <c r="B177" s="198">
        <v>2023</v>
      </c>
      <c r="C177" s="199">
        <v>6</v>
      </c>
      <c r="D177" s="199">
        <v>17</v>
      </c>
      <c r="E177" s="199">
        <v>56.21</v>
      </c>
      <c r="F177" s="212"/>
      <c r="G177" s="205" t="s">
        <v>293</v>
      </c>
      <c r="H177" s="212"/>
      <c r="I177" s="205" t="s">
        <v>293</v>
      </c>
      <c r="J177" s="212"/>
      <c r="K177" s="212"/>
      <c r="L177" s="212"/>
      <c r="M177" s="205" t="s">
        <v>293</v>
      </c>
      <c r="N177" s="205" t="s">
        <v>293</v>
      </c>
      <c r="O177" s="205" t="s">
        <v>293</v>
      </c>
      <c r="P177" s="205" t="s">
        <v>293</v>
      </c>
      <c r="Q177" s="206">
        <v>1.0931431999999999</v>
      </c>
      <c r="R177" s="205" t="s">
        <v>293</v>
      </c>
      <c r="S177" s="205" t="s">
        <v>293</v>
      </c>
      <c r="T177" s="205" t="s">
        <v>293</v>
      </c>
      <c r="U177" s="207">
        <v>131.49314319999999</v>
      </c>
    </row>
    <row r="178" spans="2:21" x14ac:dyDescent="0.25">
      <c r="B178" s="198">
        <v>2023</v>
      </c>
      <c r="C178" s="199">
        <v>6</v>
      </c>
      <c r="D178" s="199">
        <v>18</v>
      </c>
      <c r="E178" s="199">
        <v>57.72</v>
      </c>
      <c r="F178" s="212"/>
      <c r="G178" s="205" t="s">
        <v>293</v>
      </c>
      <c r="H178" s="212"/>
      <c r="I178" s="205" t="s">
        <v>293</v>
      </c>
      <c r="J178" s="212"/>
      <c r="K178" s="212"/>
      <c r="L178" s="212"/>
      <c r="M178" s="205" t="s">
        <v>293</v>
      </c>
      <c r="N178" s="205" t="s">
        <v>293</v>
      </c>
      <c r="O178" s="205" t="s">
        <v>293</v>
      </c>
      <c r="P178" s="205" t="s">
        <v>293</v>
      </c>
      <c r="Q178" s="206">
        <v>1.05282097</v>
      </c>
      <c r="R178" s="205" t="s">
        <v>293</v>
      </c>
      <c r="S178" s="205" t="s">
        <v>293</v>
      </c>
      <c r="T178" s="205" t="s">
        <v>293</v>
      </c>
      <c r="U178" s="207">
        <v>126.64282097</v>
      </c>
    </row>
    <row r="179" spans="2:21" x14ac:dyDescent="0.25">
      <c r="B179" s="198">
        <v>2023</v>
      </c>
      <c r="C179" s="199">
        <v>6</v>
      </c>
      <c r="D179" s="199">
        <v>19</v>
      </c>
      <c r="E179" s="199">
        <v>62.48</v>
      </c>
      <c r="F179" s="212"/>
      <c r="G179" s="205" t="s">
        <v>293</v>
      </c>
      <c r="H179" s="212"/>
      <c r="I179" s="205" t="s">
        <v>293</v>
      </c>
      <c r="J179" s="212"/>
      <c r="K179" s="212"/>
      <c r="L179" s="212"/>
      <c r="M179" s="205" t="s">
        <v>293</v>
      </c>
      <c r="N179" s="205" t="s">
        <v>293</v>
      </c>
      <c r="O179" s="205" t="s">
        <v>293</v>
      </c>
      <c r="P179" s="205" t="s">
        <v>293</v>
      </c>
      <c r="Q179" s="206">
        <v>1.1362318199999999</v>
      </c>
      <c r="R179" s="205" t="s">
        <v>293</v>
      </c>
      <c r="S179" s="205" t="s">
        <v>293</v>
      </c>
      <c r="T179" s="205" t="s">
        <v>293</v>
      </c>
      <c r="U179" s="207">
        <v>136.67623182</v>
      </c>
    </row>
    <row r="180" spans="2:21" x14ac:dyDescent="0.25">
      <c r="B180" s="198">
        <v>2023</v>
      </c>
      <c r="C180" s="199">
        <v>6</v>
      </c>
      <c r="D180" s="199">
        <v>20</v>
      </c>
      <c r="E180" s="199">
        <v>66.959999999999994</v>
      </c>
      <c r="F180" s="212"/>
      <c r="G180" s="205" t="s">
        <v>293</v>
      </c>
      <c r="H180" s="212"/>
      <c r="I180" s="205" t="s">
        <v>293</v>
      </c>
      <c r="J180" s="212"/>
      <c r="K180" s="212"/>
      <c r="L180" s="212"/>
      <c r="M180" s="205" t="s">
        <v>293</v>
      </c>
      <c r="N180" s="205" t="s">
        <v>293</v>
      </c>
      <c r="O180" s="205" t="s">
        <v>293</v>
      </c>
      <c r="P180" s="205" t="s">
        <v>293</v>
      </c>
      <c r="Q180" s="206">
        <v>1.7503703999999998</v>
      </c>
      <c r="R180" s="205" t="s">
        <v>293</v>
      </c>
      <c r="S180" s="205" t="s">
        <v>293</v>
      </c>
      <c r="T180" s="205" t="s">
        <v>293</v>
      </c>
      <c r="U180" s="207">
        <v>210.55037039999999</v>
      </c>
    </row>
    <row r="181" spans="2:21" x14ac:dyDescent="0.25">
      <c r="B181" s="198">
        <v>2023</v>
      </c>
      <c r="C181" s="199">
        <v>6</v>
      </c>
      <c r="D181" s="199">
        <v>21</v>
      </c>
      <c r="E181" s="199">
        <v>58.72</v>
      </c>
      <c r="F181" s="212"/>
      <c r="G181" s="205" t="s">
        <v>293</v>
      </c>
      <c r="H181" s="212"/>
      <c r="I181" s="205" t="s">
        <v>293</v>
      </c>
      <c r="J181" s="212"/>
      <c r="K181" s="212"/>
      <c r="L181" s="212"/>
      <c r="M181" s="205" t="s">
        <v>293</v>
      </c>
      <c r="N181" s="205" t="s">
        <v>293</v>
      </c>
      <c r="O181" s="205" t="s">
        <v>293</v>
      </c>
      <c r="P181" s="205" t="s">
        <v>293</v>
      </c>
      <c r="Q181" s="206">
        <v>1.5179936399999998</v>
      </c>
      <c r="R181" s="205" t="s">
        <v>293</v>
      </c>
      <c r="S181" s="205" t="s">
        <v>293</v>
      </c>
      <c r="T181" s="205" t="s">
        <v>293</v>
      </c>
      <c r="U181" s="207">
        <v>182.59799363999997</v>
      </c>
    </row>
    <row r="182" spans="2:21" x14ac:dyDescent="0.25">
      <c r="B182" s="198">
        <v>2023</v>
      </c>
      <c r="C182" s="199">
        <v>6</v>
      </c>
      <c r="D182" s="199">
        <v>22</v>
      </c>
      <c r="E182" s="199">
        <v>64.14</v>
      </c>
      <c r="F182" s="212"/>
      <c r="G182" s="205" t="s">
        <v>293</v>
      </c>
      <c r="H182" s="212"/>
      <c r="I182" s="205" t="s">
        <v>293</v>
      </c>
      <c r="J182" s="212"/>
      <c r="K182" s="212"/>
      <c r="L182" s="212"/>
      <c r="M182" s="205" t="s">
        <v>293</v>
      </c>
      <c r="N182" s="205" t="s">
        <v>293</v>
      </c>
      <c r="O182" s="205" t="s">
        <v>293</v>
      </c>
      <c r="P182" s="205" t="s">
        <v>293</v>
      </c>
      <c r="Q182" s="206">
        <v>1.2468035899999999</v>
      </c>
      <c r="R182" s="205" t="s">
        <v>293</v>
      </c>
      <c r="S182" s="205" t="s">
        <v>293</v>
      </c>
      <c r="T182" s="205" t="s">
        <v>293</v>
      </c>
      <c r="U182" s="207">
        <v>149.97680359</v>
      </c>
    </row>
    <row r="183" spans="2:21" x14ac:dyDescent="0.25">
      <c r="B183" s="198">
        <v>2023</v>
      </c>
      <c r="C183" s="199">
        <v>6</v>
      </c>
      <c r="D183" s="199">
        <v>23</v>
      </c>
      <c r="E183" s="199">
        <v>59.14</v>
      </c>
      <c r="F183" s="212"/>
      <c r="G183" s="205" t="s">
        <v>293</v>
      </c>
      <c r="H183" s="212"/>
      <c r="I183" s="205" t="s">
        <v>293</v>
      </c>
      <c r="J183" s="212"/>
      <c r="K183" s="212"/>
      <c r="L183" s="212"/>
      <c r="M183" s="205" t="s">
        <v>293</v>
      </c>
      <c r="N183" s="205" t="s">
        <v>293</v>
      </c>
      <c r="O183" s="205" t="s">
        <v>293</v>
      </c>
      <c r="P183" s="205" t="s">
        <v>293</v>
      </c>
      <c r="Q183" s="206">
        <v>1.1726978700000001</v>
      </c>
      <c r="R183" s="205" t="s">
        <v>293</v>
      </c>
      <c r="S183" s="205" t="s">
        <v>293</v>
      </c>
      <c r="T183" s="205" t="s">
        <v>293</v>
      </c>
      <c r="U183" s="207">
        <v>141.06269786999999</v>
      </c>
    </row>
    <row r="184" spans="2:21" x14ac:dyDescent="0.25">
      <c r="B184" s="198">
        <v>2023</v>
      </c>
      <c r="C184" s="199">
        <v>6</v>
      </c>
      <c r="D184" s="199">
        <v>24</v>
      </c>
      <c r="E184" s="199">
        <v>54.86</v>
      </c>
      <c r="F184" s="212"/>
      <c r="G184" s="205" t="s">
        <v>293</v>
      </c>
      <c r="H184" s="212"/>
      <c r="I184" s="205" t="s">
        <v>293</v>
      </c>
      <c r="J184" s="212"/>
      <c r="K184" s="212"/>
      <c r="L184" s="212"/>
      <c r="M184" s="205" t="s">
        <v>293</v>
      </c>
      <c r="N184" s="205" t="s">
        <v>293</v>
      </c>
      <c r="O184" s="205" t="s">
        <v>293</v>
      </c>
      <c r="P184" s="205" t="s">
        <v>293</v>
      </c>
      <c r="Q184" s="206">
        <v>1.3382621199999998</v>
      </c>
      <c r="R184" s="205" t="s">
        <v>293</v>
      </c>
      <c r="S184" s="205" t="s">
        <v>293</v>
      </c>
      <c r="T184" s="205" t="s">
        <v>293</v>
      </c>
      <c r="U184" s="207">
        <v>160.97826211999998</v>
      </c>
    </row>
    <row r="185" spans="2:21" x14ac:dyDescent="0.25">
      <c r="B185" s="198">
        <v>2023</v>
      </c>
      <c r="C185" s="199">
        <v>6</v>
      </c>
      <c r="D185" s="199">
        <v>25</v>
      </c>
      <c r="E185" s="199">
        <v>57.24</v>
      </c>
      <c r="F185" s="212"/>
      <c r="G185" s="205" t="s">
        <v>293</v>
      </c>
      <c r="H185" s="212"/>
      <c r="I185" s="205" t="s">
        <v>293</v>
      </c>
      <c r="J185" s="212"/>
      <c r="K185" s="212"/>
      <c r="L185" s="212"/>
      <c r="M185" s="205" t="s">
        <v>293</v>
      </c>
      <c r="N185" s="205" t="s">
        <v>293</v>
      </c>
      <c r="O185" s="205" t="s">
        <v>293</v>
      </c>
      <c r="P185" s="205" t="s">
        <v>293</v>
      </c>
      <c r="Q185" s="206">
        <v>1.35167492</v>
      </c>
      <c r="R185" s="205" t="s">
        <v>293</v>
      </c>
      <c r="S185" s="205" t="s">
        <v>293</v>
      </c>
      <c r="T185" s="205" t="s">
        <v>293</v>
      </c>
      <c r="U185" s="207">
        <v>162.59167492</v>
      </c>
    </row>
    <row r="186" spans="2:21" x14ac:dyDescent="0.25">
      <c r="B186" s="198">
        <v>2023</v>
      </c>
      <c r="C186" s="199">
        <v>6</v>
      </c>
      <c r="D186" s="199">
        <v>26</v>
      </c>
      <c r="E186" s="199">
        <v>62.34</v>
      </c>
      <c r="F186" s="212"/>
      <c r="G186" s="205" t="s">
        <v>293</v>
      </c>
      <c r="H186" s="212"/>
      <c r="I186" s="205" t="s">
        <v>293</v>
      </c>
      <c r="J186" s="212"/>
      <c r="K186" s="212"/>
      <c r="L186" s="212"/>
      <c r="M186" s="205" t="s">
        <v>293</v>
      </c>
      <c r="N186" s="205" t="s">
        <v>293</v>
      </c>
      <c r="O186" s="205" t="s">
        <v>293</v>
      </c>
      <c r="P186" s="205" t="s">
        <v>293</v>
      </c>
      <c r="Q186" s="206">
        <v>1.2138584000000001</v>
      </c>
      <c r="R186" s="205" t="s">
        <v>293</v>
      </c>
      <c r="S186" s="205" t="s">
        <v>293</v>
      </c>
      <c r="T186" s="205" t="s">
        <v>293</v>
      </c>
      <c r="U186" s="207">
        <v>146.0138584</v>
      </c>
    </row>
    <row r="187" spans="2:21" x14ac:dyDescent="0.25">
      <c r="B187" s="198">
        <v>2023</v>
      </c>
      <c r="C187" s="199">
        <v>6</v>
      </c>
      <c r="D187" s="199">
        <v>27</v>
      </c>
      <c r="E187" s="199">
        <v>60.89</v>
      </c>
      <c r="F187" s="212"/>
      <c r="G187" s="205" t="s">
        <v>293</v>
      </c>
      <c r="H187" s="212"/>
      <c r="I187" s="205" t="s">
        <v>293</v>
      </c>
      <c r="J187" s="212"/>
      <c r="K187" s="212"/>
      <c r="L187" s="212"/>
      <c r="M187" s="205" t="s">
        <v>293</v>
      </c>
      <c r="N187" s="205" t="s">
        <v>293</v>
      </c>
      <c r="O187" s="205" t="s">
        <v>293</v>
      </c>
      <c r="P187" s="205" t="s">
        <v>293</v>
      </c>
      <c r="Q187" s="206">
        <v>1.4852161100000001</v>
      </c>
      <c r="R187" s="205" t="s">
        <v>293</v>
      </c>
      <c r="S187" s="205" t="s">
        <v>293</v>
      </c>
      <c r="T187" s="205" t="s">
        <v>293</v>
      </c>
      <c r="U187" s="207">
        <v>178.65521611</v>
      </c>
    </row>
    <row r="188" spans="2:21" x14ac:dyDescent="0.25">
      <c r="B188" s="198">
        <v>2023</v>
      </c>
      <c r="C188" s="199">
        <v>6</v>
      </c>
      <c r="D188" s="199">
        <v>28</v>
      </c>
      <c r="E188" s="199">
        <v>55.36</v>
      </c>
      <c r="F188" s="212"/>
      <c r="G188" s="205" t="s">
        <v>293</v>
      </c>
      <c r="H188" s="212"/>
      <c r="I188" s="205" t="s">
        <v>293</v>
      </c>
      <c r="J188" s="212"/>
      <c r="K188" s="212"/>
      <c r="L188" s="212"/>
      <c r="M188" s="205" t="s">
        <v>293</v>
      </c>
      <c r="N188" s="205" t="s">
        <v>293</v>
      </c>
      <c r="O188" s="205" t="s">
        <v>293</v>
      </c>
      <c r="P188" s="205" t="s">
        <v>293</v>
      </c>
      <c r="Q188" s="206">
        <v>1.44128919</v>
      </c>
      <c r="R188" s="205" t="s">
        <v>293</v>
      </c>
      <c r="S188" s="205" t="s">
        <v>293</v>
      </c>
      <c r="T188" s="205" t="s">
        <v>293</v>
      </c>
      <c r="U188" s="207">
        <v>173.37128918999997</v>
      </c>
    </row>
    <row r="189" spans="2:21" x14ac:dyDescent="0.25">
      <c r="B189" s="198">
        <v>2023</v>
      </c>
      <c r="C189" s="199">
        <v>6</v>
      </c>
      <c r="D189" s="199">
        <v>29</v>
      </c>
      <c r="E189" s="199">
        <v>64.180000000000007</v>
      </c>
      <c r="F189" s="212"/>
      <c r="G189" s="205" t="s">
        <v>293</v>
      </c>
      <c r="H189" s="212"/>
      <c r="I189" s="205" t="s">
        <v>293</v>
      </c>
      <c r="J189" s="212"/>
      <c r="K189" s="212"/>
      <c r="L189" s="212"/>
      <c r="M189" s="205" t="s">
        <v>293</v>
      </c>
      <c r="N189" s="205" t="s">
        <v>293</v>
      </c>
      <c r="O189" s="205" t="s">
        <v>293</v>
      </c>
      <c r="P189" s="205" t="s">
        <v>293</v>
      </c>
      <c r="Q189" s="206">
        <v>1.6562293099999998</v>
      </c>
      <c r="R189" s="205" t="s">
        <v>293</v>
      </c>
      <c r="S189" s="205" t="s">
        <v>293</v>
      </c>
      <c r="T189" s="205" t="s">
        <v>293</v>
      </c>
      <c r="U189" s="207">
        <v>199.22622930999998</v>
      </c>
    </row>
    <row r="190" spans="2:21" x14ac:dyDescent="0.25">
      <c r="B190" s="198">
        <v>2023</v>
      </c>
      <c r="C190" s="199">
        <v>6</v>
      </c>
      <c r="D190" s="199">
        <v>30</v>
      </c>
      <c r="E190" s="199">
        <v>86.08</v>
      </c>
      <c r="F190" s="212"/>
      <c r="G190" s="205" t="s">
        <v>293</v>
      </c>
      <c r="H190" s="212"/>
      <c r="I190" s="205" t="s">
        <v>293</v>
      </c>
      <c r="J190" s="212"/>
      <c r="K190" s="212"/>
      <c r="L190" s="212"/>
      <c r="M190" s="205" t="s">
        <v>293</v>
      </c>
      <c r="N190" s="205" t="s">
        <v>293</v>
      </c>
      <c r="O190" s="205" t="s">
        <v>293</v>
      </c>
      <c r="P190" s="205" t="s">
        <v>293</v>
      </c>
      <c r="Q190" s="206">
        <v>2.0156923500000001</v>
      </c>
      <c r="R190" s="205" t="s">
        <v>293</v>
      </c>
      <c r="S190" s="205" t="s">
        <v>293</v>
      </c>
      <c r="T190" s="205" t="s">
        <v>293</v>
      </c>
      <c r="U190" s="207">
        <v>242.46569235000001</v>
      </c>
    </row>
    <row r="191" spans="2:21" x14ac:dyDescent="0.25">
      <c r="B191" s="198">
        <v>2023</v>
      </c>
      <c r="C191" s="199">
        <v>7</v>
      </c>
      <c r="D191" s="199">
        <v>1</v>
      </c>
      <c r="E191" s="199">
        <v>50.09</v>
      </c>
      <c r="F191" s="212"/>
      <c r="G191" s="205" t="s">
        <v>293</v>
      </c>
      <c r="H191" s="212"/>
      <c r="I191" s="205" t="s">
        <v>293</v>
      </c>
      <c r="J191" s="212"/>
      <c r="K191" s="212"/>
      <c r="L191" s="212"/>
      <c r="M191" s="205" t="s">
        <v>293</v>
      </c>
      <c r="N191" s="205" t="s">
        <v>293</v>
      </c>
      <c r="O191" s="205" t="s">
        <v>293</v>
      </c>
      <c r="P191" s="205" t="s">
        <v>293</v>
      </c>
      <c r="Q191" s="206">
        <v>1.4520194299999998</v>
      </c>
      <c r="R191" s="205" t="s">
        <v>293</v>
      </c>
      <c r="S191" s="205" t="s">
        <v>293</v>
      </c>
      <c r="T191" s="205" t="s">
        <v>293</v>
      </c>
      <c r="U191" s="207">
        <v>174.66201942999999</v>
      </c>
    </row>
    <row r="192" spans="2:21" x14ac:dyDescent="0.25">
      <c r="B192" s="198">
        <v>2023</v>
      </c>
      <c r="C192" s="199">
        <v>7</v>
      </c>
      <c r="D192" s="199">
        <v>2</v>
      </c>
      <c r="E192" s="199">
        <v>53.25</v>
      </c>
      <c r="F192" s="212"/>
      <c r="G192" s="205" t="s">
        <v>293</v>
      </c>
      <c r="H192" s="212"/>
      <c r="I192" s="205" t="s">
        <v>293</v>
      </c>
      <c r="J192" s="212"/>
      <c r="K192" s="212"/>
      <c r="L192" s="212"/>
      <c r="M192" s="205" t="s">
        <v>293</v>
      </c>
      <c r="N192" s="205" t="s">
        <v>293</v>
      </c>
      <c r="O192" s="205" t="s">
        <v>293</v>
      </c>
      <c r="P192" s="205" t="s">
        <v>293</v>
      </c>
      <c r="Q192" s="206">
        <v>1.4429657899999999</v>
      </c>
      <c r="R192" s="205" t="s">
        <v>293</v>
      </c>
      <c r="S192" s="205" t="s">
        <v>293</v>
      </c>
      <c r="T192" s="205" t="s">
        <v>293</v>
      </c>
      <c r="U192" s="207">
        <v>173.57296578999998</v>
      </c>
    </row>
    <row r="193" spans="2:21" x14ac:dyDescent="0.25">
      <c r="B193" s="198">
        <v>2023</v>
      </c>
      <c r="C193" s="199">
        <v>7</v>
      </c>
      <c r="D193" s="199">
        <v>3</v>
      </c>
      <c r="E193" s="199">
        <v>60.36</v>
      </c>
      <c r="F193" s="212"/>
      <c r="G193" s="205" t="s">
        <v>293</v>
      </c>
      <c r="H193" s="212"/>
      <c r="I193" s="205" t="s">
        <v>293</v>
      </c>
      <c r="J193" s="212"/>
      <c r="K193" s="212"/>
      <c r="L193" s="212"/>
      <c r="M193" s="205" t="s">
        <v>293</v>
      </c>
      <c r="N193" s="205" t="s">
        <v>293</v>
      </c>
      <c r="O193" s="205" t="s">
        <v>293</v>
      </c>
      <c r="P193" s="205" t="s">
        <v>293</v>
      </c>
      <c r="Q193" s="206">
        <v>1.3862967100000001</v>
      </c>
      <c r="R193" s="205" t="s">
        <v>293</v>
      </c>
      <c r="S193" s="205" t="s">
        <v>293</v>
      </c>
      <c r="T193" s="205" t="s">
        <v>293</v>
      </c>
      <c r="U193" s="207">
        <v>166.75629671000002</v>
      </c>
    </row>
    <row r="194" spans="2:21" x14ac:dyDescent="0.25">
      <c r="B194" s="198">
        <v>2023</v>
      </c>
      <c r="C194" s="199">
        <v>7</v>
      </c>
      <c r="D194" s="199">
        <v>4</v>
      </c>
      <c r="E194" s="199">
        <v>51.41</v>
      </c>
      <c r="F194" s="212"/>
      <c r="G194" s="205" t="s">
        <v>293</v>
      </c>
      <c r="H194" s="212"/>
      <c r="I194" s="205" t="s">
        <v>293</v>
      </c>
      <c r="J194" s="212"/>
      <c r="K194" s="212"/>
      <c r="L194" s="212"/>
      <c r="M194" s="205" t="s">
        <v>293</v>
      </c>
      <c r="N194" s="205" t="s">
        <v>293</v>
      </c>
      <c r="O194" s="205" t="s">
        <v>293</v>
      </c>
      <c r="P194" s="205" t="s">
        <v>293</v>
      </c>
      <c r="Q194" s="206">
        <v>1.2779883499999998</v>
      </c>
      <c r="R194" s="205" t="s">
        <v>293</v>
      </c>
      <c r="S194" s="205" t="s">
        <v>293</v>
      </c>
      <c r="T194" s="205" t="s">
        <v>293</v>
      </c>
      <c r="U194" s="207">
        <v>153.72798834999998</v>
      </c>
    </row>
    <row r="195" spans="2:21" x14ac:dyDescent="0.25">
      <c r="B195" s="198">
        <v>2023</v>
      </c>
      <c r="C195" s="199">
        <v>7</v>
      </c>
      <c r="D195" s="199">
        <v>5</v>
      </c>
      <c r="E195" s="199">
        <v>61.57</v>
      </c>
      <c r="F195" s="212"/>
      <c r="G195" s="205" t="s">
        <v>293</v>
      </c>
      <c r="H195" s="212"/>
      <c r="I195" s="205" t="s">
        <v>293</v>
      </c>
      <c r="J195" s="212"/>
      <c r="K195" s="212"/>
      <c r="L195" s="212"/>
      <c r="M195" s="205" t="s">
        <v>293</v>
      </c>
      <c r="N195" s="205" t="s">
        <v>293</v>
      </c>
      <c r="O195" s="205" t="s">
        <v>293</v>
      </c>
      <c r="P195" s="205" t="s">
        <v>293</v>
      </c>
      <c r="Q195" s="206">
        <v>1.44254664</v>
      </c>
      <c r="R195" s="205" t="s">
        <v>293</v>
      </c>
      <c r="S195" s="205" t="s">
        <v>293</v>
      </c>
      <c r="T195" s="205" t="s">
        <v>293</v>
      </c>
      <c r="U195" s="207">
        <v>173.52254664</v>
      </c>
    </row>
    <row r="196" spans="2:21" x14ac:dyDescent="0.25">
      <c r="B196" s="198">
        <v>2023</v>
      </c>
      <c r="C196" s="199">
        <v>7</v>
      </c>
      <c r="D196" s="199">
        <v>6</v>
      </c>
      <c r="E196" s="199">
        <v>51.61</v>
      </c>
      <c r="F196" s="212"/>
      <c r="G196" s="205" t="s">
        <v>293</v>
      </c>
      <c r="H196" s="212"/>
      <c r="I196" s="205" t="s">
        <v>293</v>
      </c>
      <c r="J196" s="212"/>
      <c r="K196" s="212"/>
      <c r="L196" s="212"/>
      <c r="M196" s="205" t="s">
        <v>293</v>
      </c>
      <c r="N196" s="205" t="s">
        <v>293</v>
      </c>
      <c r="O196" s="205" t="s">
        <v>293</v>
      </c>
      <c r="P196" s="205" t="s">
        <v>293</v>
      </c>
      <c r="Q196" s="206">
        <v>1.53551411</v>
      </c>
      <c r="R196" s="205" t="s">
        <v>293</v>
      </c>
      <c r="S196" s="205" t="s">
        <v>293</v>
      </c>
      <c r="T196" s="205" t="s">
        <v>293</v>
      </c>
      <c r="U196" s="207">
        <v>184.70551411000002</v>
      </c>
    </row>
    <row r="197" spans="2:21" x14ac:dyDescent="0.25">
      <c r="B197" s="198">
        <v>2023</v>
      </c>
      <c r="C197" s="199">
        <v>7</v>
      </c>
      <c r="D197" s="199">
        <v>7</v>
      </c>
      <c r="E197" s="199">
        <v>52</v>
      </c>
      <c r="F197" s="212"/>
      <c r="G197" s="205" t="s">
        <v>293</v>
      </c>
      <c r="H197" s="212"/>
      <c r="I197" s="205" t="s">
        <v>293</v>
      </c>
      <c r="J197" s="212"/>
      <c r="K197" s="212"/>
      <c r="L197" s="212"/>
      <c r="M197" s="205" t="s">
        <v>293</v>
      </c>
      <c r="N197" s="205" t="s">
        <v>293</v>
      </c>
      <c r="O197" s="205" t="s">
        <v>293</v>
      </c>
      <c r="P197" s="205" t="s">
        <v>293</v>
      </c>
      <c r="Q197" s="206">
        <v>1.3621536700000001</v>
      </c>
      <c r="R197" s="205" t="s">
        <v>293</v>
      </c>
      <c r="S197" s="205" t="s">
        <v>293</v>
      </c>
      <c r="T197" s="205" t="s">
        <v>293</v>
      </c>
      <c r="U197" s="207">
        <v>163.85215367000001</v>
      </c>
    </row>
    <row r="198" spans="2:21" x14ac:dyDescent="0.25">
      <c r="B198" s="198">
        <v>2023</v>
      </c>
      <c r="C198" s="199">
        <v>7</v>
      </c>
      <c r="D198" s="199">
        <v>8</v>
      </c>
      <c r="E198" s="199">
        <v>49.14</v>
      </c>
      <c r="F198" s="212"/>
      <c r="G198" s="205" t="s">
        <v>293</v>
      </c>
      <c r="H198" s="212"/>
      <c r="I198" s="205" t="s">
        <v>293</v>
      </c>
      <c r="J198" s="212"/>
      <c r="K198" s="212"/>
      <c r="L198" s="212"/>
      <c r="M198" s="205" t="s">
        <v>293</v>
      </c>
      <c r="N198" s="205" t="s">
        <v>293</v>
      </c>
      <c r="O198" s="205" t="s">
        <v>293</v>
      </c>
      <c r="P198" s="205" t="s">
        <v>293</v>
      </c>
      <c r="Q198" s="206">
        <v>1.4707135199999999</v>
      </c>
      <c r="R198" s="205" t="s">
        <v>293</v>
      </c>
      <c r="S198" s="205" t="s">
        <v>293</v>
      </c>
      <c r="T198" s="205" t="s">
        <v>293</v>
      </c>
      <c r="U198" s="207">
        <v>176.91071352</v>
      </c>
    </row>
    <row r="199" spans="2:21" x14ac:dyDescent="0.25">
      <c r="B199" s="198">
        <v>2023</v>
      </c>
      <c r="C199" s="199">
        <v>7</v>
      </c>
      <c r="D199" s="199">
        <v>9</v>
      </c>
      <c r="E199" s="199">
        <v>51.63</v>
      </c>
      <c r="F199" s="212"/>
      <c r="G199" s="205" t="s">
        <v>293</v>
      </c>
      <c r="H199" s="212"/>
      <c r="I199" s="205" t="s">
        <v>293</v>
      </c>
      <c r="J199" s="212"/>
      <c r="K199" s="212"/>
      <c r="L199" s="212"/>
      <c r="M199" s="205" t="s">
        <v>293</v>
      </c>
      <c r="N199" s="205" t="s">
        <v>293</v>
      </c>
      <c r="O199" s="205" t="s">
        <v>293</v>
      </c>
      <c r="P199" s="205" t="s">
        <v>293</v>
      </c>
      <c r="Q199" s="206">
        <v>1.4495883600000001</v>
      </c>
      <c r="R199" s="205" t="s">
        <v>293</v>
      </c>
      <c r="S199" s="205" t="s">
        <v>293</v>
      </c>
      <c r="T199" s="205" t="s">
        <v>293</v>
      </c>
      <c r="U199" s="207">
        <v>174.36958836000002</v>
      </c>
    </row>
    <row r="200" spans="2:21" x14ac:dyDescent="0.25">
      <c r="B200" s="198">
        <v>2023</v>
      </c>
      <c r="C200" s="199">
        <v>7</v>
      </c>
      <c r="D200" s="199">
        <v>10</v>
      </c>
      <c r="E200" s="199">
        <v>58.48</v>
      </c>
      <c r="F200" s="212"/>
      <c r="G200" s="205" t="s">
        <v>293</v>
      </c>
      <c r="H200" s="212"/>
      <c r="I200" s="205" t="s">
        <v>293</v>
      </c>
      <c r="J200" s="212"/>
      <c r="K200" s="212"/>
      <c r="L200" s="212"/>
      <c r="M200" s="205" t="s">
        <v>293</v>
      </c>
      <c r="N200" s="205" t="s">
        <v>293</v>
      </c>
      <c r="O200" s="205" t="s">
        <v>293</v>
      </c>
      <c r="P200" s="205" t="s">
        <v>293</v>
      </c>
      <c r="Q200" s="206">
        <v>2.1374973399999999</v>
      </c>
      <c r="R200" s="205" t="s">
        <v>293</v>
      </c>
      <c r="S200" s="205" t="s">
        <v>293</v>
      </c>
      <c r="T200" s="205" t="s">
        <v>293</v>
      </c>
      <c r="U200" s="207">
        <v>257.11749734</v>
      </c>
    </row>
    <row r="201" spans="2:21" x14ac:dyDescent="0.25">
      <c r="B201" s="198">
        <v>2023</v>
      </c>
      <c r="C201" s="199">
        <v>7</v>
      </c>
      <c r="D201" s="199">
        <v>11</v>
      </c>
      <c r="E201" s="199">
        <v>52.52</v>
      </c>
      <c r="F201" s="212"/>
      <c r="G201" s="205" t="s">
        <v>293</v>
      </c>
      <c r="H201" s="212"/>
      <c r="I201" s="205" t="s">
        <v>293</v>
      </c>
      <c r="J201" s="212"/>
      <c r="K201" s="212"/>
      <c r="L201" s="212"/>
      <c r="M201" s="205" t="s">
        <v>293</v>
      </c>
      <c r="N201" s="205" t="s">
        <v>293</v>
      </c>
      <c r="O201" s="205" t="s">
        <v>293</v>
      </c>
      <c r="P201" s="205" t="s">
        <v>293</v>
      </c>
      <c r="Q201" s="206">
        <v>2.0695112099999999</v>
      </c>
      <c r="R201" s="205" t="s">
        <v>293</v>
      </c>
      <c r="S201" s="205" t="s">
        <v>293</v>
      </c>
      <c r="T201" s="205" t="s">
        <v>293</v>
      </c>
      <c r="U201" s="207">
        <v>248.93951121000001</v>
      </c>
    </row>
    <row r="202" spans="2:21" x14ac:dyDescent="0.25">
      <c r="B202" s="198">
        <v>2023</v>
      </c>
      <c r="C202" s="199">
        <v>7</v>
      </c>
      <c r="D202" s="199">
        <v>12</v>
      </c>
      <c r="E202" s="199">
        <v>54.67</v>
      </c>
      <c r="F202" s="212"/>
      <c r="G202" s="205" t="s">
        <v>293</v>
      </c>
      <c r="H202" s="212"/>
      <c r="I202" s="205" t="s">
        <v>293</v>
      </c>
      <c r="J202" s="212"/>
      <c r="K202" s="212"/>
      <c r="L202" s="212"/>
      <c r="M202" s="205" t="s">
        <v>293</v>
      </c>
      <c r="N202" s="205" t="s">
        <v>293</v>
      </c>
      <c r="O202" s="205" t="s">
        <v>293</v>
      </c>
      <c r="P202" s="205" t="s">
        <v>293</v>
      </c>
      <c r="Q202" s="206">
        <v>1.9929744200000001</v>
      </c>
      <c r="R202" s="205" t="s">
        <v>293</v>
      </c>
      <c r="S202" s="205" t="s">
        <v>293</v>
      </c>
      <c r="T202" s="205" t="s">
        <v>293</v>
      </c>
      <c r="U202" s="207">
        <v>239.73297442000001</v>
      </c>
    </row>
    <row r="203" spans="2:21" x14ac:dyDescent="0.25">
      <c r="B203" s="198">
        <v>2023</v>
      </c>
      <c r="C203" s="199">
        <v>7</v>
      </c>
      <c r="D203" s="199">
        <v>13</v>
      </c>
      <c r="E203" s="199">
        <v>48.7</v>
      </c>
      <c r="F203" s="212"/>
      <c r="G203" s="205" t="s">
        <v>293</v>
      </c>
      <c r="H203" s="212"/>
      <c r="I203" s="205" t="s">
        <v>293</v>
      </c>
      <c r="J203" s="212"/>
      <c r="K203" s="212"/>
      <c r="L203" s="212"/>
      <c r="M203" s="205" t="s">
        <v>293</v>
      </c>
      <c r="N203" s="205" t="s">
        <v>293</v>
      </c>
      <c r="O203" s="205" t="s">
        <v>293</v>
      </c>
      <c r="P203" s="205" t="s">
        <v>293</v>
      </c>
      <c r="Q203" s="206">
        <v>1.3147058900000002</v>
      </c>
      <c r="R203" s="205" t="s">
        <v>293</v>
      </c>
      <c r="S203" s="205" t="s">
        <v>293</v>
      </c>
      <c r="T203" s="205" t="s">
        <v>293</v>
      </c>
      <c r="U203" s="207">
        <v>158.14470589000001</v>
      </c>
    </row>
    <row r="204" spans="2:21" x14ac:dyDescent="0.25">
      <c r="B204" s="198">
        <v>2023</v>
      </c>
      <c r="C204" s="199">
        <v>7</v>
      </c>
      <c r="D204" s="199">
        <v>14</v>
      </c>
      <c r="E204" s="199">
        <v>45.51</v>
      </c>
      <c r="F204" s="212"/>
      <c r="G204" s="205" t="s">
        <v>293</v>
      </c>
      <c r="H204" s="212"/>
      <c r="I204" s="205" t="s">
        <v>293</v>
      </c>
      <c r="J204" s="212"/>
      <c r="K204" s="212"/>
      <c r="L204" s="212"/>
      <c r="M204" s="205" t="s">
        <v>293</v>
      </c>
      <c r="N204" s="205" t="s">
        <v>293</v>
      </c>
      <c r="O204" s="205" t="s">
        <v>293</v>
      </c>
      <c r="P204" s="205" t="s">
        <v>293</v>
      </c>
      <c r="Q204" s="206">
        <v>1.5207600299999997</v>
      </c>
      <c r="R204" s="205" t="s">
        <v>293</v>
      </c>
      <c r="S204" s="205" t="s">
        <v>293</v>
      </c>
      <c r="T204" s="205" t="s">
        <v>293</v>
      </c>
      <c r="U204" s="207">
        <v>182.93076002999999</v>
      </c>
    </row>
    <row r="205" spans="2:21" x14ac:dyDescent="0.25">
      <c r="B205" s="198">
        <v>2023</v>
      </c>
      <c r="C205" s="199">
        <v>7</v>
      </c>
      <c r="D205" s="199">
        <v>15</v>
      </c>
      <c r="E205" s="199">
        <v>44.33</v>
      </c>
      <c r="F205" s="212"/>
      <c r="G205" s="205" t="s">
        <v>293</v>
      </c>
      <c r="H205" s="212"/>
      <c r="I205" s="205" t="s">
        <v>293</v>
      </c>
      <c r="J205" s="212"/>
      <c r="K205" s="212"/>
      <c r="L205" s="212"/>
      <c r="M205" s="205" t="s">
        <v>293</v>
      </c>
      <c r="N205" s="205" t="s">
        <v>293</v>
      </c>
      <c r="O205" s="205" t="s">
        <v>293</v>
      </c>
      <c r="P205" s="205" t="s">
        <v>293</v>
      </c>
      <c r="Q205" s="206">
        <v>1.2823475100000001</v>
      </c>
      <c r="R205" s="205" t="s">
        <v>293</v>
      </c>
      <c r="S205" s="205" t="s">
        <v>293</v>
      </c>
      <c r="T205" s="205" t="s">
        <v>293</v>
      </c>
      <c r="U205" s="207">
        <v>154.25234751000002</v>
      </c>
    </row>
    <row r="206" spans="2:21" x14ac:dyDescent="0.25">
      <c r="B206" s="198">
        <v>2023</v>
      </c>
      <c r="C206" s="199">
        <v>7</v>
      </c>
      <c r="D206" s="199">
        <v>16</v>
      </c>
      <c r="E206" s="199">
        <v>47.45</v>
      </c>
      <c r="F206" s="212"/>
      <c r="G206" s="205" t="s">
        <v>293</v>
      </c>
      <c r="H206" s="212"/>
      <c r="I206" s="205" t="s">
        <v>293</v>
      </c>
      <c r="J206" s="212"/>
      <c r="K206" s="212"/>
      <c r="L206" s="212"/>
      <c r="M206" s="205" t="s">
        <v>293</v>
      </c>
      <c r="N206" s="205" t="s">
        <v>293</v>
      </c>
      <c r="O206" s="205" t="s">
        <v>293</v>
      </c>
      <c r="P206" s="205" t="s">
        <v>293</v>
      </c>
      <c r="Q206" s="206">
        <v>1.6003985300000001</v>
      </c>
      <c r="R206" s="205" t="s">
        <v>293</v>
      </c>
      <c r="S206" s="205" t="s">
        <v>293</v>
      </c>
      <c r="T206" s="205" t="s">
        <v>293</v>
      </c>
      <c r="U206" s="207">
        <v>192.51039853000003</v>
      </c>
    </row>
    <row r="207" spans="2:21" x14ac:dyDescent="0.25">
      <c r="B207" s="198">
        <v>2023</v>
      </c>
      <c r="C207" s="199">
        <v>7</v>
      </c>
      <c r="D207" s="199">
        <v>17</v>
      </c>
      <c r="E207" s="199">
        <v>52.76</v>
      </c>
      <c r="F207" s="212"/>
      <c r="G207" s="205" t="s">
        <v>293</v>
      </c>
      <c r="H207" s="212"/>
      <c r="I207" s="205" t="s">
        <v>293</v>
      </c>
      <c r="J207" s="212"/>
      <c r="K207" s="212"/>
      <c r="L207" s="212"/>
      <c r="M207" s="205" t="s">
        <v>293</v>
      </c>
      <c r="N207" s="205" t="s">
        <v>293</v>
      </c>
      <c r="O207" s="205" t="s">
        <v>293</v>
      </c>
      <c r="P207" s="205" t="s">
        <v>293</v>
      </c>
      <c r="Q207" s="206">
        <v>2.1674246500000001</v>
      </c>
      <c r="R207" s="205" t="s">
        <v>293</v>
      </c>
      <c r="S207" s="205" t="s">
        <v>293</v>
      </c>
      <c r="T207" s="205" t="s">
        <v>293</v>
      </c>
      <c r="U207" s="207">
        <v>260.71742465</v>
      </c>
    </row>
    <row r="208" spans="2:21" x14ac:dyDescent="0.25">
      <c r="B208" s="198">
        <v>2023</v>
      </c>
      <c r="C208" s="199">
        <v>7</v>
      </c>
      <c r="D208" s="199">
        <v>18</v>
      </c>
      <c r="E208" s="199">
        <v>66.510000000000005</v>
      </c>
      <c r="F208" s="212"/>
      <c r="G208" s="205" t="s">
        <v>293</v>
      </c>
      <c r="H208" s="212"/>
      <c r="I208" s="205" t="s">
        <v>293</v>
      </c>
      <c r="J208" s="212"/>
      <c r="K208" s="212"/>
      <c r="L208" s="212"/>
      <c r="M208" s="205" t="s">
        <v>293</v>
      </c>
      <c r="N208" s="205" t="s">
        <v>293</v>
      </c>
      <c r="O208" s="205" t="s">
        <v>293</v>
      </c>
      <c r="P208" s="205" t="s">
        <v>293</v>
      </c>
      <c r="Q208" s="206">
        <v>2.3780894400000001</v>
      </c>
      <c r="R208" s="205" t="s">
        <v>293</v>
      </c>
      <c r="S208" s="205" t="s">
        <v>293</v>
      </c>
      <c r="T208" s="205" t="s">
        <v>293</v>
      </c>
      <c r="U208" s="207">
        <v>286.05808944</v>
      </c>
    </row>
    <row r="209" spans="2:21" x14ac:dyDescent="0.25">
      <c r="B209" s="198">
        <v>2023</v>
      </c>
      <c r="C209" s="199">
        <v>7</v>
      </c>
      <c r="D209" s="199">
        <v>19</v>
      </c>
      <c r="E209" s="199">
        <v>44.88</v>
      </c>
      <c r="F209" s="212"/>
      <c r="G209" s="205" t="s">
        <v>293</v>
      </c>
      <c r="H209" s="212"/>
      <c r="I209" s="205" t="s">
        <v>293</v>
      </c>
      <c r="J209" s="212"/>
      <c r="K209" s="212"/>
      <c r="L209" s="212"/>
      <c r="M209" s="205" t="s">
        <v>293</v>
      </c>
      <c r="N209" s="205" t="s">
        <v>293</v>
      </c>
      <c r="O209" s="205" t="s">
        <v>293</v>
      </c>
      <c r="P209" s="205" t="s">
        <v>293</v>
      </c>
      <c r="Q209" s="206">
        <v>2.3299710199999999</v>
      </c>
      <c r="R209" s="205" t="s">
        <v>293</v>
      </c>
      <c r="S209" s="205" t="s">
        <v>293</v>
      </c>
      <c r="T209" s="205" t="s">
        <v>293</v>
      </c>
      <c r="U209" s="207">
        <v>280.26997102000001</v>
      </c>
    </row>
    <row r="210" spans="2:21" x14ac:dyDescent="0.25">
      <c r="B210" s="198">
        <v>2023</v>
      </c>
      <c r="C210" s="199">
        <v>7</v>
      </c>
      <c r="D210" s="199">
        <v>20</v>
      </c>
      <c r="E210" s="199">
        <v>38.159999999999997</v>
      </c>
      <c r="F210" s="212"/>
      <c r="G210" s="205" t="s">
        <v>293</v>
      </c>
      <c r="H210" s="212"/>
      <c r="I210" s="205" t="s">
        <v>293</v>
      </c>
      <c r="J210" s="212"/>
      <c r="K210" s="212"/>
      <c r="L210" s="212"/>
      <c r="M210" s="205" t="s">
        <v>293</v>
      </c>
      <c r="N210" s="205" t="s">
        <v>293</v>
      </c>
      <c r="O210" s="205" t="s">
        <v>293</v>
      </c>
      <c r="P210" s="205" t="s">
        <v>293</v>
      </c>
      <c r="Q210" s="206">
        <v>2.17605914</v>
      </c>
      <c r="R210" s="205" t="s">
        <v>293</v>
      </c>
      <c r="S210" s="205" t="s">
        <v>293</v>
      </c>
      <c r="T210" s="205" t="s">
        <v>293</v>
      </c>
      <c r="U210" s="207">
        <v>261.75605913999999</v>
      </c>
    </row>
    <row r="211" spans="2:21" x14ac:dyDescent="0.25">
      <c r="B211" s="198">
        <v>2023</v>
      </c>
      <c r="C211" s="199">
        <v>7</v>
      </c>
      <c r="D211" s="199">
        <v>21</v>
      </c>
      <c r="E211" s="199">
        <v>52.28</v>
      </c>
      <c r="F211" s="212"/>
      <c r="G211" s="205" t="s">
        <v>293</v>
      </c>
      <c r="H211" s="212"/>
      <c r="I211" s="205" t="s">
        <v>293</v>
      </c>
      <c r="J211" s="212"/>
      <c r="K211" s="212"/>
      <c r="L211" s="212"/>
      <c r="M211" s="205" t="s">
        <v>293</v>
      </c>
      <c r="N211" s="205" t="s">
        <v>293</v>
      </c>
      <c r="O211" s="205" t="s">
        <v>293</v>
      </c>
      <c r="P211" s="205" t="s">
        <v>293</v>
      </c>
      <c r="Q211" s="206">
        <v>2.2167166900000002</v>
      </c>
      <c r="R211" s="205" t="s">
        <v>293</v>
      </c>
      <c r="S211" s="205" t="s">
        <v>293</v>
      </c>
      <c r="T211" s="205" t="s">
        <v>293</v>
      </c>
      <c r="U211" s="207">
        <v>266.64671669000001</v>
      </c>
    </row>
    <row r="212" spans="2:21" x14ac:dyDescent="0.25">
      <c r="B212" s="198">
        <v>2023</v>
      </c>
      <c r="C212" s="199">
        <v>7</v>
      </c>
      <c r="D212" s="199">
        <v>22</v>
      </c>
      <c r="E212" s="199">
        <v>45.09</v>
      </c>
      <c r="F212" s="212"/>
      <c r="G212" s="205" t="s">
        <v>293</v>
      </c>
      <c r="H212" s="212"/>
      <c r="I212" s="205" t="s">
        <v>293</v>
      </c>
      <c r="J212" s="212"/>
      <c r="K212" s="212"/>
      <c r="L212" s="212"/>
      <c r="M212" s="205" t="s">
        <v>293</v>
      </c>
      <c r="N212" s="205" t="s">
        <v>293</v>
      </c>
      <c r="O212" s="205" t="s">
        <v>293</v>
      </c>
      <c r="P212" s="205" t="s">
        <v>293</v>
      </c>
      <c r="Q212" s="206">
        <v>2.0375719800000001</v>
      </c>
      <c r="R212" s="205" t="s">
        <v>293</v>
      </c>
      <c r="S212" s="205" t="s">
        <v>293</v>
      </c>
      <c r="T212" s="205" t="s">
        <v>293</v>
      </c>
      <c r="U212" s="207">
        <v>245.09757198</v>
      </c>
    </row>
    <row r="213" spans="2:21" x14ac:dyDescent="0.25">
      <c r="B213" s="198">
        <v>2023</v>
      </c>
      <c r="C213" s="199">
        <v>7</v>
      </c>
      <c r="D213" s="199">
        <v>23</v>
      </c>
      <c r="E213" s="199">
        <v>51.97</v>
      </c>
      <c r="F213" s="212"/>
      <c r="G213" s="205" t="s">
        <v>293</v>
      </c>
      <c r="H213" s="212"/>
      <c r="I213" s="205" t="s">
        <v>293</v>
      </c>
      <c r="J213" s="212"/>
      <c r="K213" s="212"/>
      <c r="L213" s="212"/>
      <c r="M213" s="205" t="s">
        <v>293</v>
      </c>
      <c r="N213" s="205" t="s">
        <v>293</v>
      </c>
      <c r="O213" s="205" t="s">
        <v>293</v>
      </c>
      <c r="P213" s="205" t="s">
        <v>293</v>
      </c>
      <c r="Q213" s="206">
        <v>2.0436077400000001</v>
      </c>
      <c r="R213" s="205" t="s">
        <v>293</v>
      </c>
      <c r="S213" s="205" t="s">
        <v>293</v>
      </c>
      <c r="T213" s="205" t="s">
        <v>293</v>
      </c>
      <c r="U213" s="207">
        <v>245.82360774</v>
      </c>
    </row>
    <row r="214" spans="2:21" x14ac:dyDescent="0.25">
      <c r="B214" s="198">
        <v>2023</v>
      </c>
      <c r="C214" s="199">
        <v>7</v>
      </c>
      <c r="D214" s="199">
        <v>24</v>
      </c>
      <c r="E214" s="199">
        <v>71.3</v>
      </c>
      <c r="F214" s="212"/>
      <c r="G214" s="205" t="s">
        <v>293</v>
      </c>
      <c r="H214" s="212"/>
      <c r="I214" s="205" t="s">
        <v>293</v>
      </c>
      <c r="J214" s="212"/>
      <c r="K214" s="212"/>
      <c r="L214" s="212"/>
      <c r="M214" s="205" t="s">
        <v>293</v>
      </c>
      <c r="N214" s="205" t="s">
        <v>293</v>
      </c>
      <c r="O214" s="205" t="s">
        <v>293</v>
      </c>
      <c r="P214" s="205" t="s">
        <v>293</v>
      </c>
      <c r="Q214" s="206">
        <v>2.4642666800000002</v>
      </c>
      <c r="R214" s="205" t="s">
        <v>293</v>
      </c>
      <c r="S214" s="205" t="s">
        <v>293</v>
      </c>
      <c r="T214" s="205" t="s">
        <v>293</v>
      </c>
      <c r="U214" s="207">
        <v>296.42426667999996</v>
      </c>
    </row>
    <row r="215" spans="2:21" x14ac:dyDescent="0.25">
      <c r="B215" s="198">
        <v>2023</v>
      </c>
      <c r="C215" s="199">
        <v>7</v>
      </c>
      <c r="D215" s="199">
        <v>25</v>
      </c>
      <c r="E215" s="199">
        <v>53.92</v>
      </c>
      <c r="F215" s="212"/>
      <c r="G215" s="205" t="s">
        <v>293</v>
      </c>
      <c r="H215" s="212"/>
      <c r="I215" s="205" t="s">
        <v>293</v>
      </c>
      <c r="J215" s="212"/>
      <c r="K215" s="212"/>
      <c r="L215" s="212"/>
      <c r="M215" s="205" t="s">
        <v>293</v>
      </c>
      <c r="N215" s="205" t="s">
        <v>293</v>
      </c>
      <c r="O215" s="205" t="s">
        <v>293</v>
      </c>
      <c r="P215" s="205" t="s">
        <v>293</v>
      </c>
      <c r="Q215" s="206">
        <v>2.5027446499999999</v>
      </c>
      <c r="R215" s="205" t="s">
        <v>293</v>
      </c>
      <c r="S215" s="205" t="s">
        <v>293</v>
      </c>
      <c r="T215" s="205" t="s">
        <v>293</v>
      </c>
      <c r="U215" s="207">
        <v>301.05274465000002</v>
      </c>
    </row>
    <row r="216" spans="2:21" x14ac:dyDescent="0.25">
      <c r="B216" s="198">
        <v>2023</v>
      </c>
      <c r="C216" s="199">
        <v>7</v>
      </c>
      <c r="D216" s="199">
        <v>26</v>
      </c>
      <c r="E216" s="199">
        <v>49.16</v>
      </c>
      <c r="F216" s="212"/>
      <c r="G216" s="205" t="s">
        <v>293</v>
      </c>
      <c r="H216" s="212"/>
      <c r="I216" s="205" t="s">
        <v>293</v>
      </c>
      <c r="J216" s="212"/>
      <c r="K216" s="212"/>
      <c r="L216" s="212"/>
      <c r="M216" s="205" t="s">
        <v>293</v>
      </c>
      <c r="N216" s="205" t="s">
        <v>293</v>
      </c>
      <c r="O216" s="205" t="s">
        <v>293</v>
      </c>
      <c r="P216" s="205" t="s">
        <v>293</v>
      </c>
      <c r="Q216" s="206">
        <v>2.3286297400000002</v>
      </c>
      <c r="R216" s="205" t="s">
        <v>293</v>
      </c>
      <c r="S216" s="205" t="s">
        <v>293</v>
      </c>
      <c r="T216" s="205" t="s">
        <v>293</v>
      </c>
      <c r="U216" s="207">
        <v>280.10862974000003</v>
      </c>
    </row>
    <row r="217" spans="2:21" x14ac:dyDescent="0.25">
      <c r="B217" s="198">
        <v>2023</v>
      </c>
      <c r="C217" s="199">
        <v>7</v>
      </c>
      <c r="D217" s="199">
        <v>27</v>
      </c>
      <c r="E217" s="199">
        <v>51.54</v>
      </c>
      <c r="F217" s="212"/>
      <c r="G217" s="205" t="s">
        <v>293</v>
      </c>
      <c r="H217" s="212"/>
      <c r="I217" s="205" t="s">
        <v>293</v>
      </c>
      <c r="J217" s="212"/>
      <c r="K217" s="212"/>
      <c r="L217" s="212"/>
      <c r="M217" s="205" t="s">
        <v>293</v>
      </c>
      <c r="N217" s="205" t="s">
        <v>293</v>
      </c>
      <c r="O217" s="205" t="s">
        <v>293</v>
      </c>
      <c r="P217" s="205" t="s">
        <v>293</v>
      </c>
      <c r="Q217" s="206">
        <v>2.1458803400000002</v>
      </c>
      <c r="R217" s="205" t="s">
        <v>293</v>
      </c>
      <c r="S217" s="205" t="s">
        <v>293</v>
      </c>
      <c r="T217" s="205" t="s">
        <v>293</v>
      </c>
      <c r="U217" s="207">
        <v>258.12588034000004</v>
      </c>
    </row>
    <row r="218" spans="2:21" x14ac:dyDescent="0.25">
      <c r="B218" s="198">
        <v>2023</v>
      </c>
      <c r="C218" s="199">
        <v>7</v>
      </c>
      <c r="D218" s="199">
        <v>28</v>
      </c>
      <c r="E218" s="199">
        <v>50.37</v>
      </c>
      <c r="F218" s="212"/>
      <c r="G218" s="205" t="s">
        <v>293</v>
      </c>
      <c r="H218" s="212"/>
      <c r="I218" s="205" t="s">
        <v>293</v>
      </c>
      <c r="J218" s="212"/>
      <c r="K218" s="212"/>
      <c r="L218" s="212"/>
      <c r="M218" s="205" t="s">
        <v>293</v>
      </c>
      <c r="N218" s="205" t="s">
        <v>293</v>
      </c>
      <c r="O218" s="205" t="s">
        <v>293</v>
      </c>
      <c r="P218" s="205" t="s">
        <v>293</v>
      </c>
      <c r="Q218" s="206">
        <v>1.7547295599999999</v>
      </c>
      <c r="R218" s="205" t="s">
        <v>293</v>
      </c>
      <c r="S218" s="205" t="s">
        <v>293</v>
      </c>
      <c r="T218" s="205" t="s">
        <v>293</v>
      </c>
      <c r="U218" s="207">
        <v>211.07472955999998</v>
      </c>
    </row>
    <row r="219" spans="2:21" x14ac:dyDescent="0.25">
      <c r="B219" s="198">
        <v>2023</v>
      </c>
      <c r="C219" s="199">
        <v>7</v>
      </c>
      <c r="D219" s="199">
        <v>29</v>
      </c>
      <c r="E219" s="199">
        <v>46.02</v>
      </c>
      <c r="F219" s="212"/>
      <c r="G219" s="205" t="s">
        <v>293</v>
      </c>
      <c r="H219" s="212"/>
      <c r="I219" s="205" t="s">
        <v>293</v>
      </c>
      <c r="J219" s="212"/>
      <c r="K219" s="212"/>
      <c r="L219" s="212"/>
      <c r="M219" s="205" t="s">
        <v>293</v>
      </c>
      <c r="N219" s="205" t="s">
        <v>293</v>
      </c>
      <c r="O219" s="205" t="s">
        <v>293</v>
      </c>
      <c r="P219" s="205" t="s">
        <v>293</v>
      </c>
      <c r="Q219" s="206">
        <v>1.7887645399999998</v>
      </c>
      <c r="R219" s="205" t="s">
        <v>293</v>
      </c>
      <c r="S219" s="205" t="s">
        <v>293</v>
      </c>
      <c r="T219" s="205" t="s">
        <v>293</v>
      </c>
      <c r="U219" s="207">
        <v>215.16876453999998</v>
      </c>
    </row>
    <row r="220" spans="2:21" x14ac:dyDescent="0.25">
      <c r="B220" s="198">
        <v>2023</v>
      </c>
      <c r="C220" s="199">
        <v>7</v>
      </c>
      <c r="D220" s="199">
        <v>30</v>
      </c>
      <c r="E220" s="199">
        <v>47.29</v>
      </c>
      <c r="F220" s="212"/>
      <c r="G220" s="205" t="s">
        <v>293</v>
      </c>
      <c r="H220" s="212"/>
      <c r="I220" s="205" t="s">
        <v>293</v>
      </c>
      <c r="J220" s="212"/>
      <c r="K220" s="212"/>
      <c r="L220" s="212"/>
      <c r="M220" s="205" t="s">
        <v>293</v>
      </c>
      <c r="N220" s="205" t="s">
        <v>293</v>
      </c>
      <c r="O220" s="205" t="s">
        <v>293</v>
      </c>
      <c r="P220" s="205" t="s">
        <v>293</v>
      </c>
      <c r="Q220" s="206">
        <v>1.5112872399999999</v>
      </c>
      <c r="R220" s="205" t="s">
        <v>293</v>
      </c>
      <c r="S220" s="205" t="s">
        <v>293</v>
      </c>
      <c r="T220" s="205" t="s">
        <v>293</v>
      </c>
      <c r="U220" s="207">
        <v>181.79128724</v>
      </c>
    </row>
    <row r="221" spans="2:21" x14ac:dyDescent="0.25">
      <c r="B221" s="198">
        <v>2023</v>
      </c>
      <c r="C221" s="199">
        <v>7</v>
      </c>
      <c r="D221" s="199">
        <v>31</v>
      </c>
      <c r="E221" s="199">
        <v>63.75</v>
      </c>
      <c r="F221" s="212"/>
      <c r="G221" s="205" t="s">
        <v>293</v>
      </c>
      <c r="H221" s="212"/>
      <c r="I221" s="205" t="s">
        <v>293</v>
      </c>
      <c r="J221" s="212"/>
      <c r="K221" s="212"/>
      <c r="L221" s="212"/>
      <c r="M221" s="205" t="s">
        <v>293</v>
      </c>
      <c r="N221" s="205" t="s">
        <v>293</v>
      </c>
      <c r="O221" s="205" t="s">
        <v>293</v>
      </c>
      <c r="P221" s="205" t="s">
        <v>293</v>
      </c>
      <c r="Q221" s="206">
        <v>2.1287790200000001</v>
      </c>
      <c r="R221" s="205" t="s">
        <v>293</v>
      </c>
      <c r="S221" s="205" t="s">
        <v>293</v>
      </c>
      <c r="T221" s="205" t="s">
        <v>293</v>
      </c>
      <c r="U221" s="207">
        <v>256.06877902000002</v>
      </c>
    </row>
    <row r="222" spans="2:21" x14ac:dyDescent="0.25">
      <c r="B222" s="198">
        <v>2023</v>
      </c>
      <c r="C222" s="199">
        <v>8</v>
      </c>
      <c r="D222" s="199">
        <v>1</v>
      </c>
      <c r="E222" s="199">
        <v>70.89</v>
      </c>
      <c r="F222" s="212"/>
      <c r="G222" s="205" t="s">
        <v>293</v>
      </c>
      <c r="H222" s="212"/>
      <c r="I222" s="205" t="s">
        <v>293</v>
      </c>
      <c r="J222" s="212"/>
      <c r="K222" s="212"/>
      <c r="L222" s="212"/>
      <c r="M222" s="205" t="s">
        <v>293</v>
      </c>
      <c r="N222" s="205" t="s">
        <v>293</v>
      </c>
      <c r="O222" s="205" t="s">
        <v>293</v>
      </c>
      <c r="P222" s="205" t="s">
        <v>293</v>
      </c>
      <c r="Q222" s="206">
        <v>2.1568620700000003</v>
      </c>
      <c r="R222" s="205" t="s">
        <v>293</v>
      </c>
      <c r="S222" s="205" t="s">
        <v>293</v>
      </c>
      <c r="T222" s="205" t="s">
        <v>293</v>
      </c>
      <c r="U222" s="207">
        <v>259.44686207000001</v>
      </c>
    </row>
    <row r="223" spans="2:21" x14ac:dyDescent="0.25">
      <c r="B223" s="198">
        <v>2023</v>
      </c>
      <c r="C223" s="199">
        <v>8</v>
      </c>
      <c r="D223" s="199">
        <v>2</v>
      </c>
      <c r="E223" s="199">
        <v>51.65</v>
      </c>
      <c r="F223" s="212"/>
      <c r="G223" s="205" t="s">
        <v>293</v>
      </c>
      <c r="H223" s="212"/>
      <c r="I223" s="205" t="s">
        <v>293</v>
      </c>
      <c r="J223" s="212"/>
      <c r="K223" s="212"/>
      <c r="L223" s="212"/>
      <c r="M223" s="205" t="s">
        <v>293</v>
      </c>
      <c r="N223" s="205" t="s">
        <v>293</v>
      </c>
      <c r="O223" s="205" t="s">
        <v>293</v>
      </c>
      <c r="P223" s="205" t="s">
        <v>293</v>
      </c>
      <c r="Q223" s="206">
        <v>1.9703403199999998</v>
      </c>
      <c r="R223" s="205" t="s">
        <v>293</v>
      </c>
      <c r="S223" s="205" t="s">
        <v>293</v>
      </c>
      <c r="T223" s="205" t="s">
        <v>293</v>
      </c>
      <c r="U223" s="207">
        <v>237.01034031999998</v>
      </c>
    </row>
    <row r="224" spans="2:21" x14ac:dyDescent="0.25">
      <c r="B224" s="198">
        <v>2023</v>
      </c>
      <c r="C224" s="199">
        <v>8</v>
      </c>
      <c r="D224" s="199">
        <v>3</v>
      </c>
      <c r="E224" s="199">
        <v>52.78</v>
      </c>
      <c r="F224" s="212"/>
      <c r="G224" s="205" t="s">
        <v>293</v>
      </c>
      <c r="H224" s="212"/>
      <c r="I224" s="205" t="s">
        <v>293</v>
      </c>
      <c r="J224" s="212"/>
      <c r="K224" s="212"/>
      <c r="L224" s="212"/>
      <c r="M224" s="205" t="s">
        <v>293</v>
      </c>
      <c r="N224" s="205" t="s">
        <v>293</v>
      </c>
      <c r="O224" s="205" t="s">
        <v>293</v>
      </c>
      <c r="P224" s="205" t="s">
        <v>293</v>
      </c>
      <c r="Q224" s="206">
        <v>1.67970171</v>
      </c>
      <c r="R224" s="205" t="s">
        <v>293</v>
      </c>
      <c r="S224" s="205" t="s">
        <v>293</v>
      </c>
      <c r="T224" s="205" t="s">
        <v>293</v>
      </c>
      <c r="U224" s="207">
        <v>202.04970170999999</v>
      </c>
    </row>
    <row r="225" spans="2:21" x14ac:dyDescent="0.25">
      <c r="B225" s="198">
        <v>2023</v>
      </c>
      <c r="C225" s="199">
        <v>8</v>
      </c>
      <c r="D225" s="199">
        <v>4</v>
      </c>
      <c r="E225" s="199">
        <v>47.12</v>
      </c>
      <c r="F225" s="212"/>
      <c r="G225" s="205" t="s">
        <v>293</v>
      </c>
      <c r="H225" s="212"/>
      <c r="I225" s="205" t="s">
        <v>293</v>
      </c>
      <c r="J225" s="212"/>
      <c r="K225" s="212"/>
      <c r="L225" s="212"/>
      <c r="M225" s="205" t="s">
        <v>293</v>
      </c>
      <c r="N225" s="205" t="s">
        <v>293</v>
      </c>
      <c r="O225" s="205" t="s">
        <v>293</v>
      </c>
      <c r="P225" s="205" t="s">
        <v>293</v>
      </c>
      <c r="Q225" s="206">
        <v>1.4630849899999998</v>
      </c>
      <c r="R225" s="205" t="s">
        <v>293</v>
      </c>
      <c r="S225" s="205" t="s">
        <v>293</v>
      </c>
      <c r="T225" s="205" t="s">
        <v>293</v>
      </c>
      <c r="U225" s="207">
        <v>175.99308498999997</v>
      </c>
    </row>
    <row r="226" spans="2:21" x14ac:dyDescent="0.25">
      <c r="B226" s="198">
        <v>2023</v>
      </c>
      <c r="C226" s="199">
        <v>8</v>
      </c>
      <c r="D226" s="199">
        <v>5</v>
      </c>
      <c r="E226" s="199">
        <v>46.17</v>
      </c>
      <c r="F226" s="212"/>
      <c r="G226" s="205" t="s">
        <v>293</v>
      </c>
      <c r="H226" s="212"/>
      <c r="I226" s="205" t="s">
        <v>293</v>
      </c>
      <c r="J226" s="212"/>
      <c r="K226" s="212"/>
      <c r="L226" s="212"/>
      <c r="M226" s="205" t="s">
        <v>293</v>
      </c>
      <c r="N226" s="205" t="s">
        <v>293</v>
      </c>
      <c r="O226" s="205" t="s">
        <v>293</v>
      </c>
      <c r="P226" s="205" t="s">
        <v>293</v>
      </c>
      <c r="Q226" s="206">
        <v>1.52914303</v>
      </c>
      <c r="R226" s="205" t="s">
        <v>293</v>
      </c>
      <c r="S226" s="205" t="s">
        <v>293</v>
      </c>
      <c r="T226" s="205" t="s">
        <v>293</v>
      </c>
      <c r="U226" s="207">
        <v>183.93914303</v>
      </c>
    </row>
    <row r="227" spans="2:21" x14ac:dyDescent="0.25">
      <c r="B227" s="198">
        <v>2023</v>
      </c>
      <c r="C227" s="199">
        <v>8</v>
      </c>
      <c r="D227" s="199">
        <v>6</v>
      </c>
      <c r="E227" s="199">
        <v>49.26</v>
      </c>
      <c r="F227" s="212"/>
      <c r="G227" s="205" t="s">
        <v>293</v>
      </c>
      <c r="H227" s="212"/>
      <c r="I227" s="205" t="s">
        <v>293</v>
      </c>
      <c r="J227" s="212"/>
      <c r="K227" s="212"/>
      <c r="L227" s="212"/>
      <c r="M227" s="205" t="s">
        <v>293</v>
      </c>
      <c r="N227" s="205" t="s">
        <v>293</v>
      </c>
      <c r="O227" s="205" t="s">
        <v>293</v>
      </c>
      <c r="P227" s="205" t="s">
        <v>293</v>
      </c>
      <c r="Q227" s="206">
        <v>1.5040778600000002</v>
      </c>
      <c r="R227" s="205" t="s">
        <v>293</v>
      </c>
      <c r="S227" s="205" t="s">
        <v>293</v>
      </c>
      <c r="T227" s="205" t="s">
        <v>293</v>
      </c>
      <c r="U227" s="207">
        <v>180.92407786000001</v>
      </c>
    </row>
    <row r="228" spans="2:21" x14ac:dyDescent="0.25">
      <c r="B228" s="198">
        <v>2023</v>
      </c>
      <c r="C228" s="199">
        <v>8</v>
      </c>
      <c r="D228" s="199">
        <v>7</v>
      </c>
      <c r="E228" s="199">
        <v>56.93</v>
      </c>
      <c r="F228" s="212"/>
      <c r="G228" s="205" t="s">
        <v>293</v>
      </c>
      <c r="H228" s="212"/>
      <c r="I228" s="205" t="s">
        <v>293</v>
      </c>
      <c r="J228" s="212"/>
      <c r="K228" s="212"/>
      <c r="L228" s="212"/>
      <c r="M228" s="205" t="s">
        <v>293</v>
      </c>
      <c r="N228" s="205" t="s">
        <v>293</v>
      </c>
      <c r="O228" s="205" t="s">
        <v>293</v>
      </c>
      <c r="P228" s="205" t="s">
        <v>293</v>
      </c>
      <c r="Q228" s="206">
        <v>1.9999323099999999</v>
      </c>
      <c r="R228" s="205" t="s">
        <v>293</v>
      </c>
      <c r="S228" s="205" t="s">
        <v>293</v>
      </c>
      <c r="T228" s="205" t="s">
        <v>293</v>
      </c>
      <c r="U228" s="207">
        <v>240.56993230999998</v>
      </c>
    </row>
    <row r="229" spans="2:21" x14ac:dyDescent="0.25">
      <c r="B229" s="198">
        <v>2023</v>
      </c>
      <c r="C229" s="199">
        <v>8</v>
      </c>
      <c r="D229" s="199">
        <v>8</v>
      </c>
      <c r="E229" s="199">
        <v>51.29</v>
      </c>
      <c r="F229" s="212"/>
      <c r="G229" s="205" t="s">
        <v>293</v>
      </c>
      <c r="H229" s="212"/>
      <c r="I229" s="205" t="s">
        <v>293</v>
      </c>
      <c r="J229" s="212"/>
      <c r="K229" s="212"/>
      <c r="L229" s="212"/>
      <c r="M229" s="205" t="s">
        <v>293</v>
      </c>
      <c r="N229" s="205" t="s">
        <v>293</v>
      </c>
      <c r="O229" s="205" t="s">
        <v>293</v>
      </c>
      <c r="P229" s="205" t="s">
        <v>293</v>
      </c>
      <c r="Q229" s="206">
        <v>1.88039073</v>
      </c>
      <c r="R229" s="205" t="s">
        <v>293</v>
      </c>
      <c r="S229" s="205" t="s">
        <v>293</v>
      </c>
      <c r="T229" s="205" t="s">
        <v>293</v>
      </c>
      <c r="U229" s="207">
        <v>226.19039072999999</v>
      </c>
    </row>
    <row r="230" spans="2:21" x14ac:dyDescent="0.25">
      <c r="B230" s="198">
        <v>2023</v>
      </c>
      <c r="C230" s="199">
        <v>8</v>
      </c>
      <c r="D230" s="199">
        <v>9</v>
      </c>
      <c r="E230" s="199">
        <v>47.55</v>
      </c>
      <c r="F230" s="212"/>
      <c r="G230" s="205" t="s">
        <v>293</v>
      </c>
      <c r="H230" s="212"/>
      <c r="I230" s="205" t="s">
        <v>293</v>
      </c>
      <c r="J230" s="212"/>
      <c r="K230" s="212"/>
      <c r="L230" s="212"/>
      <c r="M230" s="205" t="s">
        <v>293</v>
      </c>
      <c r="N230" s="205" t="s">
        <v>293</v>
      </c>
      <c r="O230" s="205" t="s">
        <v>293</v>
      </c>
      <c r="P230" s="205" t="s">
        <v>293</v>
      </c>
      <c r="Q230" s="206">
        <v>2.1884659800000001</v>
      </c>
      <c r="R230" s="205" t="s">
        <v>293</v>
      </c>
      <c r="S230" s="205" t="s">
        <v>293</v>
      </c>
      <c r="T230" s="205" t="s">
        <v>293</v>
      </c>
      <c r="U230" s="207">
        <v>263.24846597999999</v>
      </c>
    </row>
    <row r="231" spans="2:21" x14ac:dyDescent="0.25">
      <c r="B231" s="198">
        <v>2023</v>
      </c>
      <c r="C231" s="199">
        <v>8</v>
      </c>
      <c r="D231" s="199">
        <v>10</v>
      </c>
      <c r="E231" s="199">
        <v>49.64</v>
      </c>
      <c r="F231" s="212"/>
      <c r="G231" s="205" t="s">
        <v>293</v>
      </c>
      <c r="H231" s="212"/>
      <c r="I231" s="205" t="s">
        <v>293</v>
      </c>
      <c r="J231" s="212"/>
      <c r="K231" s="212"/>
      <c r="L231" s="212"/>
      <c r="M231" s="205" t="s">
        <v>293</v>
      </c>
      <c r="N231" s="205" t="s">
        <v>293</v>
      </c>
      <c r="O231" s="205" t="s">
        <v>293</v>
      </c>
      <c r="P231" s="205" t="s">
        <v>293</v>
      </c>
      <c r="Q231" s="206">
        <v>2.2823555799999999</v>
      </c>
      <c r="R231" s="205" t="s">
        <v>293</v>
      </c>
      <c r="S231" s="205" t="s">
        <v>293</v>
      </c>
      <c r="T231" s="205" t="s">
        <v>293</v>
      </c>
      <c r="U231" s="207">
        <v>274.54235557999999</v>
      </c>
    </row>
    <row r="232" spans="2:21" x14ac:dyDescent="0.25">
      <c r="B232" s="198">
        <v>2023</v>
      </c>
      <c r="C232" s="199">
        <v>8</v>
      </c>
      <c r="D232" s="199">
        <v>11</v>
      </c>
      <c r="E232" s="199">
        <v>47.42</v>
      </c>
      <c r="F232" s="212"/>
      <c r="G232" s="205" t="s">
        <v>293</v>
      </c>
      <c r="H232" s="212"/>
      <c r="I232" s="205" t="s">
        <v>293</v>
      </c>
      <c r="J232" s="212"/>
      <c r="K232" s="212"/>
      <c r="L232" s="212"/>
      <c r="M232" s="205" t="s">
        <v>293</v>
      </c>
      <c r="N232" s="205" t="s">
        <v>293</v>
      </c>
      <c r="O232" s="205" t="s">
        <v>293</v>
      </c>
      <c r="P232" s="205" t="s">
        <v>293</v>
      </c>
      <c r="Q232" s="206">
        <v>2.2290397000000004</v>
      </c>
      <c r="R232" s="205" t="s">
        <v>293</v>
      </c>
      <c r="S232" s="205" t="s">
        <v>293</v>
      </c>
      <c r="T232" s="205" t="s">
        <v>293</v>
      </c>
      <c r="U232" s="207">
        <v>268.12903970000002</v>
      </c>
    </row>
    <row r="233" spans="2:21" x14ac:dyDescent="0.25">
      <c r="B233" s="198">
        <v>2023</v>
      </c>
      <c r="C233" s="199">
        <v>8</v>
      </c>
      <c r="D233" s="199">
        <v>12</v>
      </c>
      <c r="E233" s="199">
        <v>46.37</v>
      </c>
      <c r="F233" s="212"/>
      <c r="G233" s="205" t="s">
        <v>293</v>
      </c>
      <c r="H233" s="212"/>
      <c r="I233" s="205" t="s">
        <v>293</v>
      </c>
      <c r="J233" s="212"/>
      <c r="K233" s="212"/>
      <c r="L233" s="212"/>
      <c r="M233" s="205" t="s">
        <v>293</v>
      </c>
      <c r="N233" s="205" t="s">
        <v>293</v>
      </c>
      <c r="O233" s="205" t="s">
        <v>293</v>
      </c>
      <c r="P233" s="205" t="s">
        <v>293</v>
      </c>
      <c r="Q233" s="206">
        <v>2.0786486800000001</v>
      </c>
      <c r="R233" s="205" t="s">
        <v>293</v>
      </c>
      <c r="S233" s="205" t="s">
        <v>293</v>
      </c>
      <c r="T233" s="205" t="s">
        <v>293</v>
      </c>
      <c r="U233" s="207">
        <v>250.03864867999999</v>
      </c>
    </row>
    <row r="234" spans="2:21" x14ac:dyDescent="0.25">
      <c r="B234" s="198">
        <v>2023</v>
      </c>
      <c r="C234" s="199">
        <v>8</v>
      </c>
      <c r="D234" s="199">
        <v>13</v>
      </c>
      <c r="E234" s="199">
        <v>48.36</v>
      </c>
      <c r="F234" s="212"/>
      <c r="G234" s="205" t="s">
        <v>293</v>
      </c>
      <c r="H234" s="212"/>
      <c r="I234" s="205" t="s">
        <v>293</v>
      </c>
      <c r="J234" s="212"/>
      <c r="K234" s="212"/>
      <c r="L234" s="212"/>
      <c r="M234" s="205" t="s">
        <v>293</v>
      </c>
      <c r="N234" s="205" t="s">
        <v>293</v>
      </c>
      <c r="O234" s="205" t="s">
        <v>293</v>
      </c>
      <c r="P234" s="205" t="s">
        <v>293</v>
      </c>
      <c r="Q234" s="206">
        <v>2.1794961700000002</v>
      </c>
      <c r="R234" s="205" t="s">
        <v>293</v>
      </c>
      <c r="S234" s="205" t="s">
        <v>293</v>
      </c>
      <c r="T234" s="205" t="s">
        <v>293</v>
      </c>
      <c r="U234" s="207">
        <v>262.16949617</v>
      </c>
    </row>
    <row r="235" spans="2:21" x14ac:dyDescent="0.25">
      <c r="B235" s="198">
        <v>2023</v>
      </c>
      <c r="C235" s="199">
        <v>8</v>
      </c>
      <c r="D235" s="199">
        <v>14</v>
      </c>
      <c r="E235" s="199">
        <v>54.1</v>
      </c>
      <c r="F235" s="212"/>
      <c r="G235" s="205" t="s">
        <v>293</v>
      </c>
      <c r="H235" s="212"/>
      <c r="I235" s="205" t="s">
        <v>293</v>
      </c>
      <c r="J235" s="212"/>
      <c r="K235" s="212"/>
      <c r="L235" s="212"/>
      <c r="M235" s="205" t="s">
        <v>293</v>
      </c>
      <c r="N235" s="205" t="s">
        <v>293</v>
      </c>
      <c r="O235" s="205" t="s">
        <v>293</v>
      </c>
      <c r="P235" s="205" t="s">
        <v>293</v>
      </c>
      <c r="Q235" s="206">
        <v>2.7084634700000003</v>
      </c>
      <c r="R235" s="205" t="s">
        <v>293</v>
      </c>
      <c r="S235" s="205" t="s">
        <v>293</v>
      </c>
      <c r="T235" s="205" t="s">
        <v>293</v>
      </c>
      <c r="U235" s="207">
        <v>325.79846347000006</v>
      </c>
    </row>
    <row r="236" spans="2:21" x14ac:dyDescent="0.25">
      <c r="B236" s="198">
        <v>2023</v>
      </c>
      <c r="C236" s="199">
        <v>8</v>
      </c>
      <c r="D236" s="199">
        <v>15</v>
      </c>
      <c r="E236" s="199">
        <v>50.15</v>
      </c>
      <c r="F236" s="212"/>
      <c r="G236" s="205" t="s">
        <v>293</v>
      </c>
      <c r="H236" s="212"/>
      <c r="I236" s="205" t="s">
        <v>293</v>
      </c>
      <c r="J236" s="212"/>
      <c r="K236" s="212"/>
      <c r="L236" s="212"/>
      <c r="M236" s="205" t="s">
        <v>293</v>
      </c>
      <c r="N236" s="205" t="s">
        <v>293</v>
      </c>
      <c r="O236" s="205" t="s">
        <v>293</v>
      </c>
      <c r="P236" s="205" t="s">
        <v>293</v>
      </c>
      <c r="Q236" s="206">
        <v>3.0768124899999996</v>
      </c>
      <c r="R236" s="205" t="s">
        <v>293</v>
      </c>
      <c r="S236" s="205" t="s">
        <v>293</v>
      </c>
      <c r="T236" s="205" t="s">
        <v>293</v>
      </c>
      <c r="U236" s="207">
        <v>370.10681248999998</v>
      </c>
    </row>
    <row r="237" spans="2:21" x14ac:dyDescent="0.25">
      <c r="B237" s="198">
        <v>2023</v>
      </c>
      <c r="C237" s="199">
        <v>8</v>
      </c>
      <c r="D237" s="199">
        <v>16</v>
      </c>
      <c r="E237" s="199">
        <v>59.19</v>
      </c>
      <c r="F237" s="212"/>
      <c r="G237" s="205" t="s">
        <v>293</v>
      </c>
      <c r="H237" s="212"/>
      <c r="I237" s="205" t="s">
        <v>293</v>
      </c>
      <c r="J237" s="212"/>
      <c r="K237" s="212"/>
      <c r="L237" s="212"/>
      <c r="M237" s="205" t="s">
        <v>293</v>
      </c>
      <c r="N237" s="205" t="s">
        <v>293</v>
      </c>
      <c r="O237" s="205" t="s">
        <v>293</v>
      </c>
      <c r="P237" s="205" t="s">
        <v>293</v>
      </c>
      <c r="Q237" s="206">
        <v>3.0953389200000001</v>
      </c>
      <c r="R237" s="205" t="s">
        <v>293</v>
      </c>
      <c r="S237" s="205" t="s">
        <v>293</v>
      </c>
      <c r="T237" s="205" t="s">
        <v>293</v>
      </c>
      <c r="U237" s="207">
        <v>372.33533892000003</v>
      </c>
    </row>
    <row r="238" spans="2:21" x14ac:dyDescent="0.25">
      <c r="B238" s="198">
        <v>2023</v>
      </c>
      <c r="C238" s="199">
        <v>8</v>
      </c>
      <c r="D238" s="199">
        <v>17</v>
      </c>
      <c r="E238" s="199">
        <v>45.98</v>
      </c>
      <c r="F238" s="212"/>
      <c r="G238" s="205" t="s">
        <v>293</v>
      </c>
      <c r="H238" s="212"/>
      <c r="I238" s="205" t="s">
        <v>293</v>
      </c>
      <c r="J238" s="212"/>
      <c r="K238" s="212"/>
      <c r="L238" s="212"/>
      <c r="M238" s="205" t="s">
        <v>293</v>
      </c>
      <c r="N238" s="205" t="s">
        <v>293</v>
      </c>
      <c r="O238" s="205" t="s">
        <v>293</v>
      </c>
      <c r="P238" s="205" t="s">
        <v>293</v>
      </c>
      <c r="Q238" s="206">
        <v>2.2370035499999998</v>
      </c>
      <c r="R238" s="205" t="s">
        <v>293</v>
      </c>
      <c r="S238" s="205" t="s">
        <v>293</v>
      </c>
      <c r="T238" s="205" t="s">
        <v>293</v>
      </c>
      <c r="U238" s="207">
        <v>269.08700355000002</v>
      </c>
    </row>
    <row r="239" spans="2:21" x14ac:dyDescent="0.25">
      <c r="B239" s="198">
        <v>2023</v>
      </c>
      <c r="C239" s="199">
        <v>8</v>
      </c>
      <c r="D239" s="199">
        <v>18</v>
      </c>
      <c r="E239" s="199">
        <v>53.58</v>
      </c>
      <c r="F239" s="212"/>
      <c r="G239" s="205" t="s">
        <v>293</v>
      </c>
      <c r="H239" s="212"/>
      <c r="I239" s="205" t="s">
        <v>293</v>
      </c>
      <c r="J239" s="212"/>
      <c r="K239" s="212"/>
      <c r="L239" s="212"/>
      <c r="M239" s="205" t="s">
        <v>293</v>
      </c>
      <c r="N239" s="205" t="s">
        <v>293</v>
      </c>
      <c r="O239" s="205" t="s">
        <v>293</v>
      </c>
      <c r="P239" s="205" t="s">
        <v>293</v>
      </c>
      <c r="Q239" s="206">
        <v>1.7556516900000001</v>
      </c>
      <c r="R239" s="205" t="s">
        <v>293</v>
      </c>
      <c r="S239" s="205" t="s">
        <v>293</v>
      </c>
      <c r="T239" s="205" t="s">
        <v>293</v>
      </c>
      <c r="U239" s="207">
        <v>211.18565169000001</v>
      </c>
    </row>
    <row r="240" spans="2:21" x14ac:dyDescent="0.25">
      <c r="B240" s="198">
        <v>2023</v>
      </c>
      <c r="C240" s="199">
        <v>8</v>
      </c>
      <c r="D240" s="199">
        <v>19</v>
      </c>
      <c r="E240" s="199">
        <v>47.43</v>
      </c>
      <c r="F240" s="212"/>
      <c r="G240" s="205" t="s">
        <v>293</v>
      </c>
      <c r="H240" s="212"/>
      <c r="I240" s="205" t="s">
        <v>293</v>
      </c>
      <c r="J240" s="212"/>
      <c r="K240" s="212"/>
      <c r="L240" s="212"/>
      <c r="M240" s="205" t="s">
        <v>293</v>
      </c>
      <c r="N240" s="205" t="s">
        <v>293</v>
      </c>
      <c r="O240" s="205" t="s">
        <v>293</v>
      </c>
      <c r="P240" s="205" t="s">
        <v>293</v>
      </c>
      <c r="Q240" s="206">
        <v>2.4577279399999998</v>
      </c>
      <c r="R240" s="205" t="s">
        <v>293</v>
      </c>
      <c r="S240" s="205" t="s">
        <v>293</v>
      </c>
      <c r="T240" s="205" t="s">
        <v>293</v>
      </c>
      <c r="U240" s="207">
        <v>295.63772793999999</v>
      </c>
    </row>
    <row r="241" spans="2:21" x14ac:dyDescent="0.25">
      <c r="B241" s="198">
        <v>2023</v>
      </c>
      <c r="C241" s="199">
        <v>8</v>
      </c>
      <c r="D241" s="199">
        <v>20</v>
      </c>
      <c r="E241" s="199">
        <v>47.24</v>
      </c>
      <c r="F241" s="212"/>
      <c r="G241" s="205" t="s">
        <v>293</v>
      </c>
      <c r="H241" s="212"/>
      <c r="I241" s="205" t="s">
        <v>293</v>
      </c>
      <c r="J241" s="212"/>
      <c r="K241" s="212"/>
      <c r="L241" s="212"/>
      <c r="M241" s="205" t="s">
        <v>293</v>
      </c>
      <c r="N241" s="205" t="s">
        <v>293</v>
      </c>
      <c r="O241" s="205" t="s">
        <v>293</v>
      </c>
      <c r="P241" s="205" t="s">
        <v>293</v>
      </c>
      <c r="Q241" s="206">
        <v>2.1709455100000001</v>
      </c>
      <c r="R241" s="205" t="s">
        <v>293</v>
      </c>
      <c r="S241" s="205" t="s">
        <v>293</v>
      </c>
      <c r="T241" s="205" t="s">
        <v>293</v>
      </c>
      <c r="U241" s="207">
        <v>261.14094551000005</v>
      </c>
    </row>
    <row r="242" spans="2:21" x14ac:dyDescent="0.25">
      <c r="B242" s="198">
        <v>2023</v>
      </c>
      <c r="C242" s="199">
        <v>8</v>
      </c>
      <c r="D242" s="199">
        <v>21</v>
      </c>
      <c r="E242" s="199">
        <v>63.99</v>
      </c>
      <c r="F242" s="212"/>
      <c r="G242" s="205" t="s">
        <v>293</v>
      </c>
      <c r="H242" s="212"/>
      <c r="I242" s="205" t="s">
        <v>293</v>
      </c>
      <c r="J242" s="212"/>
      <c r="K242" s="212"/>
      <c r="L242" s="212"/>
      <c r="M242" s="205" t="s">
        <v>293</v>
      </c>
      <c r="N242" s="205" t="s">
        <v>293</v>
      </c>
      <c r="O242" s="205" t="s">
        <v>293</v>
      </c>
      <c r="P242" s="205" t="s">
        <v>293</v>
      </c>
      <c r="Q242" s="206">
        <v>2.2513384799999998</v>
      </c>
      <c r="R242" s="205" t="s">
        <v>293</v>
      </c>
      <c r="S242" s="205" t="s">
        <v>293</v>
      </c>
      <c r="T242" s="205" t="s">
        <v>293</v>
      </c>
      <c r="U242" s="207">
        <v>270.81133848000002</v>
      </c>
    </row>
    <row r="243" spans="2:21" x14ac:dyDescent="0.25">
      <c r="B243" s="198">
        <v>2023</v>
      </c>
      <c r="C243" s="199">
        <v>8</v>
      </c>
      <c r="D243" s="199">
        <v>22</v>
      </c>
      <c r="E243" s="199">
        <v>68.209999999999994</v>
      </c>
      <c r="F243" s="212"/>
      <c r="G243" s="205" t="s">
        <v>293</v>
      </c>
      <c r="H243" s="212"/>
      <c r="I243" s="205" t="s">
        <v>293</v>
      </c>
      <c r="J243" s="212"/>
      <c r="K243" s="212"/>
      <c r="L243" s="212"/>
      <c r="M243" s="205" t="s">
        <v>293</v>
      </c>
      <c r="N243" s="205" t="s">
        <v>293</v>
      </c>
      <c r="O243" s="205" t="s">
        <v>293</v>
      </c>
      <c r="P243" s="205" t="s">
        <v>293</v>
      </c>
      <c r="Q243" s="206">
        <v>2.1644067699999998</v>
      </c>
      <c r="R243" s="205" t="s">
        <v>293</v>
      </c>
      <c r="S243" s="205" t="s">
        <v>293</v>
      </c>
      <c r="T243" s="205" t="s">
        <v>293</v>
      </c>
      <c r="U243" s="207">
        <v>260.35440677000003</v>
      </c>
    </row>
    <row r="244" spans="2:21" x14ac:dyDescent="0.25">
      <c r="B244" s="198">
        <v>2023</v>
      </c>
      <c r="C244" s="199">
        <v>8</v>
      </c>
      <c r="D244" s="199">
        <v>23</v>
      </c>
      <c r="E244" s="199">
        <v>49.06</v>
      </c>
      <c r="F244" s="212"/>
      <c r="G244" s="205" t="s">
        <v>293</v>
      </c>
      <c r="H244" s="212"/>
      <c r="I244" s="205" t="s">
        <v>293</v>
      </c>
      <c r="J244" s="212"/>
      <c r="K244" s="212"/>
      <c r="L244" s="212"/>
      <c r="M244" s="205" t="s">
        <v>293</v>
      </c>
      <c r="N244" s="205" t="s">
        <v>293</v>
      </c>
      <c r="O244" s="205" t="s">
        <v>293</v>
      </c>
      <c r="P244" s="205" t="s">
        <v>293</v>
      </c>
      <c r="Q244" s="206">
        <v>1.9842560999999999</v>
      </c>
      <c r="R244" s="205" t="s">
        <v>293</v>
      </c>
      <c r="S244" s="205" t="s">
        <v>293</v>
      </c>
      <c r="T244" s="205" t="s">
        <v>293</v>
      </c>
      <c r="U244" s="207">
        <v>238.6842561</v>
      </c>
    </row>
    <row r="245" spans="2:21" x14ac:dyDescent="0.25">
      <c r="B245" s="198">
        <v>2023</v>
      </c>
      <c r="C245" s="199">
        <v>8</v>
      </c>
      <c r="D245" s="199">
        <v>24</v>
      </c>
      <c r="E245" s="199">
        <v>51.11</v>
      </c>
      <c r="F245" s="212"/>
      <c r="G245" s="205" t="s">
        <v>293</v>
      </c>
      <c r="H245" s="212"/>
      <c r="I245" s="205" t="s">
        <v>293</v>
      </c>
      <c r="J245" s="212"/>
      <c r="K245" s="212"/>
      <c r="L245" s="212"/>
      <c r="M245" s="205" t="s">
        <v>293</v>
      </c>
      <c r="N245" s="205" t="s">
        <v>293</v>
      </c>
      <c r="O245" s="205" t="s">
        <v>293</v>
      </c>
      <c r="P245" s="205" t="s">
        <v>293</v>
      </c>
      <c r="Q245" s="206">
        <v>1.8509664000000001</v>
      </c>
      <c r="R245" s="205" t="s">
        <v>293</v>
      </c>
      <c r="S245" s="205" t="s">
        <v>293</v>
      </c>
      <c r="T245" s="205" t="s">
        <v>293</v>
      </c>
      <c r="U245" s="207">
        <v>222.65096640000002</v>
      </c>
    </row>
    <row r="246" spans="2:21" x14ac:dyDescent="0.25">
      <c r="B246" s="198">
        <v>2023</v>
      </c>
      <c r="C246" s="199">
        <v>8</v>
      </c>
      <c r="D246" s="199">
        <v>25</v>
      </c>
      <c r="E246" s="199">
        <v>53.03</v>
      </c>
      <c r="F246" s="212"/>
      <c r="G246" s="205" t="s">
        <v>293</v>
      </c>
      <c r="H246" s="212"/>
      <c r="I246" s="205" t="s">
        <v>293</v>
      </c>
      <c r="J246" s="212"/>
      <c r="K246" s="212"/>
      <c r="L246" s="212"/>
      <c r="M246" s="205" t="s">
        <v>293</v>
      </c>
      <c r="N246" s="205" t="s">
        <v>293</v>
      </c>
      <c r="O246" s="205" t="s">
        <v>293</v>
      </c>
      <c r="P246" s="205" t="s">
        <v>293</v>
      </c>
      <c r="Q246" s="206">
        <v>2.0028663600000001</v>
      </c>
      <c r="R246" s="205" t="s">
        <v>293</v>
      </c>
      <c r="S246" s="205" t="s">
        <v>293</v>
      </c>
      <c r="T246" s="205" t="s">
        <v>293</v>
      </c>
      <c r="U246" s="207">
        <v>240.92286636000003</v>
      </c>
    </row>
    <row r="247" spans="2:21" x14ac:dyDescent="0.25">
      <c r="B247" s="198">
        <v>2023</v>
      </c>
      <c r="C247" s="199">
        <v>8</v>
      </c>
      <c r="D247" s="199">
        <v>26</v>
      </c>
      <c r="E247" s="199">
        <v>45.89</v>
      </c>
      <c r="F247" s="212"/>
      <c r="G247" s="205" t="s">
        <v>293</v>
      </c>
      <c r="H247" s="212"/>
      <c r="I247" s="205" t="s">
        <v>293</v>
      </c>
      <c r="J247" s="212"/>
      <c r="K247" s="212"/>
      <c r="L247" s="212"/>
      <c r="M247" s="205" t="s">
        <v>293</v>
      </c>
      <c r="N247" s="205" t="s">
        <v>293</v>
      </c>
      <c r="O247" s="205" t="s">
        <v>293</v>
      </c>
      <c r="P247" s="205" t="s">
        <v>293</v>
      </c>
      <c r="Q247" s="206">
        <v>1.8350386999999997</v>
      </c>
      <c r="R247" s="205" t="s">
        <v>293</v>
      </c>
      <c r="S247" s="205" t="s">
        <v>293</v>
      </c>
      <c r="T247" s="205" t="s">
        <v>293</v>
      </c>
      <c r="U247" s="207">
        <v>220.73503870000002</v>
      </c>
    </row>
    <row r="248" spans="2:21" x14ac:dyDescent="0.25">
      <c r="B248" s="198">
        <v>2023</v>
      </c>
      <c r="C248" s="199">
        <v>8</v>
      </c>
      <c r="D248" s="199">
        <v>27</v>
      </c>
      <c r="E248" s="199">
        <v>50.62</v>
      </c>
      <c r="F248" s="212"/>
      <c r="G248" s="205" t="s">
        <v>293</v>
      </c>
      <c r="H248" s="212"/>
      <c r="I248" s="205" t="s">
        <v>293</v>
      </c>
      <c r="J248" s="212"/>
      <c r="K248" s="212"/>
      <c r="L248" s="212"/>
      <c r="M248" s="205" t="s">
        <v>293</v>
      </c>
      <c r="N248" s="205" t="s">
        <v>293</v>
      </c>
      <c r="O248" s="205" t="s">
        <v>293</v>
      </c>
      <c r="P248" s="205" t="s">
        <v>293</v>
      </c>
      <c r="Q248" s="206">
        <v>2.1141087700000001</v>
      </c>
      <c r="R248" s="205" t="s">
        <v>293</v>
      </c>
      <c r="S248" s="205" t="s">
        <v>293</v>
      </c>
      <c r="T248" s="205" t="s">
        <v>293</v>
      </c>
      <c r="U248" s="207">
        <v>254.30410877</v>
      </c>
    </row>
    <row r="249" spans="2:21" x14ac:dyDescent="0.25">
      <c r="B249" s="198">
        <v>2023</v>
      </c>
      <c r="C249" s="199">
        <v>8</v>
      </c>
      <c r="D249" s="199">
        <v>28</v>
      </c>
      <c r="E249" s="199">
        <v>58.64</v>
      </c>
      <c r="F249" s="212"/>
      <c r="G249" s="205" t="s">
        <v>293</v>
      </c>
      <c r="H249" s="212"/>
      <c r="I249" s="205" t="s">
        <v>293</v>
      </c>
      <c r="J249" s="212"/>
      <c r="K249" s="212"/>
      <c r="L249" s="212"/>
      <c r="M249" s="205" t="s">
        <v>293</v>
      </c>
      <c r="N249" s="205" t="s">
        <v>293</v>
      </c>
      <c r="O249" s="205" t="s">
        <v>293</v>
      </c>
      <c r="P249" s="205" t="s">
        <v>293</v>
      </c>
      <c r="Q249" s="206">
        <v>2.6254717700000003</v>
      </c>
      <c r="R249" s="205" t="s">
        <v>293</v>
      </c>
      <c r="S249" s="205" t="s">
        <v>293</v>
      </c>
      <c r="T249" s="205" t="s">
        <v>293</v>
      </c>
      <c r="U249" s="207">
        <v>315.81547177000004</v>
      </c>
    </row>
    <row r="250" spans="2:21" x14ac:dyDescent="0.25">
      <c r="B250" s="198">
        <v>2023</v>
      </c>
      <c r="C250" s="199">
        <v>8</v>
      </c>
      <c r="D250" s="199">
        <v>29</v>
      </c>
      <c r="E250" s="199">
        <v>53.02</v>
      </c>
      <c r="F250" s="212"/>
      <c r="G250" s="205" t="s">
        <v>293</v>
      </c>
      <c r="H250" s="212"/>
      <c r="I250" s="205" t="s">
        <v>293</v>
      </c>
      <c r="J250" s="212"/>
      <c r="K250" s="212"/>
      <c r="L250" s="212"/>
      <c r="M250" s="205" t="s">
        <v>293</v>
      </c>
      <c r="N250" s="205" t="s">
        <v>293</v>
      </c>
      <c r="O250" s="205" t="s">
        <v>293</v>
      </c>
      <c r="P250" s="205" t="s">
        <v>293</v>
      </c>
      <c r="Q250" s="206">
        <v>2.27372109</v>
      </c>
      <c r="R250" s="205" t="s">
        <v>293</v>
      </c>
      <c r="S250" s="205" t="s">
        <v>293</v>
      </c>
      <c r="T250" s="205" t="s">
        <v>293</v>
      </c>
      <c r="U250" s="207">
        <v>273.50372109</v>
      </c>
    </row>
    <row r="251" spans="2:21" x14ac:dyDescent="0.25">
      <c r="B251" s="198">
        <v>2023</v>
      </c>
      <c r="C251" s="199">
        <v>8</v>
      </c>
      <c r="D251" s="199">
        <v>30</v>
      </c>
      <c r="E251" s="199">
        <v>57.87</v>
      </c>
      <c r="F251" s="212"/>
      <c r="G251" s="205" t="s">
        <v>293</v>
      </c>
      <c r="H251" s="212"/>
      <c r="I251" s="205" t="s">
        <v>293</v>
      </c>
      <c r="J251" s="212"/>
      <c r="K251" s="212"/>
      <c r="L251" s="212"/>
      <c r="M251" s="205" t="s">
        <v>293</v>
      </c>
      <c r="N251" s="205" t="s">
        <v>293</v>
      </c>
      <c r="O251" s="205" t="s">
        <v>293</v>
      </c>
      <c r="P251" s="205" t="s">
        <v>293</v>
      </c>
      <c r="Q251" s="206">
        <v>2.1287790200000001</v>
      </c>
      <c r="R251" s="205" t="s">
        <v>293</v>
      </c>
      <c r="S251" s="205" t="s">
        <v>293</v>
      </c>
      <c r="T251" s="205" t="s">
        <v>293</v>
      </c>
      <c r="U251" s="207">
        <v>256.06877902000002</v>
      </c>
    </row>
    <row r="252" spans="2:21" x14ac:dyDescent="0.25">
      <c r="B252" s="198">
        <v>2023</v>
      </c>
      <c r="C252" s="199">
        <v>8</v>
      </c>
      <c r="D252" s="199">
        <v>31</v>
      </c>
      <c r="E252" s="199">
        <v>50.44</v>
      </c>
      <c r="F252" s="212"/>
      <c r="G252" s="205" t="s">
        <v>293</v>
      </c>
      <c r="H252" s="212"/>
      <c r="I252" s="205" t="s">
        <v>293</v>
      </c>
      <c r="J252" s="212"/>
      <c r="K252" s="212"/>
      <c r="L252" s="212"/>
      <c r="M252" s="205" t="s">
        <v>293</v>
      </c>
      <c r="N252" s="205" t="s">
        <v>293</v>
      </c>
      <c r="O252" s="205" t="s">
        <v>293</v>
      </c>
      <c r="P252" s="205" t="s">
        <v>293</v>
      </c>
      <c r="Q252" s="206">
        <v>2.2802598299999999</v>
      </c>
      <c r="R252" s="205" t="s">
        <v>293</v>
      </c>
      <c r="S252" s="205" t="s">
        <v>293</v>
      </c>
      <c r="T252" s="205" t="s">
        <v>293</v>
      </c>
      <c r="U252" s="207">
        <v>274.29025982999997</v>
      </c>
    </row>
    <row r="253" spans="2:21" x14ac:dyDescent="0.25">
      <c r="B253" s="198">
        <v>2023</v>
      </c>
      <c r="C253" s="199">
        <v>9</v>
      </c>
      <c r="D253" s="199">
        <v>1</v>
      </c>
      <c r="E253" s="199">
        <v>49.39</v>
      </c>
      <c r="F253" s="212"/>
      <c r="G253" s="205" t="s">
        <v>293</v>
      </c>
      <c r="H253" s="212"/>
      <c r="I253" s="205" t="s">
        <v>293</v>
      </c>
      <c r="J253" s="212"/>
      <c r="K253" s="212"/>
      <c r="L253" s="212"/>
      <c r="M253" s="205" t="s">
        <v>293</v>
      </c>
      <c r="N253" s="205" t="s">
        <v>293</v>
      </c>
      <c r="O253" s="205" t="s">
        <v>293</v>
      </c>
      <c r="P253" s="205" t="s">
        <v>293</v>
      </c>
      <c r="Q253" s="206">
        <v>2.3646766399999999</v>
      </c>
      <c r="R253" s="205" t="s">
        <v>293</v>
      </c>
      <c r="S253" s="205" t="s">
        <v>293</v>
      </c>
      <c r="T253" s="205" t="s">
        <v>293</v>
      </c>
      <c r="U253" s="207">
        <v>284.44467664000001</v>
      </c>
    </row>
    <row r="254" spans="2:21" x14ac:dyDescent="0.25">
      <c r="B254" s="198">
        <v>2023</v>
      </c>
      <c r="C254" s="199">
        <v>9</v>
      </c>
      <c r="D254" s="199">
        <v>2</v>
      </c>
      <c r="E254" s="199">
        <v>40.76</v>
      </c>
      <c r="F254" s="212"/>
      <c r="G254" s="205" t="s">
        <v>293</v>
      </c>
      <c r="H254" s="212"/>
      <c r="I254" s="205" t="s">
        <v>293</v>
      </c>
      <c r="J254" s="212"/>
      <c r="K254" s="212"/>
      <c r="L254" s="212"/>
      <c r="M254" s="205" t="s">
        <v>293</v>
      </c>
      <c r="N254" s="205" t="s">
        <v>293</v>
      </c>
      <c r="O254" s="205" t="s">
        <v>293</v>
      </c>
      <c r="P254" s="205" t="s">
        <v>293</v>
      </c>
      <c r="Q254" s="206">
        <v>1.9730228799999998</v>
      </c>
      <c r="R254" s="205" t="s">
        <v>293</v>
      </c>
      <c r="S254" s="205" t="s">
        <v>293</v>
      </c>
      <c r="T254" s="205" t="s">
        <v>293</v>
      </c>
      <c r="U254" s="207">
        <v>237.33302287999999</v>
      </c>
    </row>
    <row r="255" spans="2:21" x14ac:dyDescent="0.25">
      <c r="B255" s="198">
        <v>2023</v>
      </c>
      <c r="C255" s="199">
        <v>9</v>
      </c>
      <c r="D255" s="199">
        <v>3</v>
      </c>
      <c r="E255" s="199">
        <v>44.99</v>
      </c>
      <c r="F255" s="212"/>
      <c r="G255" s="205" t="s">
        <v>293</v>
      </c>
      <c r="H255" s="212"/>
      <c r="I255" s="205" t="s">
        <v>293</v>
      </c>
      <c r="J255" s="212"/>
      <c r="K255" s="212"/>
      <c r="L255" s="212"/>
      <c r="M255" s="205" t="s">
        <v>293</v>
      </c>
      <c r="N255" s="205" t="s">
        <v>293</v>
      </c>
      <c r="O255" s="205" t="s">
        <v>293</v>
      </c>
      <c r="P255" s="205" t="s">
        <v>293</v>
      </c>
      <c r="Q255" s="206">
        <v>1.8409068000000002</v>
      </c>
      <c r="R255" s="205" t="s">
        <v>293</v>
      </c>
      <c r="S255" s="205" t="s">
        <v>293</v>
      </c>
      <c r="T255" s="205" t="s">
        <v>293</v>
      </c>
      <c r="U255" s="207">
        <v>221.44090679999999</v>
      </c>
    </row>
    <row r="256" spans="2:21" x14ac:dyDescent="0.25">
      <c r="B256" s="198">
        <v>2023</v>
      </c>
      <c r="C256" s="199">
        <v>9</v>
      </c>
      <c r="D256" s="199">
        <v>4</v>
      </c>
      <c r="E256" s="199">
        <v>47.59</v>
      </c>
      <c r="F256" s="212"/>
      <c r="G256" s="205" t="s">
        <v>293</v>
      </c>
      <c r="H256" s="212"/>
      <c r="I256" s="205" t="s">
        <v>293</v>
      </c>
      <c r="J256" s="212"/>
      <c r="K256" s="212"/>
      <c r="L256" s="212"/>
      <c r="M256" s="205" t="s">
        <v>293</v>
      </c>
      <c r="N256" s="205" t="s">
        <v>293</v>
      </c>
      <c r="O256" s="205" t="s">
        <v>293</v>
      </c>
      <c r="P256" s="205" t="s">
        <v>293</v>
      </c>
      <c r="Q256" s="206">
        <v>1.5717286699999999</v>
      </c>
      <c r="R256" s="205" t="s">
        <v>293</v>
      </c>
      <c r="S256" s="205" t="s">
        <v>293</v>
      </c>
      <c r="T256" s="205" t="s">
        <v>293</v>
      </c>
      <c r="U256" s="207">
        <v>189.06172867000001</v>
      </c>
    </row>
    <row r="257" spans="2:21" x14ac:dyDescent="0.25">
      <c r="B257" s="198">
        <v>2023</v>
      </c>
      <c r="C257" s="199">
        <v>9</v>
      </c>
      <c r="D257" s="199">
        <v>5</v>
      </c>
      <c r="E257" s="199">
        <v>55.9</v>
      </c>
      <c r="F257" s="212"/>
      <c r="G257" s="205" t="s">
        <v>293</v>
      </c>
      <c r="H257" s="212"/>
      <c r="I257" s="205" t="s">
        <v>293</v>
      </c>
      <c r="J257" s="212"/>
      <c r="K257" s="212"/>
      <c r="L257" s="212"/>
      <c r="M257" s="205" t="s">
        <v>293</v>
      </c>
      <c r="N257" s="205" t="s">
        <v>293</v>
      </c>
      <c r="O257" s="205" t="s">
        <v>293</v>
      </c>
      <c r="P257" s="205" t="s">
        <v>293</v>
      </c>
      <c r="Q257" s="206">
        <v>2.57425164</v>
      </c>
      <c r="R257" s="205" t="s">
        <v>293</v>
      </c>
      <c r="S257" s="205" t="s">
        <v>293</v>
      </c>
      <c r="T257" s="205" t="s">
        <v>293</v>
      </c>
      <c r="U257" s="207">
        <v>309.65425164000004</v>
      </c>
    </row>
    <row r="258" spans="2:21" x14ac:dyDescent="0.25">
      <c r="B258" s="198">
        <v>2023</v>
      </c>
      <c r="C258" s="199">
        <v>9</v>
      </c>
      <c r="D258" s="199">
        <v>6</v>
      </c>
      <c r="E258" s="199">
        <v>47.17</v>
      </c>
      <c r="F258" s="212"/>
      <c r="G258" s="205" t="s">
        <v>293</v>
      </c>
      <c r="H258" s="212"/>
      <c r="I258" s="205" t="s">
        <v>293</v>
      </c>
      <c r="J258" s="212"/>
      <c r="K258" s="212"/>
      <c r="L258" s="212"/>
      <c r="M258" s="205" t="s">
        <v>293</v>
      </c>
      <c r="N258" s="205" t="s">
        <v>293</v>
      </c>
      <c r="O258" s="205" t="s">
        <v>293</v>
      </c>
      <c r="P258" s="205" t="s">
        <v>293</v>
      </c>
      <c r="Q258" s="206">
        <v>2.4219325300000003</v>
      </c>
      <c r="R258" s="205" t="s">
        <v>293</v>
      </c>
      <c r="S258" s="205" t="s">
        <v>293</v>
      </c>
      <c r="T258" s="205" t="s">
        <v>293</v>
      </c>
      <c r="U258" s="207">
        <v>291.33193253000002</v>
      </c>
    </row>
    <row r="259" spans="2:21" x14ac:dyDescent="0.25">
      <c r="B259" s="198">
        <v>2023</v>
      </c>
      <c r="C259" s="199">
        <v>9</v>
      </c>
      <c r="D259" s="199">
        <v>7</v>
      </c>
      <c r="E259" s="199">
        <v>47.23</v>
      </c>
      <c r="F259" s="212"/>
      <c r="G259" s="205" t="s">
        <v>293</v>
      </c>
      <c r="H259" s="212"/>
      <c r="I259" s="205" t="s">
        <v>293</v>
      </c>
      <c r="J259" s="212"/>
      <c r="K259" s="212"/>
      <c r="L259" s="212"/>
      <c r="M259" s="205" t="s">
        <v>293</v>
      </c>
      <c r="N259" s="205" t="s">
        <v>293</v>
      </c>
      <c r="O259" s="205" t="s">
        <v>293</v>
      </c>
      <c r="P259" s="205" t="s">
        <v>293</v>
      </c>
      <c r="Q259" s="206">
        <v>2.2971934899999997</v>
      </c>
      <c r="R259" s="205" t="s">
        <v>293</v>
      </c>
      <c r="S259" s="205" t="s">
        <v>293</v>
      </c>
      <c r="T259" s="205" t="s">
        <v>293</v>
      </c>
      <c r="U259" s="207">
        <v>276.32719348999996</v>
      </c>
    </row>
    <row r="260" spans="2:21" x14ac:dyDescent="0.25">
      <c r="B260" s="198">
        <v>2023</v>
      </c>
      <c r="C260" s="199">
        <v>9</v>
      </c>
      <c r="D260" s="199">
        <v>8</v>
      </c>
      <c r="E260" s="199">
        <v>45.98</v>
      </c>
      <c r="F260" s="212"/>
      <c r="G260" s="205" t="s">
        <v>293</v>
      </c>
      <c r="H260" s="212"/>
      <c r="I260" s="205" t="s">
        <v>293</v>
      </c>
      <c r="J260" s="212"/>
      <c r="K260" s="212"/>
      <c r="L260" s="212"/>
      <c r="M260" s="205" t="s">
        <v>293</v>
      </c>
      <c r="N260" s="205" t="s">
        <v>293</v>
      </c>
      <c r="O260" s="205" t="s">
        <v>293</v>
      </c>
      <c r="P260" s="205" t="s">
        <v>293</v>
      </c>
      <c r="Q260" s="206">
        <v>2.43685427</v>
      </c>
      <c r="R260" s="205" t="s">
        <v>293</v>
      </c>
      <c r="S260" s="205" t="s">
        <v>293</v>
      </c>
      <c r="T260" s="205" t="s">
        <v>293</v>
      </c>
      <c r="U260" s="207">
        <v>293.12685427000002</v>
      </c>
    </row>
    <row r="261" spans="2:21" x14ac:dyDescent="0.25">
      <c r="B261" s="198">
        <v>2023</v>
      </c>
      <c r="C261" s="199">
        <v>9</v>
      </c>
      <c r="D261" s="199">
        <v>9</v>
      </c>
      <c r="E261" s="199">
        <v>41.3</v>
      </c>
      <c r="F261" s="212"/>
      <c r="G261" s="205" t="s">
        <v>293</v>
      </c>
      <c r="H261" s="212"/>
      <c r="I261" s="205" t="s">
        <v>293</v>
      </c>
      <c r="J261" s="212"/>
      <c r="K261" s="212"/>
      <c r="L261" s="212"/>
      <c r="M261" s="205" t="s">
        <v>293</v>
      </c>
      <c r="N261" s="205" t="s">
        <v>293</v>
      </c>
      <c r="O261" s="205" t="s">
        <v>293</v>
      </c>
      <c r="P261" s="205" t="s">
        <v>293</v>
      </c>
      <c r="Q261" s="206">
        <v>2.045452</v>
      </c>
      <c r="R261" s="205" t="s">
        <v>293</v>
      </c>
      <c r="S261" s="205" t="s">
        <v>293</v>
      </c>
      <c r="T261" s="205" t="s">
        <v>293</v>
      </c>
      <c r="U261" s="207">
        <v>246.04545200000001</v>
      </c>
    </row>
    <row r="262" spans="2:21" x14ac:dyDescent="0.25">
      <c r="B262" s="198">
        <v>2023</v>
      </c>
      <c r="C262" s="199">
        <v>9</v>
      </c>
      <c r="D262" s="199">
        <v>10</v>
      </c>
      <c r="E262" s="199">
        <v>43.86</v>
      </c>
      <c r="F262" s="212"/>
      <c r="G262" s="205" t="s">
        <v>293</v>
      </c>
      <c r="H262" s="212"/>
      <c r="I262" s="205" t="s">
        <v>293</v>
      </c>
      <c r="J262" s="212"/>
      <c r="K262" s="212"/>
      <c r="L262" s="212"/>
      <c r="M262" s="205" t="s">
        <v>293</v>
      </c>
      <c r="N262" s="205" t="s">
        <v>293</v>
      </c>
      <c r="O262" s="205" t="s">
        <v>293</v>
      </c>
      <c r="P262" s="205" t="s">
        <v>293</v>
      </c>
      <c r="Q262" s="206">
        <v>2.1701910399999997</v>
      </c>
      <c r="R262" s="205" t="s">
        <v>293</v>
      </c>
      <c r="S262" s="205" t="s">
        <v>293</v>
      </c>
      <c r="T262" s="205" t="s">
        <v>293</v>
      </c>
      <c r="U262" s="207">
        <v>261.05019104000002</v>
      </c>
    </row>
    <row r="263" spans="2:21" x14ac:dyDescent="0.25">
      <c r="B263" s="198">
        <v>2023</v>
      </c>
      <c r="C263" s="199">
        <v>9</v>
      </c>
      <c r="D263" s="199">
        <v>11</v>
      </c>
      <c r="E263" s="199">
        <v>51.31</v>
      </c>
      <c r="F263" s="212"/>
      <c r="G263" s="205" t="s">
        <v>293</v>
      </c>
      <c r="H263" s="212"/>
      <c r="I263" s="205" t="s">
        <v>293</v>
      </c>
      <c r="J263" s="212"/>
      <c r="K263" s="212"/>
      <c r="L263" s="212"/>
      <c r="M263" s="205" t="s">
        <v>293</v>
      </c>
      <c r="N263" s="205" t="s">
        <v>293</v>
      </c>
      <c r="O263" s="205" t="s">
        <v>293</v>
      </c>
      <c r="P263" s="205" t="s">
        <v>293</v>
      </c>
      <c r="Q263" s="206">
        <v>2.1911485399999999</v>
      </c>
      <c r="R263" s="205" t="s">
        <v>293</v>
      </c>
      <c r="S263" s="205" t="s">
        <v>293</v>
      </c>
      <c r="T263" s="205" t="s">
        <v>293</v>
      </c>
      <c r="U263" s="207">
        <v>263.57114853999997</v>
      </c>
    </row>
    <row r="264" spans="2:21" x14ac:dyDescent="0.25">
      <c r="B264" s="198">
        <v>2023</v>
      </c>
      <c r="C264" s="199">
        <v>9</v>
      </c>
      <c r="D264" s="199">
        <v>12</v>
      </c>
      <c r="E264" s="199">
        <v>47.36</v>
      </c>
      <c r="F264" s="212"/>
      <c r="G264" s="205" t="s">
        <v>293</v>
      </c>
      <c r="H264" s="212"/>
      <c r="I264" s="205" t="s">
        <v>293</v>
      </c>
      <c r="J264" s="212"/>
      <c r="K264" s="212"/>
      <c r="L264" s="212"/>
      <c r="M264" s="205" t="s">
        <v>293</v>
      </c>
      <c r="N264" s="205" t="s">
        <v>293</v>
      </c>
      <c r="O264" s="205" t="s">
        <v>293</v>
      </c>
      <c r="P264" s="205" t="s">
        <v>293</v>
      </c>
      <c r="Q264" s="206">
        <v>1.7390533499999998</v>
      </c>
      <c r="R264" s="205" t="s">
        <v>293</v>
      </c>
      <c r="S264" s="205" t="s">
        <v>293</v>
      </c>
      <c r="T264" s="205" t="s">
        <v>293</v>
      </c>
      <c r="U264" s="207">
        <v>209.18905334999999</v>
      </c>
    </row>
    <row r="265" spans="2:21" x14ac:dyDescent="0.25">
      <c r="B265" s="198">
        <v>2023</v>
      </c>
      <c r="C265" s="199">
        <v>9</v>
      </c>
      <c r="D265" s="199">
        <v>13</v>
      </c>
      <c r="E265" s="199">
        <v>47.11</v>
      </c>
      <c r="F265" s="212"/>
      <c r="G265" s="205" t="s">
        <v>293</v>
      </c>
      <c r="H265" s="212"/>
      <c r="I265" s="205" t="s">
        <v>293</v>
      </c>
      <c r="J265" s="212"/>
      <c r="K265" s="212"/>
      <c r="L265" s="212"/>
      <c r="M265" s="205" t="s">
        <v>293</v>
      </c>
      <c r="N265" s="205" t="s">
        <v>293</v>
      </c>
      <c r="O265" s="205" t="s">
        <v>293</v>
      </c>
      <c r="P265" s="205" t="s">
        <v>293</v>
      </c>
      <c r="Q265" s="206">
        <v>1.46023477</v>
      </c>
      <c r="R265" s="205" t="s">
        <v>293</v>
      </c>
      <c r="S265" s="205" t="s">
        <v>293</v>
      </c>
      <c r="T265" s="205" t="s">
        <v>293</v>
      </c>
      <c r="U265" s="207">
        <v>175.65023477</v>
      </c>
    </row>
    <row r="266" spans="2:21" x14ac:dyDescent="0.25">
      <c r="B266" s="198">
        <v>2023</v>
      </c>
      <c r="C266" s="199">
        <v>9</v>
      </c>
      <c r="D266" s="199">
        <v>14</v>
      </c>
      <c r="E266" s="199">
        <v>45.62</v>
      </c>
      <c r="F266" s="212"/>
      <c r="G266" s="205" t="s">
        <v>293</v>
      </c>
      <c r="H266" s="212"/>
      <c r="I266" s="205" t="s">
        <v>293</v>
      </c>
      <c r="J266" s="212"/>
      <c r="K266" s="212"/>
      <c r="L266" s="212"/>
      <c r="M266" s="205" t="s">
        <v>293</v>
      </c>
      <c r="N266" s="205" t="s">
        <v>293</v>
      </c>
      <c r="O266" s="205" t="s">
        <v>293</v>
      </c>
      <c r="P266" s="205" t="s">
        <v>293</v>
      </c>
      <c r="Q266" s="206">
        <v>2.2010404800000001</v>
      </c>
      <c r="R266" s="205" t="s">
        <v>293</v>
      </c>
      <c r="S266" s="205" t="s">
        <v>293</v>
      </c>
      <c r="T266" s="205" t="s">
        <v>293</v>
      </c>
      <c r="U266" s="207">
        <v>264.76104048000002</v>
      </c>
    </row>
    <row r="267" spans="2:21" x14ac:dyDescent="0.25">
      <c r="B267" s="198">
        <v>2023</v>
      </c>
      <c r="C267" s="199">
        <v>9</v>
      </c>
      <c r="D267" s="199">
        <v>15</v>
      </c>
      <c r="E267" s="199">
        <v>60.71</v>
      </c>
      <c r="F267" s="212"/>
      <c r="G267" s="205" t="s">
        <v>293</v>
      </c>
      <c r="H267" s="212"/>
      <c r="I267" s="205" t="s">
        <v>293</v>
      </c>
      <c r="J267" s="212"/>
      <c r="K267" s="212"/>
      <c r="L267" s="212"/>
      <c r="M267" s="205" t="s">
        <v>293</v>
      </c>
      <c r="N267" s="205" t="s">
        <v>293</v>
      </c>
      <c r="O267" s="205" t="s">
        <v>293</v>
      </c>
      <c r="P267" s="205" t="s">
        <v>293</v>
      </c>
      <c r="Q267" s="206">
        <v>2.1973519599999998</v>
      </c>
      <c r="R267" s="205" t="s">
        <v>293</v>
      </c>
      <c r="S267" s="205" t="s">
        <v>293</v>
      </c>
      <c r="T267" s="205" t="s">
        <v>293</v>
      </c>
      <c r="U267" s="207">
        <v>264.31735196</v>
      </c>
    </row>
    <row r="268" spans="2:21" x14ac:dyDescent="0.25">
      <c r="B268" s="198">
        <v>2023</v>
      </c>
      <c r="C268" s="199">
        <v>9</v>
      </c>
      <c r="D268" s="199">
        <v>16</v>
      </c>
      <c r="E268" s="199">
        <v>44.62</v>
      </c>
      <c r="F268" s="212"/>
      <c r="G268" s="205" t="s">
        <v>293</v>
      </c>
      <c r="H268" s="212"/>
      <c r="I268" s="205" t="s">
        <v>293</v>
      </c>
      <c r="J268" s="212"/>
      <c r="K268" s="212"/>
      <c r="L268" s="212"/>
      <c r="M268" s="205" t="s">
        <v>293</v>
      </c>
      <c r="N268" s="205" t="s">
        <v>293</v>
      </c>
      <c r="O268" s="205" t="s">
        <v>293</v>
      </c>
      <c r="P268" s="205" t="s">
        <v>293</v>
      </c>
      <c r="Q268" s="206">
        <v>1.88558819</v>
      </c>
      <c r="R268" s="205" t="s">
        <v>293</v>
      </c>
      <c r="S268" s="205" t="s">
        <v>293</v>
      </c>
      <c r="T268" s="205" t="s">
        <v>293</v>
      </c>
      <c r="U268" s="207">
        <v>226.81558819</v>
      </c>
    </row>
    <row r="269" spans="2:21" x14ac:dyDescent="0.25">
      <c r="B269" s="198">
        <v>2023</v>
      </c>
      <c r="C269" s="199">
        <v>9</v>
      </c>
      <c r="D269" s="199">
        <v>17</v>
      </c>
      <c r="E269" s="199">
        <v>48.59</v>
      </c>
      <c r="F269" s="212"/>
      <c r="G269" s="205" t="s">
        <v>293</v>
      </c>
      <c r="H269" s="212"/>
      <c r="I269" s="205" t="s">
        <v>293</v>
      </c>
      <c r="J269" s="212"/>
      <c r="K269" s="212"/>
      <c r="L269" s="212"/>
      <c r="M269" s="205" t="s">
        <v>293</v>
      </c>
      <c r="N269" s="205" t="s">
        <v>293</v>
      </c>
      <c r="O269" s="205" t="s">
        <v>293</v>
      </c>
      <c r="P269" s="205" t="s">
        <v>293</v>
      </c>
      <c r="Q269" s="206">
        <v>1.5865665799999999</v>
      </c>
      <c r="R269" s="205" t="s">
        <v>293</v>
      </c>
      <c r="S269" s="205" t="s">
        <v>293</v>
      </c>
      <c r="T269" s="205" t="s">
        <v>293</v>
      </c>
      <c r="U269" s="207">
        <v>190.84656658000003</v>
      </c>
    </row>
    <row r="270" spans="2:21" x14ac:dyDescent="0.25">
      <c r="B270" s="198">
        <v>2023</v>
      </c>
      <c r="C270" s="199">
        <v>9</v>
      </c>
      <c r="D270" s="199">
        <v>18</v>
      </c>
      <c r="E270" s="199">
        <v>55.89</v>
      </c>
      <c r="F270" s="212"/>
      <c r="G270" s="205" t="s">
        <v>293</v>
      </c>
      <c r="H270" s="212"/>
      <c r="I270" s="205" t="s">
        <v>293</v>
      </c>
      <c r="J270" s="212"/>
      <c r="K270" s="212"/>
      <c r="L270" s="212"/>
      <c r="M270" s="205" t="s">
        <v>293</v>
      </c>
      <c r="N270" s="205" t="s">
        <v>293</v>
      </c>
      <c r="O270" s="205" t="s">
        <v>293</v>
      </c>
      <c r="P270" s="205" t="s">
        <v>293</v>
      </c>
      <c r="Q270" s="206">
        <v>1.60207513</v>
      </c>
      <c r="R270" s="205" t="s">
        <v>293</v>
      </c>
      <c r="S270" s="205" t="s">
        <v>293</v>
      </c>
      <c r="T270" s="205" t="s">
        <v>293</v>
      </c>
      <c r="U270" s="207">
        <v>192.71207513000002</v>
      </c>
    </row>
    <row r="271" spans="2:21" x14ac:dyDescent="0.25">
      <c r="B271" s="198">
        <v>2023</v>
      </c>
      <c r="C271" s="199">
        <v>9</v>
      </c>
      <c r="D271" s="199">
        <v>19</v>
      </c>
      <c r="E271" s="199">
        <v>54.76</v>
      </c>
      <c r="F271" s="212"/>
      <c r="G271" s="205" t="s">
        <v>293</v>
      </c>
      <c r="H271" s="212"/>
      <c r="I271" s="205" t="s">
        <v>293</v>
      </c>
      <c r="J271" s="212"/>
      <c r="K271" s="212"/>
      <c r="L271" s="212"/>
      <c r="M271" s="205" t="s">
        <v>293</v>
      </c>
      <c r="N271" s="205" t="s">
        <v>293</v>
      </c>
      <c r="O271" s="205" t="s">
        <v>293</v>
      </c>
      <c r="P271" s="205" t="s">
        <v>293</v>
      </c>
      <c r="Q271" s="206">
        <v>1.6246254</v>
      </c>
      <c r="R271" s="205" t="s">
        <v>293</v>
      </c>
      <c r="S271" s="205" t="s">
        <v>293</v>
      </c>
      <c r="T271" s="205" t="s">
        <v>293</v>
      </c>
      <c r="U271" s="207">
        <v>195.42462540000002</v>
      </c>
    </row>
    <row r="272" spans="2:21" x14ac:dyDescent="0.25">
      <c r="B272" s="198">
        <v>2023</v>
      </c>
      <c r="C272" s="199">
        <v>9</v>
      </c>
      <c r="D272" s="199">
        <v>20</v>
      </c>
      <c r="E272" s="199">
        <v>50.83</v>
      </c>
      <c r="F272" s="212"/>
      <c r="G272" s="205" t="s">
        <v>293</v>
      </c>
      <c r="H272" s="212"/>
      <c r="I272" s="205" t="s">
        <v>293</v>
      </c>
      <c r="J272" s="212"/>
      <c r="K272" s="212"/>
      <c r="L272" s="212"/>
      <c r="M272" s="205" t="s">
        <v>293</v>
      </c>
      <c r="N272" s="205" t="s">
        <v>293</v>
      </c>
      <c r="O272" s="205" t="s">
        <v>293</v>
      </c>
      <c r="P272" s="205" t="s">
        <v>293</v>
      </c>
      <c r="Q272" s="206">
        <v>1.2345644099999997</v>
      </c>
      <c r="R272" s="205" t="s">
        <v>293</v>
      </c>
      <c r="S272" s="205" t="s">
        <v>293</v>
      </c>
      <c r="T272" s="205" t="s">
        <v>293</v>
      </c>
      <c r="U272" s="207">
        <v>148.50456440999997</v>
      </c>
    </row>
    <row r="273" spans="2:21" x14ac:dyDescent="0.25">
      <c r="B273" s="198">
        <v>2023</v>
      </c>
      <c r="C273" s="199">
        <v>9</v>
      </c>
      <c r="D273" s="199">
        <v>21</v>
      </c>
      <c r="E273" s="199">
        <v>59.91</v>
      </c>
      <c r="F273" s="212"/>
      <c r="G273" s="205" t="s">
        <v>293</v>
      </c>
      <c r="H273" s="212"/>
      <c r="I273" s="205" t="s">
        <v>293</v>
      </c>
      <c r="J273" s="212"/>
      <c r="K273" s="212"/>
      <c r="L273" s="212"/>
      <c r="M273" s="205" t="s">
        <v>293</v>
      </c>
      <c r="N273" s="205" t="s">
        <v>293</v>
      </c>
      <c r="O273" s="205" t="s">
        <v>293</v>
      </c>
      <c r="P273" s="205" t="s">
        <v>293</v>
      </c>
      <c r="Q273" s="206">
        <v>1.3314718899999998</v>
      </c>
      <c r="R273" s="205" t="s">
        <v>293</v>
      </c>
      <c r="S273" s="205" t="s">
        <v>293</v>
      </c>
      <c r="T273" s="205" t="s">
        <v>293</v>
      </c>
      <c r="U273" s="207">
        <v>160.16147188999997</v>
      </c>
    </row>
    <row r="274" spans="2:21" x14ac:dyDescent="0.25">
      <c r="B274" s="198">
        <v>2023</v>
      </c>
      <c r="C274" s="199">
        <v>9</v>
      </c>
      <c r="D274" s="199">
        <v>22</v>
      </c>
      <c r="E274" s="199">
        <v>51.97</v>
      </c>
      <c r="F274" s="212"/>
      <c r="G274" s="205" t="s">
        <v>293</v>
      </c>
      <c r="H274" s="212"/>
      <c r="I274" s="205" t="s">
        <v>293</v>
      </c>
      <c r="J274" s="212"/>
      <c r="K274" s="212"/>
      <c r="L274" s="212"/>
      <c r="M274" s="205" t="s">
        <v>293</v>
      </c>
      <c r="N274" s="205" t="s">
        <v>293</v>
      </c>
      <c r="O274" s="205" t="s">
        <v>293</v>
      </c>
      <c r="P274" s="205" t="s">
        <v>293</v>
      </c>
      <c r="Q274" s="206">
        <v>1.4244393599999998</v>
      </c>
      <c r="R274" s="205" t="s">
        <v>293</v>
      </c>
      <c r="S274" s="205" t="s">
        <v>293</v>
      </c>
      <c r="T274" s="205" t="s">
        <v>293</v>
      </c>
      <c r="U274" s="207">
        <v>171.34443936</v>
      </c>
    </row>
    <row r="275" spans="2:21" x14ac:dyDescent="0.25">
      <c r="B275" s="198">
        <v>2023</v>
      </c>
      <c r="C275" s="199">
        <v>9</v>
      </c>
      <c r="D275" s="199">
        <v>23</v>
      </c>
      <c r="E275" s="199">
        <v>49.21</v>
      </c>
      <c r="F275" s="212"/>
      <c r="G275" s="205" t="s">
        <v>293</v>
      </c>
      <c r="H275" s="212"/>
      <c r="I275" s="205" t="s">
        <v>293</v>
      </c>
      <c r="J275" s="212"/>
      <c r="K275" s="212"/>
      <c r="L275" s="212"/>
      <c r="M275" s="205" t="s">
        <v>293</v>
      </c>
      <c r="N275" s="205" t="s">
        <v>293</v>
      </c>
      <c r="O275" s="205" t="s">
        <v>293</v>
      </c>
      <c r="P275" s="205" t="s">
        <v>293</v>
      </c>
      <c r="Q275" s="206">
        <v>1.2639887400000001</v>
      </c>
      <c r="R275" s="205" t="s">
        <v>293</v>
      </c>
      <c r="S275" s="205" t="s">
        <v>293</v>
      </c>
      <c r="T275" s="205" t="s">
        <v>293</v>
      </c>
      <c r="U275" s="207">
        <v>152.04398874</v>
      </c>
    </row>
    <row r="276" spans="2:21" x14ac:dyDescent="0.25">
      <c r="B276" s="198">
        <v>2023</v>
      </c>
      <c r="C276" s="199">
        <v>9</v>
      </c>
      <c r="D276" s="199">
        <v>24</v>
      </c>
      <c r="E276" s="199">
        <v>50.37</v>
      </c>
      <c r="F276" s="212"/>
      <c r="G276" s="205" t="s">
        <v>293</v>
      </c>
      <c r="H276" s="212"/>
      <c r="I276" s="205" t="s">
        <v>293</v>
      </c>
      <c r="J276" s="212"/>
      <c r="K276" s="212"/>
      <c r="L276" s="212"/>
      <c r="M276" s="205" t="s">
        <v>293</v>
      </c>
      <c r="N276" s="205" t="s">
        <v>293</v>
      </c>
      <c r="O276" s="205" t="s">
        <v>293</v>
      </c>
      <c r="P276" s="205" t="s">
        <v>293</v>
      </c>
      <c r="Q276" s="206">
        <v>1.3541059899999999</v>
      </c>
      <c r="R276" s="205" t="s">
        <v>293</v>
      </c>
      <c r="S276" s="205" t="s">
        <v>293</v>
      </c>
      <c r="T276" s="205" t="s">
        <v>293</v>
      </c>
      <c r="U276" s="207">
        <v>162.88410598999999</v>
      </c>
    </row>
    <row r="277" spans="2:21" x14ac:dyDescent="0.25">
      <c r="B277" s="198">
        <v>2023</v>
      </c>
      <c r="C277" s="199">
        <v>9</v>
      </c>
      <c r="D277" s="199">
        <v>25</v>
      </c>
      <c r="E277" s="199">
        <v>58.34</v>
      </c>
      <c r="F277" s="212"/>
      <c r="G277" s="205" t="s">
        <v>293</v>
      </c>
      <c r="H277" s="212"/>
      <c r="I277" s="205" t="s">
        <v>293</v>
      </c>
      <c r="J277" s="212"/>
      <c r="K277" s="212"/>
      <c r="L277" s="212"/>
      <c r="M277" s="205" t="s">
        <v>293</v>
      </c>
      <c r="N277" s="205" t="s">
        <v>293</v>
      </c>
      <c r="O277" s="205" t="s">
        <v>293</v>
      </c>
      <c r="P277" s="205" t="s">
        <v>293</v>
      </c>
      <c r="Q277" s="206">
        <v>1.42787639</v>
      </c>
      <c r="R277" s="205" t="s">
        <v>293</v>
      </c>
      <c r="S277" s="205" t="s">
        <v>293</v>
      </c>
      <c r="T277" s="205" t="s">
        <v>293</v>
      </c>
      <c r="U277" s="207">
        <v>171.75787639000001</v>
      </c>
    </row>
    <row r="278" spans="2:21" x14ac:dyDescent="0.25">
      <c r="B278" s="198">
        <v>2023</v>
      </c>
      <c r="C278" s="199">
        <v>9</v>
      </c>
      <c r="D278" s="199">
        <v>26</v>
      </c>
      <c r="E278" s="199">
        <v>55.36</v>
      </c>
      <c r="F278" s="212"/>
      <c r="G278" s="205" t="s">
        <v>293</v>
      </c>
      <c r="H278" s="212"/>
      <c r="I278" s="205" t="s">
        <v>293</v>
      </c>
      <c r="J278" s="212"/>
      <c r="K278" s="212"/>
      <c r="L278" s="212"/>
      <c r="M278" s="205" t="s">
        <v>293</v>
      </c>
      <c r="N278" s="205" t="s">
        <v>293</v>
      </c>
      <c r="O278" s="205" t="s">
        <v>293</v>
      </c>
      <c r="P278" s="205" t="s">
        <v>293</v>
      </c>
      <c r="Q278" s="206">
        <v>1.5065927599999998</v>
      </c>
      <c r="R278" s="205" t="s">
        <v>293</v>
      </c>
      <c r="S278" s="205" t="s">
        <v>293</v>
      </c>
      <c r="T278" s="205" t="s">
        <v>293</v>
      </c>
      <c r="U278" s="207">
        <v>181.22659275999996</v>
      </c>
    </row>
    <row r="279" spans="2:21" x14ac:dyDescent="0.25">
      <c r="B279" s="198">
        <v>2023</v>
      </c>
      <c r="C279" s="199">
        <v>9</v>
      </c>
      <c r="D279" s="199">
        <v>27</v>
      </c>
      <c r="E279" s="199">
        <v>52.68</v>
      </c>
      <c r="F279" s="212"/>
      <c r="G279" s="205" t="s">
        <v>293</v>
      </c>
      <c r="H279" s="212"/>
      <c r="I279" s="205" t="s">
        <v>293</v>
      </c>
      <c r="J279" s="212"/>
      <c r="K279" s="212"/>
      <c r="L279" s="212"/>
      <c r="M279" s="205" t="s">
        <v>293</v>
      </c>
      <c r="N279" s="205" t="s">
        <v>293</v>
      </c>
      <c r="O279" s="205" t="s">
        <v>293</v>
      </c>
      <c r="P279" s="205" t="s">
        <v>293</v>
      </c>
      <c r="Q279" s="206">
        <v>1.5060897800000002</v>
      </c>
      <c r="R279" s="205" t="s">
        <v>293</v>
      </c>
      <c r="S279" s="205" t="s">
        <v>293</v>
      </c>
      <c r="T279" s="205" t="s">
        <v>293</v>
      </c>
      <c r="U279" s="207">
        <v>181.16608978000002</v>
      </c>
    </row>
    <row r="280" spans="2:21" x14ac:dyDescent="0.25">
      <c r="B280" s="198">
        <v>2023</v>
      </c>
      <c r="C280" s="199">
        <v>9</v>
      </c>
      <c r="D280" s="199">
        <v>28</v>
      </c>
      <c r="E280" s="199">
        <v>58.3</v>
      </c>
      <c r="F280" s="212"/>
      <c r="G280" s="205" t="s">
        <v>293</v>
      </c>
      <c r="H280" s="212"/>
      <c r="I280" s="205" t="s">
        <v>293</v>
      </c>
      <c r="J280" s="212"/>
      <c r="K280" s="212"/>
      <c r="L280" s="212"/>
      <c r="M280" s="205" t="s">
        <v>293</v>
      </c>
      <c r="N280" s="205" t="s">
        <v>293</v>
      </c>
      <c r="O280" s="205" t="s">
        <v>293</v>
      </c>
      <c r="P280" s="205" t="s">
        <v>293</v>
      </c>
      <c r="Q280" s="206">
        <v>1.78080069</v>
      </c>
      <c r="R280" s="205" t="s">
        <v>293</v>
      </c>
      <c r="S280" s="205" t="s">
        <v>293</v>
      </c>
      <c r="T280" s="205" t="s">
        <v>293</v>
      </c>
      <c r="U280" s="207">
        <v>214.21080069000001</v>
      </c>
    </row>
    <row r="281" spans="2:21" x14ac:dyDescent="0.25">
      <c r="B281" s="198">
        <v>2023</v>
      </c>
      <c r="C281" s="199">
        <v>9</v>
      </c>
      <c r="D281" s="199">
        <v>29</v>
      </c>
      <c r="E281" s="199">
        <v>62.98</v>
      </c>
      <c r="F281" s="212"/>
      <c r="G281" s="205" t="s">
        <v>293</v>
      </c>
      <c r="H281" s="212"/>
      <c r="I281" s="205" t="s">
        <v>293</v>
      </c>
      <c r="J281" s="212"/>
      <c r="K281" s="212"/>
      <c r="L281" s="212"/>
      <c r="M281" s="205" t="s">
        <v>293</v>
      </c>
      <c r="N281" s="205" t="s">
        <v>293</v>
      </c>
      <c r="O281" s="205" t="s">
        <v>293</v>
      </c>
      <c r="P281" s="205" t="s">
        <v>293</v>
      </c>
      <c r="Q281" s="206">
        <v>1.83160167</v>
      </c>
      <c r="R281" s="205" t="s">
        <v>293</v>
      </c>
      <c r="S281" s="205" t="s">
        <v>293</v>
      </c>
      <c r="T281" s="205" t="s">
        <v>293</v>
      </c>
      <c r="U281" s="207">
        <v>220.32160167000001</v>
      </c>
    </row>
    <row r="282" spans="2:21" x14ac:dyDescent="0.25">
      <c r="B282" s="198">
        <v>2023</v>
      </c>
      <c r="C282" s="199">
        <v>9</v>
      </c>
      <c r="D282" s="199">
        <v>30</v>
      </c>
      <c r="E282" s="199">
        <v>56.4</v>
      </c>
      <c r="F282" s="212"/>
      <c r="G282" s="205" t="s">
        <v>293</v>
      </c>
      <c r="H282" s="212"/>
      <c r="I282" s="205" t="s">
        <v>293</v>
      </c>
      <c r="J282" s="212"/>
      <c r="K282" s="212"/>
      <c r="L282" s="212"/>
      <c r="M282" s="205" t="s">
        <v>293</v>
      </c>
      <c r="N282" s="205" t="s">
        <v>293</v>
      </c>
      <c r="O282" s="205" t="s">
        <v>293</v>
      </c>
      <c r="P282" s="205" t="s">
        <v>293</v>
      </c>
      <c r="Q282" s="206">
        <v>1.2143613799999999</v>
      </c>
      <c r="R282" s="205" t="s">
        <v>293</v>
      </c>
      <c r="S282" s="205" t="s">
        <v>293</v>
      </c>
      <c r="T282" s="205" t="s">
        <v>293</v>
      </c>
      <c r="U282" s="207">
        <v>146.07436138</v>
      </c>
    </row>
    <row r="283" spans="2:21" x14ac:dyDescent="0.25">
      <c r="B283" s="198">
        <v>2023</v>
      </c>
      <c r="C283" s="199">
        <v>10</v>
      </c>
      <c r="D283" s="199">
        <v>1</v>
      </c>
      <c r="E283" s="199">
        <v>52.56</v>
      </c>
      <c r="F283" s="212"/>
      <c r="G283" s="205" t="s">
        <v>293</v>
      </c>
      <c r="H283" s="212"/>
      <c r="I283" s="205" t="s">
        <v>293</v>
      </c>
      <c r="J283" s="212"/>
      <c r="K283" s="212"/>
      <c r="L283" s="212"/>
      <c r="M283" s="205" t="s">
        <v>293</v>
      </c>
      <c r="N283" s="205" t="s">
        <v>293</v>
      </c>
      <c r="O283" s="205" t="s">
        <v>293</v>
      </c>
      <c r="P283" s="205" t="s">
        <v>293</v>
      </c>
      <c r="Q283" s="206">
        <v>1.21570266</v>
      </c>
      <c r="R283" s="205" t="s">
        <v>293</v>
      </c>
      <c r="S283" s="205" t="s">
        <v>293</v>
      </c>
      <c r="T283" s="205" t="s">
        <v>293</v>
      </c>
      <c r="U283" s="207">
        <v>146.23570266000002</v>
      </c>
    </row>
    <row r="284" spans="2:21" x14ac:dyDescent="0.25">
      <c r="B284" s="198">
        <v>2023</v>
      </c>
      <c r="C284" s="199">
        <v>10</v>
      </c>
      <c r="D284" s="199">
        <v>2</v>
      </c>
      <c r="E284" s="199">
        <v>63.26</v>
      </c>
      <c r="F284" s="212"/>
      <c r="G284" s="205" t="s">
        <v>293</v>
      </c>
      <c r="H284" s="212"/>
      <c r="I284" s="205" t="s">
        <v>293</v>
      </c>
      <c r="J284" s="212"/>
      <c r="K284" s="212"/>
      <c r="L284" s="212"/>
      <c r="M284" s="205" t="s">
        <v>293</v>
      </c>
      <c r="N284" s="205" t="s">
        <v>293</v>
      </c>
      <c r="O284" s="205" t="s">
        <v>293</v>
      </c>
      <c r="P284" s="205" t="s">
        <v>293</v>
      </c>
      <c r="Q284" s="206">
        <v>1.6263858299999998</v>
      </c>
      <c r="R284" s="205" t="s">
        <v>293</v>
      </c>
      <c r="S284" s="205" t="s">
        <v>293</v>
      </c>
      <c r="T284" s="205" t="s">
        <v>293</v>
      </c>
      <c r="U284" s="207">
        <v>195.63638582999999</v>
      </c>
    </row>
    <row r="285" spans="2:21" x14ac:dyDescent="0.25">
      <c r="B285" s="198">
        <v>2023</v>
      </c>
      <c r="C285" s="199">
        <v>10</v>
      </c>
      <c r="D285" s="199">
        <v>3</v>
      </c>
      <c r="E285" s="199">
        <v>68.540000000000006</v>
      </c>
      <c r="F285" s="212"/>
      <c r="G285" s="205" t="s">
        <v>293</v>
      </c>
      <c r="H285" s="212"/>
      <c r="I285" s="205" t="s">
        <v>293</v>
      </c>
      <c r="J285" s="212"/>
      <c r="K285" s="212"/>
      <c r="L285" s="212"/>
      <c r="M285" s="205" t="s">
        <v>293</v>
      </c>
      <c r="N285" s="205" t="s">
        <v>293</v>
      </c>
      <c r="O285" s="205" t="s">
        <v>293</v>
      </c>
      <c r="P285" s="205" t="s">
        <v>293</v>
      </c>
      <c r="Q285" s="206">
        <v>5.0541106999999998</v>
      </c>
      <c r="R285" s="205" t="s">
        <v>293</v>
      </c>
      <c r="S285" s="205" t="s">
        <v>293</v>
      </c>
      <c r="T285" s="205" t="s">
        <v>293</v>
      </c>
      <c r="U285" s="207">
        <v>607.9541107</v>
      </c>
    </row>
    <row r="286" spans="2:21" x14ac:dyDescent="0.25">
      <c r="B286" s="198">
        <v>2023</v>
      </c>
      <c r="C286" s="199">
        <v>10</v>
      </c>
      <c r="D286" s="199">
        <v>4</v>
      </c>
      <c r="E286" s="199">
        <v>51.34</v>
      </c>
      <c r="F286" s="212"/>
      <c r="G286" s="205" t="s">
        <v>293</v>
      </c>
      <c r="H286" s="212"/>
      <c r="I286" s="205" t="s">
        <v>293</v>
      </c>
      <c r="J286" s="212"/>
      <c r="K286" s="212"/>
      <c r="L286" s="212"/>
      <c r="M286" s="205" t="s">
        <v>293</v>
      </c>
      <c r="N286" s="205" t="s">
        <v>293</v>
      </c>
      <c r="O286" s="205" t="s">
        <v>293</v>
      </c>
      <c r="P286" s="205" t="s">
        <v>293</v>
      </c>
      <c r="Q286" s="206">
        <v>2.8925541499999996</v>
      </c>
      <c r="R286" s="205" t="s">
        <v>293</v>
      </c>
      <c r="S286" s="205" t="s">
        <v>293</v>
      </c>
      <c r="T286" s="205" t="s">
        <v>293</v>
      </c>
      <c r="U286" s="207">
        <v>347.94255415000003</v>
      </c>
    </row>
    <row r="287" spans="2:21" x14ac:dyDescent="0.25">
      <c r="B287" s="198">
        <v>2023</v>
      </c>
      <c r="C287" s="199">
        <v>10</v>
      </c>
      <c r="D287" s="199">
        <v>5</v>
      </c>
      <c r="E287" s="199">
        <v>49.45</v>
      </c>
      <c r="F287" s="212"/>
      <c r="G287" s="205" t="s">
        <v>293</v>
      </c>
      <c r="H287" s="212"/>
      <c r="I287" s="205" t="s">
        <v>293</v>
      </c>
      <c r="J287" s="212"/>
      <c r="K287" s="212"/>
      <c r="L287" s="212"/>
      <c r="M287" s="205" t="s">
        <v>293</v>
      </c>
      <c r="N287" s="205" t="s">
        <v>293</v>
      </c>
      <c r="O287" s="205" t="s">
        <v>293</v>
      </c>
      <c r="P287" s="205" t="s">
        <v>293</v>
      </c>
      <c r="Q287" s="206">
        <v>2.6528003499999997</v>
      </c>
      <c r="R287" s="205" t="s">
        <v>293</v>
      </c>
      <c r="S287" s="205" t="s">
        <v>293</v>
      </c>
      <c r="T287" s="205" t="s">
        <v>293</v>
      </c>
      <c r="U287" s="207">
        <v>319.10280035</v>
      </c>
    </row>
    <row r="288" spans="2:21" x14ac:dyDescent="0.25">
      <c r="B288" s="198">
        <v>2023</v>
      </c>
      <c r="C288" s="199">
        <v>10</v>
      </c>
      <c r="D288" s="199">
        <v>6</v>
      </c>
      <c r="E288" s="199">
        <v>49.17</v>
      </c>
      <c r="F288" s="212"/>
      <c r="G288" s="205" t="s">
        <v>293</v>
      </c>
      <c r="H288" s="212"/>
      <c r="I288" s="205" t="s">
        <v>293</v>
      </c>
      <c r="J288" s="212"/>
      <c r="K288" s="212"/>
      <c r="L288" s="212"/>
      <c r="M288" s="205" t="s">
        <v>293</v>
      </c>
      <c r="N288" s="205" t="s">
        <v>293</v>
      </c>
      <c r="O288" s="205" t="s">
        <v>293</v>
      </c>
      <c r="P288" s="205" t="s">
        <v>293</v>
      </c>
      <c r="Q288" s="206">
        <v>2.08912743</v>
      </c>
      <c r="R288" s="205" t="s">
        <v>293</v>
      </c>
      <c r="S288" s="205" t="s">
        <v>293</v>
      </c>
      <c r="T288" s="205" t="s">
        <v>293</v>
      </c>
      <c r="U288" s="207">
        <v>251.29912743000003</v>
      </c>
    </row>
    <row r="289" spans="2:21" x14ac:dyDescent="0.25">
      <c r="B289" s="198">
        <v>2023</v>
      </c>
      <c r="C289" s="199">
        <v>10</v>
      </c>
      <c r="D289" s="199">
        <v>7</v>
      </c>
      <c r="E289" s="199">
        <v>46.51</v>
      </c>
      <c r="F289" s="212"/>
      <c r="G289" s="205" t="s">
        <v>293</v>
      </c>
      <c r="H289" s="212"/>
      <c r="I289" s="205" t="s">
        <v>293</v>
      </c>
      <c r="J289" s="212"/>
      <c r="K289" s="212"/>
      <c r="L289" s="212"/>
      <c r="M289" s="205" t="s">
        <v>293</v>
      </c>
      <c r="N289" s="205" t="s">
        <v>293</v>
      </c>
      <c r="O289" s="205" t="s">
        <v>293</v>
      </c>
      <c r="P289" s="205" t="s">
        <v>293</v>
      </c>
      <c r="Q289" s="206">
        <v>2.10237257</v>
      </c>
      <c r="R289" s="205" t="s">
        <v>293</v>
      </c>
      <c r="S289" s="205" t="s">
        <v>293</v>
      </c>
      <c r="T289" s="205" t="s">
        <v>293</v>
      </c>
      <c r="U289" s="207">
        <v>252.89237256999999</v>
      </c>
    </row>
    <row r="290" spans="2:21" x14ac:dyDescent="0.25">
      <c r="B290" s="198">
        <v>2023</v>
      </c>
      <c r="C290" s="199">
        <v>10</v>
      </c>
      <c r="D290" s="199">
        <v>8</v>
      </c>
      <c r="E290" s="199">
        <v>50.37</v>
      </c>
      <c r="F290" s="212"/>
      <c r="G290" s="205" t="s">
        <v>293</v>
      </c>
      <c r="H290" s="212"/>
      <c r="I290" s="205" t="s">
        <v>293</v>
      </c>
      <c r="J290" s="212"/>
      <c r="K290" s="212"/>
      <c r="L290" s="212"/>
      <c r="M290" s="205" t="s">
        <v>293</v>
      </c>
      <c r="N290" s="205" t="s">
        <v>293</v>
      </c>
      <c r="O290" s="205" t="s">
        <v>293</v>
      </c>
      <c r="P290" s="205" t="s">
        <v>293</v>
      </c>
      <c r="Q290" s="206">
        <v>1.62839775</v>
      </c>
      <c r="R290" s="205" t="s">
        <v>293</v>
      </c>
      <c r="S290" s="205" t="s">
        <v>293</v>
      </c>
      <c r="T290" s="205" t="s">
        <v>293</v>
      </c>
      <c r="U290" s="207">
        <v>195.87839775</v>
      </c>
    </row>
    <row r="291" spans="2:21" x14ac:dyDescent="0.25">
      <c r="B291" s="198">
        <v>2023</v>
      </c>
      <c r="C291" s="199">
        <v>10</v>
      </c>
      <c r="D291" s="199">
        <v>9</v>
      </c>
      <c r="E291" s="199">
        <v>57.49</v>
      </c>
      <c r="F291" s="212"/>
      <c r="G291" s="205" t="s">
        <v>293</v>
      </c>
      <c r="H291" s="212"/>
      <c r="I291" s="205" t="s">
        <v>293</v>
      </c>
      <c r="J291" s="212"/>
      <c r="K291" s="212"/>
      <c r="L291" s="212"/>
      <c r="M291" s="205" t="s">
        <v>293</v>
      </c>
      <c r="N291" s="205" t="s">
        <v>293</v>
      </c>
      <c r="O291" s="205" t="s">
        <v>293</v>
      </c>
      <c r="P291" s="205" t="s">
        <v>293</v>
      </c>
      <c r="Q291" s="206">
        <v>1.8325238000000001</v>
      </c>
      <c r="R291" s="205" t="s">
        <v>293</v>
      </c>
      <c r="S291" s="205" t="s">
        <v>293</v>
      </c>
      <c r="T291" s="205" t="s">
        <v>293</v>
      </c>
      <c r="U291" s="207">
        <v>220.43252380000001</v>
      </c>
    </row>
    <row r="292" spans="2:21" x14ac:dyDescent="0.25">
      <c r="B292" s="198">
        <v>2023</v>
      </c>
      <c r="C292" s="199">
        <v>10</v>
      </c>
      <c r="D292" s="199">
        <v>10</v>
      </c>
      <c r="E292" s="199">
        <v>52.68</v>
      </c>
      <c r="F292" s="212"/>
      <c r="G292" s="205" t="s">
        <v>293</v>
      </c>
      <c r="H292" s="212"/>
      <c r="I292" s="205" t="s">
        <v>293</v>
      </c>
      <c r="J292" s="212"/>
      <c r="K292" s="212"/>
      <c r="L292" s="212"/>
      <c r="M292" s="205" t="s">
        <v>293</v>
      </c>
      <c r="N292" s="205" t="s">
        <v>293</v>
      </c>
      <c r="O292" s="205" t="s">
        <v>293</v>
      </c>
      <c r="P292" s="205" t="s">
        <v>293</v>
      </c>
      <c r="Q292" s="206">
        <v>1.19549963</v>
      </c>
      <c r="R292" s="205" t="s">
        <v>293</v>
      </c>
      <c r="S292" s="205" t="s">
        <v>293</v>
      </c>
      <c r="T292" s="205" t="s">
        <v>293</v>
      </c>
      <c r="U292" s="207">
        <v>143.80549963000001</v>
      </c>
    </row>
    <row r="293" spans="2:21" x14ac:dyDescent="0.25">
      <c r="B293" s="198">
        <v>2023</v>
      </c>
      <c r="C293" s="199">
        <v>10</v>
      </c>
      <c r="D293" s="199">
        <v>11</v>
      </c>
      <c r="E293" s="199">
        <v>53.29</v>
      </c>
      <c r="F293" s="212"/>
      <c r="G293" s="205" t="s">
        <v>293</v>
      </c>
      <c r="H293" s="212"/>
      <c r="I293" s="205" t="s">
        <v>293</v>
      </c>
      <c r="J293" s="212"/>
      <c r="K293" s="212"/>
      <c r="L293" s="212"/>
      <c r="M293" s="205" t="s">
        <v>293</v>
      </c>
      <c r="N293" s="205" t="s">
        <v>293</v>
      </c>
      <c r="O293" s="205" t="s">
        <v>293</v>
      </c>
      <c r="P293" s="205" t="s">
        <v>293</v>
      </c>
      <c r="Q293" s="206">
        <v>1.5144727799999997</v>
      </c>
      <c r="R293" s="205" t="s">
        <v>293</v>
      </c>
      <c r="S293" s="205" t="s">
        <v>293</v>
      </c>
      <c r="T293" s="205" t="s">
        <v>293</v>
      </c>
      <c r="U293" s="207">
        <v>182.17447278</v>
      </c>
    </row>
    <row r="294" spans="2:21" x14ac:dyDescent="0.25">
      <c r="B294" s="198">
        <v>2023</v>
      </c>
      <c r="C294" s="199">
        <v>10</v>
      </c>
      <c r="D294" s="199">
        <v>12</v>
      </c>
      <c r="E294" s="199">
        <v>52.32</v>
      </c>
      <c r="F294" s="212"/>
      <c r="G294" s="205" t="s">
        <v>293</v>
      </c>
      <c r="H294" s="212"/>
      <c r="I294" s="205" t="s">
        <v>293</v>
      </c>
      <c r="J294" s="212"/>
      <c r="K294" s="212"/>
      <c r="L294" s="212"/>
      <c r="M294" s="205" t="s">
        <v>293</v>
      </c>
      <c r="N294" s="205" t="s">
        <v>293</v>
      </c>
      <c r="O294" s="205" t="s">
        <v>293</v>
      </c>
      <c r="P294" s="205" t="s">
        <v>293</v>
      </c>
      <c r="Q294" s="206">
        <v>1.2220737399999999</v>
      </c>
      <c r="R294" s="205" t="s">
        <v>293</v>
      </c>
      <c r="S294" s="205" t="s">
        <v>293</v>
      </c>
      <c r="T294" s="205" t="s">
        <v>293</v>
      </c>
      <c r="U294" s="207">
        <v>147.00207374000001</v>
      </c>
    </row>
    <row r="295" spans="2:21" x14ac:dyDescent="0.25">
      <c r="B295" s="198">
        <v>2023</v>
      </c>
      <c r="C295" s="199">
        <v>10</v>
      </c>
      <c r="D295" s="199">
        <v>13</v>
      </c>
      <c r="E295" s="199">
        <v>51.75</v>
      </c>
      <c r="F295" s="212"/>
      <c r="G295" s="205" t="s">
        <v>293</v>
      </c>
      <c r="H295" s="212"/>
      <c r="I295" s="205" t="s">
        <v>293</v>
      </c>
      <c r="J295" s="212"/>
      <c r="K295" s="212"/>
      <c r="L295" s="212"/>
      <c r="M295" s="205" t="s">
        <v>293</v>
      </c>
      <c r="N295" s="205" t="s">
        <v>293</v>
      </c>
      <c r="O295" s="205" t="s">
        <v>293</v>
      </c>
      <c r="P295" s="205" t="s">
        <v>293</v>
      </c>
      <c r="Q295" s="206">
        <v>1.05759928</v>
      </c>
      <c r="R295" s="205" t="s">
        <v>293</v>
      </c>
      <c r="S295" s="205" t="s">
        <v>293</v>
      </c>
      <c r="T295" s="205" t="s">
        <v>293</v>
      </c>
      <c r="U295" s="207">
        <v>127.21759928</v>
      </c>
    </row>
    <row r="296" spans="2:21" x14ac:dyDescent="0.25">
      <c r="B296" s="198">
        <v>2023</v>
      </c>
      <c r="C296" s="199">
        <v>10</v>
      </c>
      <c r="D296" s="199">
        <v>14</v>
      </c>
      <c r="E296" s="199">
        <v>47.94</v>
      </c>
      <c r="F296" s="212"/>
      <c r="G296" s="205" t="s">
        <v>293</v>
      </c>
      <c r="H296" s="212"/>
      <c r="I296" s="205" t="s">
        <v>293</v>
      </c>
      <c r="J296" s="212"/>
      <c r="K296" s="212"/>
      <c r="L296" s="212"/>
      <c r="M296" s="205" t="s">
        <v>293</v>
      </c>
      <c r="N296" s="205" t="s">
        <v>293</v>
      </c>
      <c r="O296" s="205" t="s">
        <v>293</v>
      </c>
      <c r="P296" s="205" t="s">
        <v>293</v>
      </c>
      <c r="Q296" s="206">
        <v>0.96270372000000004</v>
      </c>
      <c r="R296" s="205" t="s">
        <v>293</v>
      </c>
      <c r="S296" s="205" t="s">
        <v>293</v>
      </c>
      <c r="T296" s="205" t="s">
        <v>293</v>
      </c>
      <c r="U296" s="207">
        <v>115.80270372</v>
      </c>
    </row>
    <row r="297" spans="2:21" x14ac:dyDescent="0.25">
      <c r="B297" s="198">
        <v>2023</v>
      </c>
      <c r="C297" s="199">
        <v>10</v>
      </c>
      <c r="D297" s="199">
        <v>15</v>
      </c>
      <c r="E297" s="199">
        <v>52.85</v>
      </c>
      <c r="F297" s="212"/>
      <c r="G297" s="205" t="s">
        <v>293</v>
      </c>
      <c r="H297" s="212"/>
      <c r="I297" s="205" t="s">
        <v>293</v>
      </c>
      <c r="J297" s="212"/>
      <c r="K297" s="212"/>
      <c r="L297" s="212"/>
      <c r="M297" s="205" t="s">
        <v>293</v>
      </c>
      <c r="N297" s="205" t="s">
        <v>293</v>
      </c>
      <c r="O297" s="205" t="s">
        <v>293</v>
      </c>
      <c r="P297" s="205" t="s">
        <v>293</v>
      </c>
      <c r="Q297" s="206">
        <v>1.00663064</v>
      </c>
      <c r="R297" s="205" t="s">
        <v>293</v>
      </c>
      <c r="S297" s="205" t="s">
        <v>293</v>
      </c>
      <c r="T297" s="205" t="s">
        <v>293</v>
      </c>
      <c r="U297" s="207">
        <v>121.08663064</v>
      </c>
    </row>
    <row r="298" spans="2:21" x14ac:dyDescent="0.25">
      <c r="B298" s="198">
        <v>2023</v>
      </c>
      <c r="C298" s="199">
        <v>10</v>
      </c>
      <c r="D298" s="199">
        <v>16</v>
      </c>
      <c r="E298" s="199">
        <v>74.2</v>
      </c>
      <c r="F298" s="212"/>
      <c r="G298" s="205" t="s">
        <v>293</v>
      </c>
      <c r="H298" s="212"/>
      <c r="I298" s="205" t="s">
        <v>293</v>
      </c>
      <c r="J298" s="212"/>
      <c r="K298" s="212"/>
      <c r="L298" s="212"/>
      <c r="M298" s="205" t="s">
        <v>293</v>
      </c>
      <c r="N298" s="205" t="s">
        <v>293</v>
      </c>
      <c r="O298" s="205" t="s">
        <v>293</v>
      </c>
      <c r="P298" s="205" t="s">
        <v>293</v>
      </c>
      <c r="Q298" s="206">
        <v>2.2349916300000001</v>
      </c>
      <c r="R298" s="205" t="s">
        <v>293</v>
      </c>
      <c r="S298" s="205" t="s">
        <v>293</v>
      </c>
      <c r="T298" s="205" t="s">
        <v>293</v>
      </c>
      <c r="U298" s="207">
        <v>268.84499163000004</v>
      </c>
    </row>
    <row r="299" spans="2:21" x14ac:dyDescent="0.25">
      <c r="B299" s="198">
        <v>2023</v>
      </c>
      <c r="C299" s="199">
        <v>10</v>
      </c>
      <c r="D299" s="199">
        <v>17</v>
      </c>
      <c r="E299" s="199">
        <v>51.69</v>
      </c>
      <c r="F299" s="212"/>
      <c r="G299" s="205" t="s">
        <v>293</v>
      </c>
      <c r="H299" s="212"/>
      <c r="I299" s="205" t="s">
        <v>293</v>
      </c>
      <c r="J299" s="212"/>
      <c r="K299" s="212"/>
      <c r="L299" s="212"/>
      <c r="M299" s="205" t="s">
        <v>293</v>
      </c>
      <c r="N299" s="205" t="s">
        <v>293</v>
      </c>
      <c r="O299" s="205" t="s">
        <v>293</v>
      </c>
      <c r="P299" s="205" t="s">
        <v>293</v>
      </c>
      <c r="Q299" s="206">
        <v>1.9710109600000001</v>
      </c>
      <c r="R299" s="205" t="s">
        <v>293</v>
      </c>
      <c r="S299" s="205" t="s">
        <v>293</v>
      </c>
      <c r="T299" s="205" t="s">
        <v>293</v>
      </c>
      <c r="U299" s="207">
        <v>237.09101096000001</v>
      </c>
    </row>
    <row r="300" spans="2:21" x14ac:dyDescent="0.25">
      <c r="B300" s="198">
        <v>2023</v>
      </c>
      <c r="C300" s="199">
        <v>10</v>
      </c>
      <c r="D300" s="199">
        <v>18</v>
      </c>
      <c r="E300" s="199">
        <v>53.3</v>
      </c>
      <c r="F300" s="212"/>
      <c r="G300" s="205" t="s">
        <v>293</v>
      </c>
      <c r="H300" s="212"/>
      <c r="I300" s="205" t="s">
        <v>293</v>
      </c>
      <c r="J300" s="212"/>
      <c r="K300" s="212"/>
      <c r="L300" s="212"/>
      <c r="M300" s="205" t="s">
        <v>293</v>
      </c>
      <c r="N300" s="205" t="s">
        <v>293</v>
      </c>
      <c r="O300" s="205" t="s">
        <v>293</v>
      </c>
      <c r="P300" s="205" t="s">
        <v>293</v>
      </c>
      <c r="Q300" s="206">
        <v>1.87435497</v>
      </c>
      <c r="R300" s="205" t="s">
        <v>293</v>
      </c>
      <c r="S300" s="205" t="s">
        <v>293</v>
      </c>
      <c r="T300" s="205" t="s">
        <v>293</v>
      </c>
      <c r="U300" s="207">
        <v>225.46435497000002</v>
      </c>
    </row>
    <row r="301" spans="2:21" x14ac:dyDescent="0.25">
      <c r="B301" s="198">
        <v>2023</v>
      </c>
      <c r="C301" s="199">
        <v>10</v>
      </c>
      <c r="D301" s="199">
        <v>19</v>
      </c>
      <c r="E301" s="199">
        <v>54.46</v>
      </c>
      <c r="F301" s="212"/>
      <c r="G301" s="205" t="s">
        <v>293</v>
      </c>
      <c r="H301" s="212"/>
      <c r="I301" s="205" t="s">
        <v>293</v>
      </c>
      <c r="J301" s="212"/>
      <c r="K301" s="212"/>
      <c r="L301" s="212"/>
      <c r="M301" s="205" t="s">
        <v>293</v>
      </c>
      <c r="N301" s="205" t="s">
        <v>293</v>
      </c>
      <c r="O301" s="205" t="s">
        <v>293</v>
      </c>
      <c r="P301" s="205" t="s">
        <v>293</v>
      </c>
      <c r="Q301" s="206">
        <v>1.7770283400000002</v>
      </c>
      <c r="R301" s="205" t="s">
        <v>293</v>
      </c>
      <c r="S301" s="205" t="s">
        <v>293</v>
      </c>
      <c r="T301" s="205" t="s">
        <v>293</v>
      </c>
      <c r="U301" s="207">
        <v>213.75702834000001</v>
      </c>
    </row>
    <row r="302" spans="2:21" x14ac:dyDescent="0.25">
      <c r="B302" s="198">
        <v>2023</v>
      </c>
      <c r="C302" s="199">
        <v>10</v>
      </c>
      <c r="D302" s="199">
        <v>20</v>
      </c>
      <c r="E302" s="199">
        <v>62.11</v>
      </c>
      <c r="F302" s="212"/>
      <c r="G302" s="205" t="s">
        <v>293</v>
      </c>
      <c r="H302" s="212"/>
      <c r="I302" s="205" t="s">
        <v>293</v>
      </c>
      <c r="J302" s="212"/>
      <c r="K302" s="212"/>
      <c r="L302" s="212"/>
      <c r="M302" s="205" t="s">
        <v>293</v>
      </c>
      <c r="N302" s="205" t="s">
        <v>293</v>
      </c>
      <c r="O302" s="205" t="s">
        <v>293</v>
      </c>
      <c r="P302" s="205" t="s">
        <v>293</v>
      </c>
      <c r="Q302" s="206">
        <v>1.7061081599999999</v>
      </c>
      <c r="R302" s="205" t="s">
        <v>293</v>
      </c>
      <c r="S302" s="205" t="s">
        <v>293</v>
      </c>
      <c r="T302" s="205" t="s">
        <v>293</v>
      </c>
      <c r="U302" s="207">
        <v>205.22610816</v>
      </c>
    </row>
    <row r="303" spans="2:21" x14ac:dyDescent="0.25">
      <c r="B303" s="198">
        <v>2023</v>
      </c>
      <c r="C303" s="199">
        <v>10</v>
      </c>
      <c r="D303" s="199">
        <v>21</v>
      </c>
      <c r="E303" s="199">
        <v>46.61</v>
      </c>
      <c r="F303" s="212"/>
      <c r="G303" s="205" t="s">
        <v>293</v>
      </c>
      <c r="H303" s="212"/>
      <c r="I303" s="205" t="s">
        <v>293</v>
      </c>
      <c r="J303" s="212"/>
      <c r="K303" s="212"/>
      <c r="L303" s="212"/>
      <c r="M303" s="205" t="s">
        <v>293</v>
      </c>
      <c r="N303" s="205" t="s">
        <v>293</v>
      </c>
      <c r="O303" s="205" t="s">
        <v>293</v>
      </c>
      <c r="P303" s="205" t="s">
        <v>293</v>
      </c>
      <c r="Q303" s="206">
        <v>1.4258644700000001</v>
      </c>
      <c r="R303" s="205" t="s">
        <v>293</v>
      </c>
      <c r="S303" s="205" t="s">
        <v>293</v>
      </c>
      <c r="T303" s="205" t="s">
        <v>293</v>
      </c>
      <c r="U303" s="207">
        <v>171.51586447</v>
      </c>
    </row>
    <row r="304" spans="2:21" x14ac:dyDescent="0.25">
      <c r="B304" s="198">
        <v>2023</v>
      </c>
      <c r="C304" s="199">
        <v>10</v>
      </c>
      <c r="D304" s="199">
        <v>22</v>
      </c>
      <c r="E304" s="199">
        <v>50.82</v>
      </c>
      <c r="F304" s="212"/>
      <c r="G304" s="205" t="s">
        <v>293</v>
      </c>
      <c r="H304" s="212"/>
      <c r="I304" s="205" t="s">
        <v>293</v>
      </c>
      <c r="J304" s="212"/>
      <c r="K304" s="212"/>
      <c r="L304" s="212"/>
      <c r="M304" s="205" t="s">
        <v>293</v>
      </c>
      <c r="N304" s="205" t="s">
        <v>293</v>
      </c>
      <c r="O304" s="205" t="s">
        <v>293</v>
      </c>
      <c r="P304" s="205" t="s">
        <v>293</v>
      </c>
      <c r="Q304" s="206">
        <v>1.0439349899999999</v>
      </c>
      <c r="R304" s="205" t="s">
        <v>293</v>
      </c>
      <c r="S304" s="205" t="s">
        <v>293</v>
      </c>
      <c r="T304" s="205" t="s">
        <v>293</v>
      </c>
      <c r="U304" s="207">
        <v>125.57393499</v>
      </c>
    </row>
    <row r="305" spans="2:21" x14ac:dyDescent="0.25">
      <c r="B305" s="198">
        <v>2023</v>
      </c>
      <c r="C305" s="199">
        <v>10</v>
      </c>
      <c r="D305" s="199">
        <v>23</v>
      </c>
      <c r="E305" s="199">
        <v>57.76</v>
      </c>
      <c r="F305" s="212"/>
      <c r="G305" s="205" t="s">
        <v>293</v>
      </c>
      <c r="H305" s="212"/>
      <c r="I305" s="205" t="s">
        <v>293</v>
      </c>
      <c r="J305" s="212"/>
      <c r="K305" s="212"/>
      <c r="L305" s="212"/>
      <c r="M305" s="205" t="s">
        <v>293</v>
      </c>
      <c r="N305" s="205" t="s">
        <v>293</v>
      </c>
      <c r="O305" s="205" t="s">
        <v>293</v>
      </c>
      <c r="P305" s="205" t="s">
        <v>293</v>
      </c>
      <c r="Q305" s="206">
        <v>1.0587728999999999</v>
      </c>
      <c r="R305" s="205" t="s">
        <v>293</v>
      </c>
      <c r="S305" s="205" t="s">
        <v>293</v>
      </c>
      <c r="T305" s="205" t="s">
        <v>293</v>
      </c>
      <c r="U305" s="207">
        <v>127.35877289999999</v>
      </c>
    </row>
    <row r="306" spans="2:21" x14ac:dyDescent="0.25">
      <c r="B306" s="198">
        <v>2023</v>
      </c>
      <c r="C306" s="199">
        <v>10</v>
      </c>
      <c r="D306" s="199">
        <v>24</v>
      </c>
      <c r="E306" s="199">
        <v>57.09</v>
      </c>
      <c r="F306" s="212"/>
      <c r="G306" s="205" t="s">
        <v>293</v>
      </c>
      <c r="H306" s="212"/>
      <c r="I306" s="205" t="s">
        <v>293</v>
      </c>
      <c r="J306" s="212"/>
      <c r="K306" s="212"/>
      <c r="L306" s="212"/>
      <c r="M306" s="205" t="s">
        <v>293</v>
      </c>
      <c r="N306" s="205" t="s">
        <v>293</v>
      </c>
      <c r="O306" s="205" t="s">
        <v>293</v>
      </c>
      <c r="P306" s="205" t="s">
        <v>293</v>
      </c>
      <c r="Q306" s="206">
        <v>1.2424444299999999</v>
      </c>
      <c r="R306" s="205" t="s">
        <v>293</v>
      </c>
      <c r="S306" s="205" t="s">
        <v>293</v>
      </c>
      <c r="T306" s="205" t="s">
        <v>293</v>
      </c>
      <c r="U306" s="207">
        <v>149.45244443000001</v>
      </c>
    </row>
    <row r="307" spans="2:21" x14ac:dyDescent="0.25">
      <c r="B307" s="198">
        <v>2023</v>
      </c>
      <c r="C307" s="199">
        <v>10</v>
      </c>
      <c r="D307" s="199">
        <v>25</v>
      </c>
      <c r="E307" s="199">
        <v>73.7</v>
      </c>
      <c r="F307" s="212"/>
      <c r="G307" s="205" t="s">
        <v>293</v>
      </c>
      <c r="H307" s="212"/>
      <c r="I307" s="205" t="s">
        <v>293</v>
      </c>
      <c r="J307" s="212"/>
      <c r="K307" s="212"/>
      <c r="L307" s="212"/>
      <c r="M307" s="205" t="s">
        <v>293</v>
      </c>
      <c r="N307" s="205" t="s">
        <v>293</v>
      </c>
      <c r="O307" s="205" t="s">
        <v>293</v>
      </c>
      <c r="P307" s="205" t="s">
        <v>293</v>
      </c>
      <c r="Q307" s="206">
        <v>1.3371723299999998</v>
      </c>
      <c r="R307" s="205" t="s">
        <v>293</v>
      </c>
      <c r="S307" s="205" t="s">
        <v>293</v>
      </c>
      <c r="T307" s="205" t="s">
        <v>293</v>
      </c>
      <c r="U307" s="207">
        <v>160.84717233000001</v>
      </c>
    </row>
    <row r="308" spans="2:21" x14ac:dyDescent="0.25">
      <c r="B308" s="198">
        <v>2023</v>
      </c>
      <c r="C308" s="199">
        <v>10</v>
      </c>
      <c r="D308" s="199">
        <v>26</v>
      </c>
      <c r="E308" s="199">
        <v>57.98</v>
      </c>
      <c r="F308" s="212"/>
      <c r="G308" s="205" t="s">
        <v>293</v>
      </c>
      <c r="H308" s="212"/>
      <c r="I308" s="205" t="s">
        <v>293</v>
      </c>
      <c r="J308" s="212"/>
      <c r="K308" s="212"/>
      <c r="L308" s="212"/>
      <c r="M308" s="205" t="s">
        <v>293</v>
      </c>
      <c r="N308" s="205" t="s">
        <v>293</v>
      </c>
      <c r="O308" s="205" t="s">
        <v>293</v>
      </c>
      <c r="P308" s="205" t="s">
        <v>293</v>
      </c>
      <c r="Q308" s="206">
        <v>1.48638973</v>
      </c>
      <c r="R308" s="205" t="s">
        <v>293</v>
      </c>
      <c r="S308" s="205" t="s">
        <v>293</v>
      </c>
      <c r="T308" s="205" t="s">
        <v>293</v>
      </c>
      <c r="U308" s="207">
        <v>178.79638973000002</v>
      </c>
    </row>
    <row r="309" spans="2:21" x14ac:dyDescent="0.25">
      <c r="B309" s="198">
        <v>2023</v>
      </c>
      <c r="C309" s="199">
        <v>10</v>
      </c>
      <c r="D309" s="199">
        <v>27</v>
      </c>
      <c r="E309" s="199">
        <v>62.51</v>
      </c>
      <c r="F309" s="212"/>
      <c r="G309" s="205" t="s">
        <v>293</v>
      </c>
      <c r="H309" s="212"/>
      <c r="I309" s="205" t="s">
        <v>293</v>
      </c>
      <c r="J309" s="212"/>
      <c r="K309" s="212"/>
      <c r="L309" s="212"/>
      <c r="M309" s="205" t="s">
        <v>293</v>
      </c>
      <c r="N309" s="205" t="s">
        <v>293</v>
      </c>
      <c r="O309" s="205" t="s">
        <v>293</v>
      </c>
      <c r="P309" s="205" t="s">
        <v>293</v>
      </c>
      <c r="Q309" s="206">
        <v>1.7028387899999999</v>
      </c>
      <c r="R309" s="205" t="s">
        <v>293</v>
      </c>
      <c r="S309" s="205" t="s">
        <v>293</v>
      </c>
      <c r="T309" s="205" t="s">
        <v>293</v>
      </c>
      <c r="U309" s="207">
        <v>204.83283878999998</v>
      </c>
    </row>
    <row r="310" spans="2:21" x14ac:dyDescent="0.25">
      <c r="B310" s="198">
        <v>2023</v>
      </c>
      <c r="C310" s="199">
        <v>10</v>
      </c>
      <c r="D310" s="199">
        <v>28</v>
      </c>
      <c r="E310" s="199">
        <v>51.8</v>
      </c>
      <c r="F310" s="212"/>
      <c r="G310" s="205" t="s">
        <v>293</v>
      </c>
      <c r="H310" s="212"/>
      <c r="I310" s="205" t="s">
        <v>293</v>
      </c>
      <c r="J310" s="212"/>
      <c r="K310" s="212"/>
      <c r="L310" s="212"/>
      <c r="M310" s="205" t="s">
        <v>293</v>
      </c>
      <c r="N310" s="205" t="s">
        <v>293</v>
      </c>
      <c r="O310" s="205" t="s">
        <v>293</v>
      </c>
      <c r="P310" s="205" t="s">
        <v>293</v>
      </c>
      <c r="Q310" s="206">
        <v>1.76822619</v>
      </c>
      <c r="R310" s="205" t="s">
        <v>293</v>
      </c>
      <c r="S310" s="205" t="s">
        <v>293</v>
      </c>
      <c r="T310" s="205" t="s">
        <v>293</v>
      </c>
      <c r="U310" s="207">
        <v>212.69822619000001</v>
      </c>
    </row>
    <row r="311" spans="2:21" x14ac:dyDescent="0.25">
      <c r="B311" s="198">
        <v>2023</v>
      </c>
      <c r="C311" s="199">
        <v>10</v>
      </c>
      <c r="D311" s="199">
        <v>29</v>
      </c>
      <c r="E311" s="199">
        <v>58.93</v>
      </c>
      <c r="F311" s="212"/>
      <c r="G311" s="205" t="s">
        <v>293</v>
      </c>
      <c r="H311" s="212"/>
      <c r="I311" s="205" t="s">
        <v>293</v>
      </c>
      <c r="J311" s="212"/>
      <c r="K311" s="212"/>
      <c r="L311" s="212"/>
      <c r="M311" s="205" t="s">
        <v>293</v>
      </c>
      <c r="N311" s="205" t="s">
        <v>293</v>
      </c>
      <c r="O311" s="205" t="s">
        <v>293</v>
      </c>
      <c r="P311" s="205" t="s">
        <v>293</v>
      </c>
      <c r="Q311" s="206">
        <v>1.7420712300000001</v>
      </c>
      <c r="R311" s="205" t="s">
        <v>293</v>
      </c>
      <c r="S311" s="205" t="s">
        <v>293</v>
      </c>
      <c r="T311" s="205" t="s">
        <v>293</v>
      </c>
      <c r="U311" s="207">
        <v>209.55207123</v>
      </c>
    </row>
    <row r="312" spans="2:21" x14ac:dyDescent="0.25">
      <c r="B312" s="198">
        <v>2023</v>
      </c>
      <c r="C312" s="199">
        <v>10</v>
      </c>
      <c r="D312" s="199">
        <v>30</v>
      </c>
      <c r="E312" s="199">
        <v>84.84</v>
      </c>
      <c r="F312" s="212"/>
      <c r="G312" s="205" t="s">
        <v>293</v>
      </c>
      <c r="H312" s="212"/>
      <c r="I312" s="205" t="s">
        <v>293</v>
      </c>
      <c r="J312" s="212"/>
      <c r="K312" s="212"/>
      <c r="L312" s="212"/>
      <c r="M312" s="205" t="s">
        <v>293</v>
      </c>
      <c r="N312" s="205" t="s">
        <v>293</v>
      </c>
      <c r="O312" s="205" t="s">
        <v>293</v>
      </c>
      <c r="P312" s="205" t="s">
        <v>293</v>
      </c>
      <c r="Q312" s="206">
        <v>2.2990377500000001</v>
      </c>
      <c r="R312" s="205" t="s">
        <v>293</v>
      </c>
      <c r="S312" s="205" t="s">
        <v>293</v>
      </c>
      <c r="T312" s="205" t="s">
        <v>293</v>
      </c>
      <c r="U312" s="207">
        <v>276.54903775000002</v>
      </c>
    </row>
    <row r="313" spans="2:21" x14ac:dyDescent="0.25">
      <c r="B313" s="198">
        <v>2023</v>
      </c>
      <c r="C313" s="199">
        <v>10</v>
      </c>
      <c r="D313" s="199">
        <v>31</v>
      </c>
      <c r="E313" s="199">
        <v>72.930000000000007</v>
      </c>
      <c r="F313" s="212"/>
      <c r="G313" s="205" t="s">
        <v>293</v>
      </c>
      <c r="H313" s="212"/>
      <c r="I313" s="205" t="s">
        <v>293</v>
      </c>
      <c r="J313" s="212"/>
      <c r="K313" s="212"/>
      <c r="L313" s="212"/>
      <c r="M313" s="205" t="s">
        <v>293</v>
      </c>
      <c r="N313" s="205" t="s">
        <v>293</v>
      </c>
      <c r="O313" s="205" t="s">
        <v>293</v>
      </c>
      <c r="P313" s="205" t="s">
        <v>293</v>
      </c>
      <c r="Q313" s="206">
        <v>2.2055673000000002</v>
      </c>
      <c r="R313" s="205" t="s">
        <v>293</v>
      </c>
      <c r="S313" s="205" t="s">
        <v>293</v>
      </c>
      <c r="T313" s="205" t="s">
        <v>293</v>
      </c>
      <c r="U313" s="207">
        <v>265.30556730000001</v>
      </c>
    </row>
    <row r="314" spans="2:21" x14ac:dyDescent="0.25">
      <c r="B314" s="198">
        <v>2023</v>
      </c>
      <c r="C314" s="199">
        <v>11</v>
      </c>
      <c r="D314" s="199">
        <v>1</v>
      </c>
      <c r="E314" s="199">
        <v>72.17</v>
      </c>
      <c r="F314" s="212"/>
      <c r="G314" s="205" t="s">
        <v>293</v>
      </c>
      <c r="H314" s="212"/>
      <c r="I314" s="205" t="s">
        <v>293</v>
      </c>
      <c r="J314" s="212"/>
      <c r="K314" s="212"/>
      <c r="L314" s="212"/>
      <c r="M314" s="205" t="s">
        <v>293</v>
      </c>
      <c r="N314" s="205" t="s">
        <v>293</v>
      </c>
      <c r="O314" s="205" t="s">
        <v>293</v>
      </c>
      <c r="P314" s="205" t="s">
        <v>293</v>
      </c>
      <c r="Q314" s="206">
        <v>2.5147323400000001</v>
      </c>
      <c r="R314" s="205" t="s">
        <v>293</v>
      </c>
      <c r="S314" s="205" t="s">
        <v>293</v>
      </c>
      <c r="T314" s="205" t="s">
        <v>293</v>
      </c>
      <c r="U314" s="207">
        <v>302.49473234000004</v>
      </c>
    </row>
    <row r="315" spans="2:21" x14ac:dyDescent="0.25">
      <c r="B315" s="198">
        <v>2023</v>
      </c>
      <c r="C315" s="199">
        <v>11</v>
      </c>
      <c r="D315" s="199">
        <v>2</v>
      </c>
      <c r="E315" s="199">
        <v>63.94</v>
      </c>
      <c r="F315" s="212"/>
      <c r="G315" s="205" t="s">
        <v>293</v>
      </c>
      <c r="H315" s="212"/>
      <c r="I315" s="205" t="s">
        <v>293</v>
      </c>
      <c r="J315" s="212"/>
      <c r="K315" s="212"/>
      <c r="L315" s="212"/>
      <c r="M315" s="205" t="s">
        <v>293</v>
      </c>
      <c r="N315" s="205" t="s">
        <v>293</v>
      </c>
      <c r="O315" s="205" t="s">
        <v>293</v>
      </c>
      <c r="P315" s="205" t="s">
        <v>293</v>
      </c>
      <c r="Q315" s="206">
        <v>1.78541134</v>
      </c>
      <c r="R315" s="205" t="s">
        <v>293</v>
      </c>
      <c r="S315" s="205" t="s">
        <v>293</v>
      </c>
      <c r="T315" s="205" t="s">
        <v>293</v>
      </c>
      <c r="U315" s="207">
        <v>214.76541134000001</v>
      </c>
    </row>
    <row r="316" spans="2:21" x14ac:dyDescent="0.25">
      <c r="B316" s="198">
        <v>2023</v>
      </c>
      <c r="C316" s="199">
        <v>11</v>
      </c>
      <c r="D316" s="199">
        <v>3</v>
      </c>
      <c r="E316" s="199">
        <v>62.4</v>
      </c>
      <c r="F316" s="212"/>
      <c r="G316" s="205" t="s">
        <v>293</v>
      </c>
      <c r="H316" s="212"/>
      <c r="I316" s="205" t="s">
        <v>293</v>
      </c>
      <c r="J316" s="212"/>
      <c r="K316" s="212"/>
      <c r="L316" s="212"/>
      <c r="M316" s="205" t="s">
        <v>293</v>
      </c>
      <c r="N316" s="205" t="s">
        <v>293</v>
      </c>
      <c r="O316" s="205" t="s">
        <v>293</v>
      </c>
      <c r="P316" s="205" t="s">
        <v>293</v>
      </c>
      <c r="Q316" s="206">
        <v>1.5337536799999998</v>
      </c>
      <c r="R316" s="205" t="s">
        <v>293</v>
      </c>
      <c r="S316" s="205" t="s">
        <v>293</v>
      </c>
      <c r="T316" s="205" t="s">
        <v>293</v>
      </c>
      <c r="U316" s="207">
        <v>184.49375368</v>
      </c>
    </row>
    <row r="317" spans="2:21" x14ac:dyDescent="0.25">
      <c r="B317" s="198">
        <v>2023</v>
      </c>
      <c r="C317" s="199">
        <v>11</v>
      </c>
      <c r="D317" s="199">
        <v>4</v>
      </c>
      <c r="E317" s="199">
        <v>58.91</v>
      </c>
      <c r="F317" s="212"/>
      <c r="G317" s="205" t="s">
        <v>293</v>
      </c>
      <c r="H317" s="212"/>
      <c r="I317" s="205" t="s">
        <v>293</v>
      </c>
      <c r="J317" s="212"/>
      <c r="K317" s="212"/>
      <c r="L317" s="212"/>
      <c r="M317" s="205" t="s">
        <v>293</v>
      </c>
      <c r="N317" s="205" t="s">
        <v>293</v>
      </c>
      <c r="O317" s="205" t="s">
        <v>293</v>
      </c>
      <c r="P317" s="205" t="s">
        <v>293</v>
      </c>
      <c r="Q317" s="206">
        <v>1.2953411599999998</v>
      </c>
      <c r="R317" s="205" t="s">
        <v>293</v>
      </c>
      <c r="S317" s="205" t="s">
        <v>293</v>
      </c>
      <c r="T317" s="205" t="s">
        <v>293</v>
      </c>
      <c r="U317" s="207">
        <v>155.81534115999997</v>
      </c>
    </row>
    <row r="318" spans="2:21" x14ac:dyDescent="0.25">
      <c r="B318" s="198">
        <v>2023</v>
      </c>
      <c r="C318" s="199">
        <v>11</v>
      </c>
      <c r="D318" s="199">
        <v>5</v>
      </c>
      <c r="E318" s="199">
        <v>62.51</v>
      </c>
      <c r="F318" s="212"/>
      <c r="G318" s="205" t="s">
        <v>293</v>
      </c>
      <c r="H318" s="212"/>
      <c r="I318" s="205" t="s">
        <v>293</v>
      </c>
      <c r="J318" s="212"/>
      <c r="K318" s="212"/>
      <c r="L318" s="212"/>
      <c r="M318" s="205" t="s">
        <v>293</v>
      </c>
      <c r="N318" s="205" t="s">
        <v>293</v>
      </c>
      <c r="O318" s="205" t="s">
        <v>293</v>
      </c>
      <c r="P318" s="205" t="s">
        <v>293</v>
      </c>
      <c r="Q318" s="206">
        <v>1.3744766800000001</v>
      </c>
      <c r="R318" s="205" t="s">
        <v>293</v>
      </c>
      <c r="S318" s="205" t="s">
        <v>293</v>
      </c>
      <c r="T318" s="205" t="s">
        <v>293</v>
      </c>
      <c r="U318" s="207">
        <v>165.33447667999999</v>
      </c>
    </row>
    <row r="319" spans="2:21" x14ac:dyDescent="0.25">
      <c r="B319" s="198">
        <v>2023</v>
      </c>
      <c r="C319" s="199">
        <v>11</v>
      </c>
      <c r="D319" s="199">
        <v>6</v>
      </c>
      <c r="E319" s="199">
        <v>68</v>
      </c>
      <c r="F319" s="212"/>
      <c r="G319" s="205" t="s">
        <v>293</v>
      </c>
      <c r="H319" s="212"/>
      <c r="I319" s="205" t="s">
        <v>293</v>
      </c>
      <c r="J319" s="212"/>
      <c r="K319" s="212"/>
      <c r="L319" s="212"/>
      <c r="M319" s="205" t="s">
        <v>293</v>
      </c>
      <c r="N319" s="205" t="s">
        <v>293</v>
      </c>
      <c r="O319" s="205" t="s">
        <v>293</v>
      </c>
      <c r="P319" s="205" t="s">
        <v>293</v>
      </c>
      <c r="Q319" s="206">
        <v>1.8227156900000001</v>
      </c>
      <c r="R319" s="205" t="s">
        <v>293</v>
      </c>
      <c r="S319" s="205" t="s">
        <v>293</v>
      </c>
      <c r="T319" s="205" t="s">
        <v>293</v>
      </c>
      <c r="U319" s="207">
        <v>219.25271569</v>
      </c>
    </row>
    <row r="320" spans="2:21" x14ac:dyDescent="0.25">
      <c r="B320" s="198">
        <v>2023</v>
      </c>
      <c r="C320" s="199">
        <v>11</v>
      </c>
      <c r="D320" s="199">
        <v>7</v>
      </c>
      <c r="E320" s="199">
        <v>60.29</v>
      </c>
      <c r="F320" s="212"/>
      <c r="G320" s="205" t="s">
        <v>293</v>
      </c>
      <c r="H320" s="212"/>
      <c r="I320" s="205" t="s">
        <v>293</v>
      </c>
      <c r="J320" s="212"/>
      <c r="K320" s="212"/>
      <c r="L320" s="212"/>
      <c r="M320" s="205" t="s">
        <v>293</v>
      </c>
      <c r="N320" s="205" t="s">
        <v>293</v>
      </c>
      <c r="O320" s="205" t="s">
        <v>293</v>
      </c>
      <c r="P320" s="205" t="s">
        <v>293</v>
      </c>
      <c r="Q320" s="206">
        <v>1.5987219299999997</v>
      </c>
      <c r="R320" s="205" t="s">
        <v>293</v>
      </c>
      <c r="S320" s="205" t="s">
        <v>293</v>
      </c>
      <c r="T320" s="205" t="s">
        <v>293</v>
      </c>
      <c r="U320" s="207">
        <v>192.30872192999999</v>
      </c>
    </row>
    <row r="321" spans="2:21" x14ac:dyDescent="0.25">
      <c r="B321" s="198">
        <v>2023</v>
      </c>
      <c r="C321" s="199">
        <v>11</v>
      </c>
      <c r="D321" s="199">
        <v>8</v>
      </c>
      <c r="E321" s="199">
        <v>60.79</v>
      </c>
      <c r="F321" s="212"/>
      <c r="G321" s="205" t="s">
        <v>293</v>
      </c>
      <c r="H321" s="212"/>
      <c r="I321" s="205" t="s">
        <v>293</v>
      </c>
      <c r="J321" s="212"/>
      <c r="K321" s="212"/>
      <c r="L321" s="212"/>
      <c r="M321" s="205" t="s">
        <v>293</v>
      </c>
      <c r="N321" s="205" t="s">
        <v>293</v>
      </c>
      <c r="O321" s="205" t="s">
        <v>293</v>
      </c>
      <c r="P321" s="205" t="s">
        <v>293</v>
      </c>
      <c r="Q321" s="206">
        <v>1.92943128</v>
      </c>
      <c r="R321" s="205" t="s">
        <v>293</v>
      </c>
      <c r="S321" s="205" t="s">
        <v>293</v>
      </c>
      <c r="T321" s="205" t="s">
        <v>293</v>
      </c>
      <c r="U321" s="207">
        <v>232.08943128000001</v>
      </c>
    </row>
    <row r="322" spans="2:21" x14ac:dyDescent="0.25">
      <c r="B322" s="198">
        <v>2023</v>
      </c>
      <c r="C322" s="199">
        <v>11</v>
      </c>
      <c r="D322" s="199">
        <v>9</v>
      </c>
      <c r="E322" s="199">
        <v>68.849999999999994</v>
      </c>
      <c r="F322" s="212"/>
      <c r="G322" s="205" t="s">
        <v>293</v>
      </c>
      <c r="H322" s="212"/>
      <c r="I322" s="205" t="s">
        <v>293</v>
      </c>
      <c r="J322" s="212"/>
      <c r="K322" s="212"/>
      <c r="L322" s="212"/>
      <c r="M322" s="205" t="s">
        <v>293</v>
      </c>
      <c r="N322" s="205" t="s">
        <v>293</v>
      </c>
      <c r="O322" s="205" t="s">
        <v>293</v>
      </c>
      <c r="P322" s="205" t="s">
        <v>293</v>
      </c>
      <c r="Q322" s="206">
        <v>2.3718860199999998</v>
      </c>
      <c r="R322" s="205" t="s">
        <v>293</v>
      </c>
      <c r="S322" s="205" t="s">
        <v>293</v>
      </c>
      <c r="T322" s="205" t="s">
        <v>293</v>
      </c>
      <c r="U322" s="207">
        <v>285.31188601999997</v>
      </c>
    </row>
    <row r="323" spans="2:21" x14ac:dyDescent="0.25">
      <c r="B323" s="198">
        <v>2023</v>
      </c>
      <c r="C323" s="199">
        <v>11</v>
      </c>
      <c r="D323" s="199">
        <v>10</v>
      </c>
      <c r="E323" s="199">
        <v>71</v>
      </c>
      <c r="F323" s="212"/>
      <c r="G323" s="205" t="s">
        <v>293</v>
      </c>
      <c r="H323" s="212"/>
      <c r="I323" s="205" t="s">
        <v>293</v>
      </c>
      <c r="J323" s="212"/>
      <c r="K323" s="212"/>
      <c r="L323" s="212"/>
      <c r="M323" s="205" t="s">
        <v>293</v>
      </c>
      <c r="N323" s="205" t="s">
        <v>293</v>
      </c>
      <c r="O323" s="205" t="s">
        <v>293</v>
      </c>
      <c r="P323" s="205" t="s">
        <v>293</v>
      </c>
      <c r="Q323" s="206">
        <v>1.9388202399999999</v>
      </c>
      <c r="R323" s="205" t="s">
        <v>293</v>
      </c>
      <c r="S323" s="205" t="s">
        <v>293</v>
      </c>
      <c r="T323" s="205" t="s">
        <v>293</v>
      </c>
      <c r="U323" s="207">
        <v>233.21882024000001</v>
      </c>
    </row>
    <row r="324" spans="2:21" x14ac:dyDescent="0.25">
      <c r="B324" s="198">
        <v>2023</v>
      </c>
      <c r="C324" s="199">
        <v>11</v>
      </c>
      <c r="D324" s="199">
        <v>11</v>
      </c>
      <c r="E324" s="199">
        <v>77.19</v>
      </c>
      <c r="F324" s="212"/>
      <c r="G324" s="205" t="s">
        <v>293</v>
      </c>
      <c r="H324" s="212"/>
      <c r="I324" s="205" t="s">
        <v>293</v>
      </c>
      <c r="J324" s="212"/>
      <c r="K324" s="212"/>
      <c r="L324" s="212"/>
      <c r="M324" s="205" t="s">
        <v>293</v>
      </c>
      <c r="N324" s="205" t="s">
        <v>293</v>
      </c>
      <c r="O324" s="205" t="s">
        <v>293</v>
      </c>
      <c r="P324" s="205" t="s">
        <v>293</v>
      </c>
      <c r="Q324" s="206">
        <v>5.6531598800000014</v>
      </c>
      <c r="R324" s="205" t="s">
        <v>293</v>
      </c>
      <c r="S324" s="205" t="s">
        <v>293</v>
      </c>
      <c r="T324" s="205" t="s">
        <v>293</v>
      </c>
      <c r="U324" s="207">
        <v>680.0131598800001</v>
      </c>
    </row>
    <row r="325" spans="2:21" x14ac:dyDescent="0.25">
      <c r="B325" s="198">
        <v>2023</v>
      </c>
      <c r="C325" s="199">
        <v>11</v>
      </c>
      <c r="D325" s="199">
        <v>12</v>
      </c>
      <c r="E325" s="199">
        <v>75.5</v>
      </c>
      <c r="F325" s="212"/>
      <c r="G325" s="205" t="s">
        <v>293</v>
      </c>
      <c r="H325" s="212"/>
      <c r="I325" s="205" t="s">
        <v>293</v>
      </c>
      <c r="J325" s="212"/>
      <c r="K325" s="212"/>
      <c r="L325" s="212"/>
      <c r="M325" s="205" t="s">
        <v>293</v>
      </c>
      <c r="N325" s="205" t="s">
        <v>293</v>
      </c>
      <c r="O325" s="205" t="s">
        <v>293</v>
      </c>
      <c r="P325" s="205" t="s">
        <v>293</v>
      </c>
      <c r="Q325" s="206">
        <v>1.3691115599999999</v>
      </c>
      <c r="R325" s="205" t="s">
        <v>293</v>
      </c>
      <c r="S325" s="205" t="s">
        <v>293</v>
      </c>
      <c r="T325" s="205" t="s">
        <v>293</v>
      </c>
      <c r="U325" s="207">
        <v>164.68911156000001</v>
      </c>
    </row>
    <row r="326" spans="2:21" x14ac:dyDescent="0.25">
      <c r="B326" s="198">
        <v>2023</v>
      </c>
      <c r="C326" s="199">
        <v>11</v>
      </c>
      <c r="D326" s="199">
        <v>13</v>
      </c>
      <c r="E326" s="199">
        <v>77.7</v>
      </c>
      <c r="F326" s="212"/>
      <c r="G326" s="205" t="s">
        <v>293</v>
      </c>
      <c r="H326" s="212"/>
      <c r="I326" s="205" t="s">
        <v>293</v>
      </c>
      <c r="J326" s="212"/>
      <c r="K326" s="212"/>
      <c r="L326" s="212"/>
      <c r="M326" s="205" t="s">
        <v>293</v>
      </c>
      <c r="N326" s="205" t="s">
        <v>293</v>
      </c>
      <c r="O326" s="205" t="s">
        <v>293</v>
      </c>
      <c r="P326" s="205" t="s">
        <v>293</v>
      </c>
      <c r="Q326" s="206">
        <v>1.86446303</v>
      </c>
      <c r="R326" s="205" t="s">
        <v>293</v>
      </c>
      <c r="S326" s="205" t="s">
        <v>293</v>
      </c>
      <c r="T326" s="205" t="s">
        <v>293</v>
      </c>
      <c r="U326" s="207">
        <v>224.27446303000002</v>
      </c>
    </row>
    <row r="327" spans="2:21" x14ac:dyDescent="0.25">
      <c r="B327" s="198">
        <v>2023</v>
      </c>
      <c r="C327" s="199">
        <v>11</v>
      </c>
      <c r="D327" s="199">
        <v>14</v>
      </c>
      <c r="E327" s="199">
        <v>89.16</v>
      </c>
      <c r="F327" s="212"/>
      <c r="G327" s="205" t="s">
        <v>293</v>
      </c>
      <c r="H327" s="212"/>
      <c r="I327" s="205" t="s">
        <v>293</v>
      </c>
      <c r="J327" s="212"/>
      <c r="K327" s="212"/>
      <c r="L327" s="212"/>
      <c r="M327" s="205" t="s">
        <v>293</v>
      </c>
      <c r="N327" s="205" t="s">
        <v>293</v>
      </c>
      <c r="O327" s="205" t="s">
        <v>293</v>
      </c>
      <c r="P327" s="205" t="s">
        <v>293</v>
      </c>
      <c r="Q327" s="206">
        <v>2.7121519899999997</v>
      </c>
      <c r="R327" s="205" t="s">
        <v>293</v>
      </c>
      <c r="S327" s="205" t="s">
        <v>293</v>
      </c>
      <c r="T327" s="205" t="s">
        <v>293</v>
      </c>
      <c r="U327" s="207">
        <v>326.24215198999997</v>
      </c>
    </row>
    <row r="328" spans="2:21" x14ac:dyDescent="0.25">
      <c r="B328" s="198">
        <v>2023</v>
      </c>
      <c r="C328" s="199">
        <v>11</v>
      </c>
      <c r="D328" s="199">
        <v>15</v>
      </c>
      <c r="E328" s="199">
        <v>69.2</v>
      </c>
      <c r="F328" s="212"/>
      <c r="G328" s="205" t="s">
        <v>293</v>
      </c>
      <c r="H328" s="212"/>
      <c r="I328" s="205" t="s">
        <v>293</v>
      </c>
      <c r="J328" s="212"/>
      <c r="K328" s="212"/>
      <c r="L328" s="212"/>
      <c r="M328" s="205" t="s">
        <v>293</v>
      </c>
      <c r="N328" s="205" t="s">
        <v>293</v>
      </c>
      <c r="O328" s="205" t="s">
        <v>293</v>
      </c>
      <c r="P328" s="205" t="s">
        <v>293</v>
      </c>
      <c r="Q328" s="206">
        <v>2.8752013400000003</v>
      </c>
      <c r="R328" s="205" t="s">
        <v>293</v>
      </c>
      <c r="S328" s="205" t="s">
        <v>293</v>
      </c>
      <c r="T328" s="205" t="s">
        <v>293</v>
      </c>
      <c r="U328" s="207">
        <v>345.85520134000001</v>
      </c>
    </row>
    <row r="329" spans="2:21" x14ac:dyDescent="0.25">
      <c r="B329" s="198">
        <v>2023</v>
      </c>
      <c r="C329" s="199">
        <v>11</v>
      </c>
      <c r="D329" s="199">
        <v>16</v>
      </c>
      <c r="E329" s="199">
        <v>77.209999999999994</v>
      </c>
      <c r="F329" s="212"/>
      <c r="G329" s="205" t="s">
        <v>293</v>
      </c>
      <c r="H329" s="212"/>
      <c r="I329" s="205" t="s">
        <v>293</v>
      </c>
      <c r="J329" s="212"/>
      <c r="K329" s="212"/>
      <c r="L329" s="212"/>
      <c r="M329" s="205" t="s">
        <v>293</v>
      </c>
      <c r="N329" s="205" t="s">
        <v>293</v>
      </c>
      <c r="O329" s="205" t="s">
        <v>293</v>
      </c>
      <c r="P329" s="205" t="s">
        <v>293</v>
      </c>
      <c r="Q329" s="206">
        <v>2.5658686400000001</v>
      </c>
      <c r="R329" s="205" t="s">
        <v>293</v>
      </c>
      <c r="S329" s="205" t="s">
        <v>293</v>
      </c>
      <c r="T329" s="205" t="s">
        <v>293</v>
      </c>
      <c r="U329" s="207">
        <v>308.64586864</v>
      </c>
    </row>
    <row r="330" spans="2:21" x14ac:dyDescent="0.25">
      <c r="B330" s="198">
        <v>2023</v>
      </c>
      <c r="C330" s="199">
        <v>11</v>
      </c>
      <c r="D330" s="199">
        <v>17</v>
      </c>
      <c r="E330" s="199">
        <v>66.89</v>
      </c>
      <c r="F330" s="212"/>
      <c r="G330" s="205" t="s">
        <v>293</v>
      </c>
      <c r="H330" s="212"/>
      <c r="I330" s="205" t="s">
        <v>293</v>
      </c>
      <c r="J330" s="212"/>
      <c r="K330" s="212"/>
      <c r="L330" s="212"/>
      <c r="M330" s="205" t="s">
        <v>293</v>
      </c>
      <c r="N330" s="205" t="s">
        <v>293</v>
      </c>
      <c r="O330" s="205" t="s">
        <v>293</v>
      </c>
      <c r="P330" s="205" t="s">
        <v>293</v>
      </c>
      <c r="Q330" s="206">
        <v>1.9913816500000001</v>
      </c>
      <c r="R330" s="205" t="s">
        <v>293</v>
      </c>
      <c r="S330" s="205" t="s">
        <v>293</v>
      </c>
      <c r="T330" s="205" t="s">
        <v>293</v>
      </c>
      <c r="U330" s="207">
        <v>239.54138165000001</v>
      </c>
    </row>
    <row r="331" spans="2:21" x14ac:dyDescent="0.25">
      <c r="B331" s="198">
        <v>2023</v>
      </c>
      <c r="C331" s="199">
        <v>11</v>
      </c>
      <c r="D331" s="199">
        <v>18</v>
      </c>
      <c r="E331" s="199">
        <v>58.3</v>
      </c>
      <c r="F331" s="212"/>
      <c r="G331" s="205" t="s">
        <v>293</v>
      </c>
      <c r="H331" s="212"/>
      <c r="I331" s="205" t="s">
        <v>293</v>
      </c>
      <c r="J331" s="212"/>
      <c r="K331" s="212"/>
      <c r="L331" s="212"/>
      <c r="M331" s="205" t="s">
        <v>293</v>
      </c>
      <c r="N331" s="205" t="s">
        <v>293</v>
      </c>
      <c r="O331" s="205" t="s">
        <v>293</v>
      </c>
      <c r="P331" s="205" t="s">
        <v>293</v>
      </c>
      <c r="Q331" s="206">
        <v>1.6437386399999998</v>
      </c>
      <c r="R331" s="205" t="s">
        <v>293</v>
      </c>
      <c r="S331" s="205" t="s">
        <v>293</v>
      </c>
      <c r="T331" s="205" t="s">
        <v>293</v>
      </c>
      <c r="U331" s="207">
        <v>197.72373863999999</v>
      </c>
    </row>
    <row r="332" spans="2:21" x14ac:dyDescent="0.25">
      <c r="B332" s="198">
        <v>2023</v>
      </c>
      <c r="C332" s="199">
        <v>11</v>
      </c>
      <c r="D332" s="199">
        <v>19</v>
      </c>
      <c r="E332" s="199">
        <v>62.74</v>
      </c>
      <c r="F332" s="212"/>
      <c r="G332" s="205" t="s">
        <v>293</v>
      </c>
      <c r="H332" s="212"/>
      <c r="I332" s="205" t="s">
        <v>293</v>
      </c>
      <c r="J332" s="212"/>
      <c r="K332" s="212"/>
      <c r="L332" s="212"/>
      <c r="M332" s="205" t="s">
        <v>293</v>
      </c>
      <c r="N332" s="205" t="s">
        <v>293</v>
      </c>
      <c r="O332" s="205" t="s">
        <v>293</v>
      </c>
      <c r="P332" s="205" t="s">
        <v>293</v>
      </c>
      <c r="Q332" s="206">
        <v>1.3410285099999999</v>
      </c>
      <c r="R332" s="205" t="s">
        <v>293</v>
      </c>
      <c r="S332" s="205" t="s">
        <v>293</v>
      </c>
      <c r="T332" s="205" t="s">
        <v>293</v>
      </c>
      <c r="U332" s="207">
        <v>161.31102851</v>
      </c>
    </row>
    <row r="333" spans="2:21" x14ac:dyDescent="0.25">
      <c r="B333" s="198">
        <v>2023</v>
      </c>
      <c r="C333" s="199">
        <v>11</v>
      </c>
      <c r="D333" s="199">
        <v>20</v>
      </c>
      <c r="E333" s="199">
        <v>90.24</v>
      </c>
      <c r="F333" s="212"/>
      <c r="G333" s="205" t="s">
        <v>293</v>
      </c>
      <c r="H333" s="212"/>
      <c r="I333" s="205" t="s">
        <v>293</v>
      </c>
      <c r="J333" s="212"/>
      <c r="K333" s="212"/>
      <c r="L333" s="212"/>
      <c r="M333" s="205" t="s">
        <v>293</v>
      </c>
      <c r="N333" s="205" t="s">
        <v>293</v>
      </c>
      <c r="O333" s="205" t="s">
        <v>293</v>
      </c>
      <c r="P333" s="205" t="s">
        <v>293</v>
      </c>
      <c r="Q333" s="206">
        <v>2.1499041799999996</v>
      </c>
      <c r="R333" s="205" t="s">
        <v>293</v>
      </c>
      <c r="S333" s="205" t="s">
        <v>293</v>
      </c>
      <c r="T333" s="205" t="s">
        <v>293</v>
      </c>
      <c r="U333" s="207">
        <v>258.60990418000006</v>
      </c>
    </row>
    <row r="334" spans="2:21" x14ac:dyDescent="0.25">
      <c r="B334" s="198">
        <v>2023</v>
      </c>
      <c r="C334" s="199">
        <v>11</v>
      </c>
      <c r="D334" s="199">
        <v>21</v>
      </c>
      <c r="E334" s="199">
        <v>75.48</v>
      </c>
      <c r="F334" s="212"/>
      <c r="G334" s="205" t="s">
        <v>293</v>
      </c>
      <c r="H334" s="212"/>
      <c r="I334" s="205" t="s">
        <v>293</v>
      </c>
      <c r="J334" s="212"/>
      <c r="K334" s="212"/>
      <c r="L334" s="212"/>
      <c r="M334" s="205" t="s">
        <v>293</v>
      </c>
      <c r="N334" s="205" t="s">
        <v>293</v>
      </c>
      <c r="O334" s="205" t="s">
        <v>293</v>
      </c>
      <c r="P334" s="205" t="s">
        <v>293</v>
      </c>
      <c r="Q334" s="206">
        <v>2.3725566599999999</v>
      </c>
      <c r="R334" s="205" t="s">
        <v>293</v>
      </c>
      <c r="S334" s="205" t="s">
        <v>293</v>
      </c>
      <c r="T334" s="205" t="s">
        <v>293</v>
      </c>
      <c r="U334" s="207">
        <v>285.39255665999997</v>
      </c>
    </row>
    <row r="335" spans="2:21" x14ac:dyDescent="0.25">
      <c r="B335" s="198">
        <v>2023</v>
      </c>
      <c r="C335" s="199">
        <v>11</v>
      </c>
      <c r="D335" s="199">
        <v>22</v>
      </c>
      <c r="E335" s="199">
        <v>75.95</v>
      </c>
      <c r="F335" s="212"/>
      <c r="G335" s="205" t="s">
        <v>293</v>
      </c>
      <c r="H335" s="212"/>
      <c r="I335" s="205" t="s">
        <v>293</v>
      </c>
      <c r="J335" s="212"/>
      <c r="K335" s="212"/>
      <c r="L335" s="212"/>
      <c r="M335" s="205" t="s">
        <v>293</v>
      </c>
      <c r="N335" s="205" t="s">
        <v>293</v>
      </c>
      <c r="O335" s="205" t="s">
        <v>293</v>
      </c>
      <c r="P335" s="205" t="s">
        <v>293</v>
      </c>
      <c r="Q335" s="206">
        <v>2.19827409</v>
      </c>
      <c r="R335" s="205" t="s">
        <v>293</v>
      </c>
      <c r="S335" s="205" t="s">
        <v>293</v>
      </c>
      <c r="T335" s="205" t="s">
        <v>293</v>
      </c>
      <c r="U335" s="207">
        <v>264.42827409</v>
      </c>
    </row>
    <row r="336" spans="2:21" x14ac:dyDescent="0.25">
      <c r="B336" s="198">
        <v>2023</v>
      </c>
      <c r="C336" s="199">
        <v>11</v>
      </c>
      <c r="D336" s="199">
        <v>23</v>
      </c>
      <c r="E336" s="199">
        <v>71.84</v>
      </c>
      <c r="F336" s="212"/>
      <c r="G336" s="205" t="s">
        <v>293</v>
      </c>
      <c r="H336" s="212"/>
      <c r="I336" s="205" t="s">
        <v>293</v>
      </c>
      <c r="J336" s="212"/>
      <c r="K336" s="212"/>
      <c r="L336" s="212"/>
      <c r="M336" s="205" t="s">
        <v>293</v>
      </c>
      <c r="N336" s="205" t="s">
        <v>293</v>
      </c>
      <c r="O336" s="205" t="s">
        <v>293</v>
      </c>
      <c r="P336" s="205" t="s">
        <v>293</v>
      </c>
      <c r="Q336" s="206">
        <v>1.98827994</v>
      </c>
      <c r="R336" s="205" t="s">
        <v>293</v>
      </c>
      <c r="S336" s="205" t="s">
        <v>293</v>
      </c>
      <c r="T336" s="205" t="s">
        <v>293</v>
      </c>
      <c r="U336" s="207">
        <v>239.16827994000002</v>
      </c>
    </row>
    <row r="337" spans="2:21" x14ac:dyDescent="0.25">
      <c r="B337" s="198">
        <v>2023</v>
      </c>
      <c r="C337" s="199">
        <v>11</v>
      </c>
      <c r="D337" s="199">
        <v>24</v>
      </c>
      <c r="E337" s="199">
        <v>91.89</v>
      </c>
      <c r="F337" s="212"/>
      <c r="G337" s="205" t="s">
        <v>293</v>
      </c>
      <c r="H337" s="212"/>
      <c r="I337" s="205" t="s">
        <v>293</v>
      </c>
      <c r="J337" s="212"/>
      <c r="K337" s="212"/>
      <c r="L337" s="212"/>
      <c r="M337" s="205" t="s">
        <v>293</v>
      </c>
      <c r="N337" s="205" t="s">
        <v>293</v>
      </c>
      <c r="O337" s="205" t="s">
        <v>293</v>
      </c>
      <c r="P337" s="205" t="s">
        <v>293</v>
      </c>
      <c r="Q337" s="206">
        <v>2.1246713499999998</v>
      </c>
      <c r="R337" s="205" t="s">
        <v>293</v>
      </c>
      <c r="S337" s="205" t="s">
        <v>293</v>
      </c>
      <c r="T337" s="205" t="s">
        <v>293</v>
      </c>
      <c r="U337" s="207">
        <v>255.57467134999999</v>
      </c>
    </row>
    <row r="338" spans="2:21" x14ac:dyDescent="0.25">
      <c r="B338" s="198">
        <v>2023</v>
      </c>
      <c r="C338" s="199">
        <v>11</v>
      </c>
      <c r="D338" s="199">
        <v>25</v>
      </c>
      <c r="E338" s="199">
        <v>73.33</v>
      </c>
      <c r="F338" s="212"/>
      <c r="G338" s="205" t="s">
        <v>293</v>
      </c>
      <c r="H338" s="212"/>
      <c r="I338" s="205" t="s">
        <v>293</v>
      </c>
      <c r="J338" s="212"/>
      <c r="K338" s="212"/>
      <c r="L338" s="212"/>
      <c r="M338" s="205" t="s">
        <v>293</v>
      </c>
      <c r="N338" s="205" t="s">
        <v>293</v>
      </c>
      <c r="O338" s="205" t="s">
        <v>293</v>
      </c>
      <c r="P338" s="205" t="s">
        <v>293</v>
      </c>
      <c r="Q338" s="206">
        <v>2.0448651899999999</v>
      </c>
      <c r="R338" s="205" t="s">
        <v>293</v>
      </c>
      <c r="S338" s="205" t="s">
        <v>293</v>
      </c>
      <c r="T338" s="205" t="s">
        <v>293</v>
      </c>
      <c r="U338" s="207">
        <v>245.97486519</v>
      </c>
    </row>
    <row r="339" spans="2:21" x14ac:dyDescent="0.25">
      <c r="B339" s="198">
        <v>2023</v>
      </c>
      <c r="C339" s="199">
        <v>11</v>
      </c>
      <c r="D339" s="199">
        <v>26</v>
      </c>
      <c r="E339" s="199">
        <v>87.11</v>
      </c>
      <c r="F339" s="212"/>
      <c r="G339" s="205" t="s">
        <v>293</v>
      </c>
      <c r="H339" s="212"/>
      <c r="I339" s="205" t="s">
        <v>293</v>
      </c>
      <c r="J339" s="212"/>
      <c r="K339" s="212"/>
      <c r="L339" s="212"/>
      <c r="M339" s="205" t="s">
        <v>293</v>
      </c>
      <c r="N339" s="205" t="s">
        <v>293</v>
      </c>
      <c r="O339" s="205" t="s">
        <v>293</v>
      </c>
      <c r="P339" s="205" t="s">
        <v>293</v>
      </c>
      <c r="Q339" s="206">
        <v>2.41715422</v>
      </c>
      <c r="R339" s="205" t="s">
        <v>293</v>
      </c>
      <c r="S339" s="205" t="s">
        <v>293</v>
      </c>
      <c r="T339" s="205" t="s">
        <v>293</v>
      </c>
      <c r="U339" s="207">
        <v>290.75715422000002</v>
      </c>
    </row>
    <row r="340" spans="2:21" x14ac:dyDescent="0.25">
      <c r="B340" s="198">
        <v>2023</v>
      </c>
      <c r="C340" s="199">
        <v>11</v>
      </c>
      <c r="D340" s="199">
        <v>27</v>
      </c>
      <c r="E340" s="199">
        <v>111.23</v>
      </c>
      <c r="F340" s="212"/>
      <c r="G340" s="205" t="s">
        <v>293</v>
      </c>
      <c r="H340" s="212"/>
      <c r="I340" s="205" t="s">
        <v>293</v>
      </c>
      <c r="J340" s="212"/>
      <c r="K340" s="212"/>
      <c r="L340" s="212"/>
      <c r="M340" s="205" t="s">
        <v>293</v>
      </c>
      <c r="N340" s="205" t="s">
        <v>293</v>
      </c>
      <c r="O340" s="205" t="s">
        <v>293</v>
      </c>
      <c r="P340" s="205" t="s">
        <v>293</v>
      </c>
      <c r="Q340" s="206">
        <v>3.3156441599999997</v>
      </c>
      <c r="R340" s="205" t="s">
        <v>293</v>
      </c>
      <c r="S340" s="205" t="s">
        <v>293</v>
      </c>
      <c r="T340" s="205" t="s">
        <v>293</v>
      </c>
      <c r="U340" s="207">
        <v>398.83564415999996</v>
      </c>
    </row>
    <row r="341" spans="2:21" x14ac:dyDescent="0.25">
      <c r="B341" s="198">
        <v>2023</v>
      </c>
      <c r="C341" s="199">
        <v>11</v>
      </c>
      <c r="D341" s="199">
        <v>28</v>
      </c>
      <c r="E341" s="199">
        <v>102.52</v>
      </c>
      <c r="F341" s="212"/>
      <c r="G341" s="205" t="s">
        <v>293</v>
      </c>
      <c r="H341" s="212"/>
      <c r="I341" s="205" t="s">
        <v>293</v>
      </c>
      <c r="J341" s="212"/>
      <c r="K341" s="212"/>
      <c r="L341" s="212"/>
      <c r="M341" s="205" t="s">
        <v>293</v>
      </c>
      <c r="N341" s="205" t="s">
        <v>293</v>
      </c>
      <c r="O341" s="205" t="s">
        <v>293</v>
      </c>
      <c r="P341" s="205" t="s">
        <v>293</v>
      </c>
      <c r="Q341" s="206">
        <v>3.2515980399999997</v>
      </c>
      <c r="R341" s="205" t="s">
        <v>293</v>
      </c>
      <c r="S341" s="205" t="s">
        <v>293</v>
      </c>
      <c r="T341" s="205" t="s">
        <v>293</v>
      </c>
      <c r="U341" s="207">
        <v>391.13159803999997</v>
      </c>
    </row>
    <row r="342" spans="2:21" x14ac:dyDescent="0.25">
      <c r="B342" s="198">
        <v>2023</v>
      </c>
      <c r="C342" s="199">
        <v>11</v>
      </c>
      <c r="D342" s="199">
        <v>29</v>
      </c>
      <c r="E342" s="199">
        <v>107.77</v>
      </c>
      <c r="F342" s="212"/>
      <c r="G342" s="205" t="s">
        <v>293</v>
      </c>
      <c r="H342" s="212"/>
      <c r="I342" s="205" t="s">
        <v>293</v>
      </c>
      <c r="J342" s="212"/>
      <c r="K342" s="212"/>
      <c r="L342" s="212"/>
      <c r="M342" s="205" t="s">
        <v>293</v>
      </c>
      <c r="N342" s="205" t="s">
        <v>293</v>
      </c>
      <c r="O342" s="205" t="s">
        <v>293</v>
      </c>
      <c r="P342" s="205" t="s">
        <v>293</v>
      </c>
      <c r="Q342" s="206">
        <v>3.1007040400000001</v>
      </c>
      <c r="R342" s="205" t="s">
        <v>293</v>
      </c>
      <c r="S342" s="205" t="s">
        <v>293</v>
      </c>
      <c r="T342" s="205" t="s">
        <v>293</v>
      </c>
      <c r="U342" s="207">
        <v>372.98070403999998</v>
      </c>
    </row>
    <row r="343" spans="2:21" x14ac:dyDescent="0.25">
      <c r="B343" s="198">
        <v>2023</v>
      </c>
      <c r="C343" s="199">
        <v>11</v>
      </c>
      <c r="D343" s="199">
        <v>30</v>
      </c>
      <c r="E343" s="199">
        <v>102.3</v>
      </c>
      <c r="F343" s="212"/>
      <c r="G343" s="205" t="s">
        <v>293</v>
      </c>
      <c r="H343" s="212"/>
      <c r="I343" s="205" t="s">
        <v>293</v>
      </c>
      <c r="J343" s="212"/>
      <c r="K343" s="212"/>
      <c r="L343" s="212"/>
      <c r="M343" s="205" t="s">
        <v>293</v>
      </c>
      <c r="N343" s="205" t="s">
        <v>293</v>
      </c>
      <c r="O343" s="205" t="s">
        <v>293</v>
      </c>
      <c r="P343" s="205" t="s">
        <v>293</v>
      </c>
      <c r="Q343" s="206">
        <v>2.6391360599999993</v>
      </c>
      <c r="R343" s="205" t="s">
        <v>293</v>
      </c>
      <c r="S343" s="205" t="s">
        <v>293</v>
      </c>
      <c r="T343" s="205" t="s">
        <v>293</v>
      </c>
      <c r="U343" s="207">
        <v>317.45913605999993</v>
      </c>
    </row>
    <row r="344" spans="2:21" x14ac:dyDescent="0.25">
      <c r="B344" s="198">
        <v>2023</v>
      </c>
      <c r="C344" s="199">
        <v>12</v>
      </c>
      <c r="D344" s="199">
        <v>1</v>
      </c>
      <c r="E344" s="199">
        <v>5.01</v>
      </c>
      <c r="F344" s="212"/>
      <c r="G344" s="205" t="s">
        <v>293</v>
      </c>
      <c r="H344" s="212"/>
      <c r="I344" s="205" t="s">
        <v>293</v>
      </c>
      <c r="J344" s="212"/>
      <c r="K344" s="212"/>
      <c r="L344" s="212"/>
      <c r="M344" s="205" t="s">
        <v>293</v>
      </c>
      <c r="N344" s="205" t="s">
        <v>293</v>
      </c>
      <c r="O344" s="205" t="s">
        <v>293</v>
      </c>
      <c r="P344" s="205" t="s">
        <v>293</v>
      </c>
      <c r="Q344" s="206">
        <v>1.8192786599999997</v>
      </c>
      <c r="R344" s="205" t="s">
        <v>293</v>
      </c>
      <c r="S344" s="205" t="s">
        <v>293</v>
      </c>
      <c r="T344" s="205" t="s">
        <v>293</v>
      </c>
      <c r="U344" s="207" t="e">
        <v>#VALUE!</v>
      </c>
    </row>
    <row r="345" spans="2:21" x14ac:dyDescent="0.25">
      <c r="B345" s="198">
        <v>2023</v>
      </c>
      <c r="C345" s="199">
        <v>12</v>
      </c>
      <c r="D345" s="199">
        <v>2</v>
      </c>
      <c r="E345" s="199">
        <v>94.09</v>
      </c>
      <c r="F345" s="212"/>
      <c r="G345" s="205" t="s">
        <v>293</v>
      </c>
      <c r="H345" s="212"/>
      <c r="I345" s="205" t="s">
        <v>293</v>
      </c>
      <c r="J345" s="212"/>
      <c r="K345" s="212"/>
      <c r="L345" s="212"/>
      <c r="M345" s="205" t="s">
        <v>293</v>
      </c>
      <c r="N345" s="205" t="s">
        <v>293</v>
      </c>
      <c r="O345" s="205" t="s">
        <v>293</v>
      </c>
      <c r="P345" s="205" t="s">
        <v>293</v>
      </c>
      <c r="Q345" s="206">
        <v>2.5677129000000001</v>
      </c>
      <c r="R345" s="205" t="s">
        <v>293</v>
      </c>
      <c r="S345" s="205" t="s">
        <v>293</v>
      </c>
      <c r="T345" s="205" t="s">
        <v>293</v>
      </c>
      <c r="U345" s="207">
        <v>308.86771289999996</v>
      </c>
    </row>
    <row r="346" spans="2:21" x14ac:dyDescent="0.25">
      <c r="B346" s="198">
        <v>2023</v>
      </c>
      <c r="C346" s="199">
        <v>12</v>
      </c>
      <c r="D346" s="199">
        <v>3</v>
      </c>
      <c r="E346" s="199">
        <v>106.32</v>
      </c>
      <c r="F346" s="212"/>
      <c r="G346" s="205" t="s">
        <v>293</v>
      </c>
      <c r="H346" s="212"/>
      <c r="I346" s="205" t="s">
        <v>293</v>
      </c>
      <c r="J346" s="212"/>
      <c r="K346" s="212"/>
      <c r="L346" s="212"/>
      <c r="M346" s="205" t="s">
        <v>293</v>
      </c>
      <c r="N346" s="205" t="s">
        <v>293</v>
      </c>
      <c r="O346" s="205" t="s">
        <v>293</v>
      </c>
      <c r="P346" s="205" t="s">
        <v>293</v>
      </c>
      <c r="Q346" s="206">
        <v>1.9099827199999997</v>
      </c>
      <c r="R346" s="205" t="s">
        <v>293</v>
      </c>
      <c r="S346" s="205" t="s">
        <v>293</v>
      </c>
      <c r="T346" s="205" t="s">
        <v>293</v>
      </c>
      <c r="U346" s="207">
        <v>229.74998271999999</v>
      </c>
    </row>
    <row r="347" spans="2:21" x14ac:dyDescent="0.25">
      <c r="B347" s="198">
        <v>2023</v>
      </c>
      <c r="C347" s="199">
        <v>12</v>
      </c>
      <c r="D347" s="199">
        <v>4</v>
      </c>
      <c r="E347" s="199">
        <v>110.13</v>
      </c>
      <c r="F347" s="212"/>
      <c r="G347" s="205" t="s">
        <v>293</v>
      </c>
      <c r="H347" s="212"/>
      <c r="I347" s="205" t="s">
        <v>293</v>
      </c>
      <c r="J347" s="212"/>
      <c r="K347" s="212"/>
      <c r="L347" s="212"/>
      <c r="M347" s="205" t="s">
        <v>293</v>
      </c>
      <c r="N347" s="205" t="s">
        <v>293</v>
      </c>
      <c r="O347" s="205" t="s">
        <v>293</v>
      </c>
      <c r="P347" s="205" t="s">
        <v>293</v>
      </c>
      <c r="Q347" s="206">
        <v>3.6327730499999995</v>
      </c>
      <c r="R347" s="205" t="s">
        <v>293</v>
      </c>
      <c r="S347" s="205" t="s">
        <v>293</v>
      </c>
      <c r="T347" s="205" t="s">
        <v>293</v>
      </c>
      <c r="U347" s="207">
        <v>436.98277305000005</v>
      </c>
    </row>
    <row r="348" spans="2:21" x14ac:dyDescent="0.25">
      <c r="B348" s="198">
        <v>2023</v>
      </c>
      <c r="C348" s="199">
        <v>12</v>
      </c>
      <c r="D348" s="199">
        <v>5</v>
      </c>
      <c r="E348" s="199">
        <v>96.53</v>
      </c>
      <c r="F348" s="212"/>
      <c r="G348" s="205" t="s">
        <v>293</v>
      </c>
      <c r="H348" s="212"/>
      <c r="I348" s="205" t="s">
        <v>293</v>
      </c>
      <c r="J348" s="212"/>
      <c r="K348" s="212"/>
      <c r="L348" s="212"/>
      <c r="M348" s="205" t="s">
        <v>293</v>
      </c>
      <c r="N348" s="205" t="s">
        <v>293</v>
      </c>
      <c r="O348" s="205" t="s">
        <v>293</v>
      </c>
      <c r="P348" s="205" t="s">
        <v>293</v>
      </c>
      <c r="Q348" s="206">
        <v>3.2320656499999996</v>
      </c>
      <c r="R348" s="205" t="s">
        <v>293</v>
      </c>
      <c r="S348" s="205" t="s">
        <v>293</v>
      </c>
      <c r="T348" s="205" t="s">
        <v>293</v>
      </c>
      <c r="U348" s="207">
        <v>388.78206564999994</v>
      </c>
    </row>
    <row r="349" spans="2:21" x14ac:dyDescent="0.25">
      <c r="B349" s="198">
        <v>2023</v>
      </c>
      <c r="C349" s="199">
        <v>12</v>
      </c>
      <c r="D349" s="199">
        <v>6</v>
      </c>
      <c r="E349" s="199">
        <v>82.11</v>
      </c>
      <c r="F349" s="212"/>
      <c r="G349" s="205" t="s">
        <v>293</v>
      </c>
      <c r="H349" s="212"/>
      <c r="I349" s="205" t="s">
        <v>293</v>
      </c>
      <c r="J349" s="212"/>
      <c r="K349" s="212"/>
      <c r="L349" s="212"/>
      <c r="M349" s="205" t="s">
        <v>293</v>
      </c>
      <c r="N349" s="205" t="s">
        <v>293</v>
      </c>
      <c r="O349" s="205" t="s">
        <v>293</v>
      </c>
      <c r="P349" s="205" t="s">
        <v>293</v>
      </c>
      <c r="Q349" s="206">
        <v>2.0747086699999997</v>
      </c>
      <c r="R349" s="205" t="s">
        <v>293</v>
      </c>
      <c r="S349" s="205" t="s">
        <v>293</v>
      </c>
      <c r="T349" s="205" t="s">
        <v>293</v>
      </c>
      <c r="U349" s="207">
        <v>249.56470867000002</v>
      </c>
    </row>
    <row r="350" spans="2:21" x14ac:dyDescent="0.25">
      <c r="B350" s="198">
        <v>2023</v>
      </c>
      <c r="C350" s="199">
        <v>12</v>
      </c>
      <c r="D350" s="199">
        <v>7</v>
      </c>
      <c r="E350" s="199">
        <v>81.489999999999995</v>
      </c>
      <c r="F350" s="212"/>
      <c r="G350" s="205" t="s">
        <v>293</v>
      </c>
      <c r="H350" s="212"/>
      <c r="I350" s="205" t="s">
        <v>293</v>
      </c>
      <c r="J350" s="212"/>
      <c r="K350" s="212"/>
      <c r="L350" s="212"/>
      <c r="M350" s="205" t="s">
        <v>293</v>
      </c>
      <c r="N350" s="205" t="s">
        <v>293</v>
      </c>
      <c r="O350" s="205" t="s">
        <v>293</v>
      </c>
      <c r="P350" s="205" t="s">
        <v>293</v>
      </c>
      <c r="Q350" s="206">
        <v>2.0913908399999999</v>
      </c>
      <c r="R350" s="205" t="s">
        <v>293</v>
      </c>
      <c r="S350" s="205" t="s">
        <v>293</v>
      </c>
      <c r="T350" s="205" t="s">
        <v>293</v>
      </c>
      <c r="U350" s="207">
        <v>251.57139083999999</v>
      </c>
    </row>
    <row r="351" spans="2:21" x14ac:dyDescent="0.25">
      <c r="B351" s="198">
        <v>2023</v>
      </c>
      <c r="C351" s="199">
        <v>12</v>
      </c>
      <c r="D351" s="199">
        <v>8</v>
      </c>
      <c r="E351" s="199">
        <v>87.63</v>
      </c>
      <c r="F351" s="212"/>
      <c r="G351" s="205" t="s">
        <v>293</v>
      </c>
      <c r="H351" s="212"/>
      <c r="I351" s="205" t="s">
        <v>293</v>
      </c>
      <c r="J351" s="212"/>
      <c r="K351" s="212"/>
      <c r="L351" s="212"/>
      <c r="M351" s="205" t="s">
        <v>293</v>
      </c>
      <c r="N351" s="205" t="s">
        <v>293</v>
      </c>
      <c r="O351" s="205" t="s">
        <v>293</v>
      </c>
      <c r="P351" s="205" t="s">
        <v>293</v>
      </c>
      <c r="Q351" s="206">
        <v>2.3775864599999998</v>
      </c>
      <c r="R351" s="205" t="s">
        <v>293</v>
      </c>
      <c r="S351" s="205" t="s">
        <v>293</v>
      </c>
      <c r="T351" s="205" t="s">
        <v>293</v>
      </c>
      <c r="U351" s="207">
        <v>285.99758645999998</v>
      </c>
    </row>
    <row r="352" spans="2:21" x14ac:dyDescent="0.25">
      <c r="B352" s="198">
        <v>2023</v>
      </c>
      <c r="C352" s="199">
        <v>12</v>
      </c>
      <c r="D352" s="199">
        <v>9</v>
      </c>
      <c r="E352" s="199">
        <v>93.63</v>
      </c>
      <c r="F352" s="212"/>
      <c r="G352" s="205" t="s">
        <v>293</v>
      </c>
      <c r="H352" s="212"/>
      <c r="I352" s="205" t="s">
        <v>293</v>
      </c>
      <c r="J352" s="212"/>
      <c r="K352" s="212"/>
      <c r="L352" s="212"/>
      <c r="M352" s="205" t="s">
        <v>293</v>
      </c>
      <c r="N352" s="205" t="s">
        <v>293</v>
      </c>
      <c r="O352" s="205" t="s">
        <v>293</v>
      </c>
      <c r="P352" s="205" t="s">
        <v>293</v>
      </c>
      <c r="Q352" s="206">
        <v>2.6650395299999996</v>
      </c>
      <c r="R352" s="205" t="s">
        <v>293</v>
      </c>
      <c r="S352" s="205" t="s">
        <v>293</v>
      </c>
      <c r="T352" s="205" t="s">
        <v>293</v>
      </c>
      <c r="U352" s="207">
        <v>320.57503952999997</v>
      </c>
    </row>
    <row r="353" spans="2:21" x14ac:dyDescent="0.25">
      <c r="B353" s="198">
        <v>2023</v>
      </c>
      <c r="C353" s="199">
        <v>12</v>
      </c>
      <c r="D353" s="199">
        <v>10</v>
      </c>
      <c r="E353" s="199">
        <v>104.62</v>
      </c>
      <c r="F353" s="212"/>
      <c r="G353" s="205" t="s">
        <v>293</v>
      </c>
      <c r="H353" s="212"/>
      <c r="I353" s="205" t="s">
        <v>293</v>
      </c>
      <c r="J353" s="212"/>
      <c r="K353" s="212"/>
      <c r="L353" s="212"/>
      <c r="M353" s="205" t="s">
        <v>293</v>
      </c>
      <c r="N353" s="205" t="s">
        <v>293</v>
      </c>
      <c r="O353" s="205" t="s">
        <v>293</v>
      </c>
      <c r="P353" s="205" t="s">
        <v>293</v>
      </c>
      <c r="Q353" s="206">
        <v>2.7393967399999997</v>
      </c>
      <c r="R353" s="205" t="s">
        <v>293</v>
      </c>
      <c r="S353" s="205" t="s">
        <v>293</v>
      </c>
      <c r="T353" s="205" t="s">
        <v>293</v>
      </c>
      <c r="U353" s="207">
        <v>329.51939673999999</v>
      </c>
    </row>
    <row r="354" spans="2:21" x14ac:dyDescent="0.25">
      <c r="B354" s="198">
        <v>2023</v>
      </c>
      <c r="C354" s="199">
        <v>12</v>
      </c>
      <c r="D354" s="199">
        <v>11</v>
      </c>
      <c r="E354" s="199">
        <v>120.54</v>
      </c>
      <c r="F354" s="212"/>
      <c r="G354" s="205" t="s">
        <v>293</v>
      </c>
      <c r="H354" s="212"/>
      <c r="I354" s="205" t="s">
        <v>293</v>
      </c>
      <c r="J354" s="212"/>
      <c r="K354" s="212"/>
      <c r="L354" s="212"/>
      <c r="M354" s="205" t="s">
        <v>293</v>
      </c>
      <c r="N354" s="205" t="s">
        <v>293</v>
      </c>
      <c r="O354" s="205" t="s">
        <v>293</v>
      </c>
      <c r="P354" s="205" t="s">
        <v>293</v>
      </c>
      <c r="Q354" s="206">
        <v>3.4188388900000004</v>
      </c>
      <c r="R354" s="205" t="s">
        <v>293</v>
      </c>
      <c r="S354" s="205" t="s">
        <v>293</v>
      </c>
      <c r="T354" s="205" t="s">
        <v>293</v>
      </c>
      <c r="U354" s="207">
        <v>411.24883889000006</v>
      </c>
    </row>
    <row r="355" spans="2:21" x14ac:dyDescent="0.25">
      <c r="B355" s="198">
        <v>2023</v>
      </c>
      <c r="C355" s="199">
        <v>12</v>
      </c>
      <c r="D355" s="199">
        <v>12</v>
      </c>
      <c r="E355" s="199">
        <v>109.48</v>
      </c>
      <c r="F355" s="212"/>
      <c r="G355" s="205" t="s">
        <v>293</v>
      </c>
      <c r="H355" s="212"/>
      <c r="I355" s="205" t="s">
        <v>293</v>
      </c>
      <c r="J355" s="212"/>
      <c r="K355" s="212"/>
      <c r="L355" s="212"/>
      <c r="M355" s="205" t="s">
        <v>293</v>
      </c>
      <c r="N355" s="205" t="s">
        <v>293</v>
      </c>
      <c r="O355" s="205" t="s">
        <v>293</v>
      </c>
      <c r="P355" s="205" t="s">
        <v>293</v>
      </c>
      <c r="Q355" s="206">
        <v>3.3053330700000001</v>
      </c>
      <c r="R355" s="205" t="s">
        <v>293</v>
      </c>
      <c r="S355" s="205" t="s">
        <v>293</v>
      </c>
      <c r="T355" s="205" t="s">
        <v>293</v>
      </c>
      <c r="U355" s="207">
        <v>397.59533307000004</v>
      </c>
    </row>
    <row r="356" spans="2:21" x14ac:dyDescent="0.25">
      <c r="B356" s="198">
        <v>2023</v>
      </c>
      <c r="C356" s="199">
        <v>12</v>
      </c>
      <c r="D356" s="199">
        <v>13</v>
      </c>
      <c r="E356" s="199">
        <v>100.91</v>
      </c>
      <c r="F356" s="212"/>
      <c r="G356" s="205" t="s">
        <v>293</v>
      </c>
      <c r="H356" s="212"/>
      <c r="I356" s="205" t="s">
        <v>293</v>
      </c>
      <c r="J356" s="212"/>
      <c r="K356" s="212"/>
      <c r="L356" s="212"/>
      <c r="M356" s="205" t="s">
        <v>293</v>
      </c>
      <c r="N356" s="205" t="s">
        <v>293</v>
      </c>
      <c r="O356" s="205" t="s">
        <v>293</v>
      </c>
      <c r="P356" s="205" t="s">
        <v>293</v>
      </c>
      <c r="Q356" s="206">
        <v>3.2886508999999995</v>
      </c>
      <c r="R356" s="205" t="s">
        <v>293</v>
      </c>
      <c r="S356" s="205" t="s">
        <v>293</v>
      </c>
      <c r="T356" s="205" t="s">
        <v>293</v>
      </c>
      <c r="U356" s="207">
        <v>395.58865089999995</v>
      </c>
    </row>
    <row r="357" spans="2:21" x14ac:dyDescent="0.25">
      <c r="B357" s="198">
        <v>2023</v>
      </c>
      <c r="C357" s="199">
        <v>12</v>
      </c>
      <c r="D357" s="199">
        <v>14</v>
      </c>
      <c r="E357" s="199">
        <v>122.31</v>
      </c>
      <c r="F357" s="212"/>
      <c r="G357" s="205" t="s">
        <v>293</v>
      </c>
      <c r="H357" s="212"/>
      <c r="I357" s="205" t="s">
        <v>293</v>
      </c>
      <c r="J357" s="212"/>
      <c r="K357" s="212"/>
      <c r="L357" s="212"/>
      <c r="M357" s="205" t="s">
        <v>293</v>
      </c>
      <c r="N357" s="205" t="s">
        <v>293</v>
      </c>
      <c r="O357" s="205" t="s">
        <v>293</v>
      </c>
      <c r="P357" s="205" t="s">
        <v>293</v>
      </c>
      <c r="Q357" s="206">
        <v>3.21597029</v>
      </c>
      <c r="R357" s="205" t="s">
        <v>293</v>
      </c>
      <c r="S357" s="205" t="s">
        <v>293</v>
      </c>
      <c r="T357" s="205" t="s">
        <v>293</v>
      </c>
      <c r="U357" s="207">
        <v>386.84597028999997</v>
      </c>
    </row>
    <row r="358" spans="2:21" x14ac:dyDescent="0.25">
      <c r="B358" s="198">
        <v>2023</v>
      </c>
      <c r="C358" s="199">
        <v>12</v>
      </c>
      <c r="D358" s="199">
        <v>15</v>
      </c>
      <c r="E358" s="199">
        <v>104.17</v>
      </c>
      <c r="F358" s="212"/>
      <c r="G358" s="205" t="s">
        <v>293</v>
      </c>
      <c r="H358" s="212"/>
      <c r="I358" s="205" t="s">
        <v>293</v>
      </c>
      <c r="J358" s="212"/>
      <c r="K358" s="212"/>
      <c r="L358" s="212"/>
      <c r="M358" s="205" t="s">
        <v>293</v>
      </c>
      <c r="N358" s="205" t="s">
        <v>293</v>
      </c>
      <c r="O358" s="205" t="s">
        <v>293</v>
      </c>
      <c r="P358" s="205" t="s">
        <v>293</v>
      </c>
      <c r="Q358" s="206">
        <v>3.1807616899999993</v>
      </c>
      <c r="R358" s="205" t="s">
        <v>293</v>
      </c>
      <c r="S358" s="205" t="s">
        <v>293</v>
      </c>
      <c r="T358" s="205" t="s">
        <v>293</v>
      </c>
      <c r="U358" s="207">
        <v>382.61076169</v>
      </c>
    </row>
    <row r="359" spans="2:21" x14ac:dyDescent="0.25">
      <c r="B359" s="198">
        <v>2023</v>
      </c>
      <c r="C359" s="199">
        <v>12</v>
      </c>
      <c r="D359" s="199">
        <v>16</v>
      </c>
      <c r="E359" s="199">
        <v>92.45</v>
      </c>
      <c r="F359" s="212"/>
      <c r="G359" s="205" t="s">
        <v>293</v>
      </c>
      <c r="H359" s="212"/>
      <c r="I359" s="205" t="s">
        <v>293</v>
      </c>
      <c r="J359" s="212"/>
      <c r="K359" s="212"/>
      <c r="L359" s="212"/>
      <c r="M359" s="205" t="s">
        <v>293</v>
      </c>
      <c r="N359" s="205" t="s">
        <v>293</v>
      </c>
      <c r="O359" s="205" t="s">
        <v>293</v>
      </c>
      <c r="P359" s="205" t="s">
        <v>293</v>
      </c>
      <c r="Q359" s="206">
        <v>2.8533217099999999</v>
      </c>
      <c r="R359" s="205" t="s">
        <v>293</v>
      </c>
      <c r="S359" s="205" t="s">
        <v>293</v>
      </c>
      <c r="T359" s="205" t="s">
        <v>293</v>
      </c>
      <c r="U359" s="207">
        <v>343.22332170999999</v>
      </c>
    </row>
    <row r="360" spans="2:21" x14ac:dyDescent="0.25">
      <c r="B360" s="198">
        <v>2023</v>
      </c>
      <c r="C360" s="199">
        <v>12</v>
      </c>
      <c r="D360" s="199">
        <v>17</v>
      </c>
      <c r="E360" s="199">
        <v>94.48</v>
      </c>
      <c r="F360" s="212"/>
      <c r="G360" s="205" t="s">
        <v>293</v>
      </c>
      <c r="H360" s="212"/>
      <c r="I360" s="205" t="s">
        <v>293</v>
      </c>
      <c r="J360" s="212"/>
      <c r="K360" s="212"/>
      <c r="L360" s="212"/>
      <c r="M360" s="205" t="s">
        <v>293</v>
      </c>
      <c r="N360" s="205" t="s">
        <v>293</v>
      </c>
      <c r="O360" s="205" t="s">
        <v>293</v>
      </c>
      <c r="P360" s="205" t="s">
        <v>293</v>
      </c>
      <c r="Q360" s="206">
        <v>2.7850002600000003</v>
      </c>
      <c r="R360" s="205" t="s">
        <v>293</v>
      </c>
      <c r="S360" s="205" t="s">
        <v>293</v>
      </c>
      <c r="T360" s="205" t="s">
        <v>293</v>
      </c>
      <c r="U360" s="207">
        <v>335.00500026000003</v>
      </c>
    </row>
    <row r="361" spans="2:21" x14ac:dyDescent="0.25">
      <c r="B361" s="198">
        <v>2023</v>
      </c>
      <c r="C361" s="199">
        <v>12</v>
      </c>
      <c r="D361" s="199">
        <v>18</v>
      </c>
      <c r="E361" s="199">
        <v>107.03</v>
      </c>
      <c r="F361" s="212"/>
      <c r="G361" s="205" t="s">
        <v>293</v>
      </c>
      <c r="H361" s="212"/>
      <c r="I361" s="205" t="s">
        <v>293</v>
      </c>
      <c r="J361" s="212"/>
      <c r="K361" s="212"/>
      <c r="L361" s="212"/>
      <c r="M361" s="205" t="s">
        <v>293</v>
      </c>
      <c r="N361" s="205" t="s">
        <v>293</v>
      </c>
      <c r="O361" s="205" t="s">
        <v>293</v>
      </c>
      <c r="P361" s="205" t="s">
        <v>293</v>
      </c>
      <c r="Q361" s="206">
        <v>3.0455439000000006</v>
      </c>
      <c r="R361" s="205" t="s">
        <v>293</v>
      </c>
      <c r="S361" s="205" t="s">
        <v>293</v>
      </c>
      <c r="T361" s="205" t="s">
        <v>293</v>
      </c>
      <c r="U361" s="207">
        <v>366.34554390000005</v>
      </c>
    </row>
    <row r="362" spans="2:21" x14ac:dyDescent="0.25">
      <c r="B362" s="198">
        <v>2023</v>
      </c>
      <c r="C362" s="199">
        <v>12</v>
      </c>
      <c r="D362" s="199">
        <v>19</v>
      </c>
      <c r="E362" s="199">
        <v>89.04</v>
      </c>
      <c r="F362" s="212"/>
      <c r="G362" s="205" t="s">
        <v>293</v>
      </c>
      <c r="H362" s="212"/>
      <c r="I362" s="205" t="s">
        <v>293</v>
      </c>
      <c r="J362" s="212"/>
      <c r="K362" s="212"/>
      <c r="L362" s="212"/>
      <c r="M362" s="205" t="s">
        <v>293</v>
      </c>
      <c r="N362" s="205" t="s">
        <v>293</v>
      </c>
      <c r="O362" s="205" t="s">
        <v>293</v>
      </c>
      <c r="P362" s="205" t="s">
        <v>293</v>
      </c>
      <c r="Q362" s="206">
        <v>2.9300261599999997</v>
      </c>
      <c r="R362" s="205" t="s">
        <v>293</v>
      </c>
      <c r="S362" s="205" t="s">
        <v>293</v>
      </c>
      <c r="T362" s="205" t="s">
        <v>293</v>
      </c>
      <c r="U362" s="207">
        <v>352.45002615999999</v>
      </c>
    </row>
    <row r="363" spans="2:21" x14ac:dyDescent="0.25">
      <c r="B363" s="198">
        <v>2023</v>
      </c>
      <c r="C363" s="199">
        <v>12</v>
      </c>
      <c r="D363" s="199">
        <v>20</v>
      </c>
      <c r="E363" s="199">
        <v>96.19</v>
      </c>
      <c r="F363" s="212"/>
      <c r="G363" s="205" t="s">
        <v>293</v>
      </c>
      <c r="H363" s="212"/>
      <c r="I363" s="205" t="s">
        <v>293</v>
      </c>
      <c r="J363" s="212"/>
      <c r="K363" s="212"/>
      <c r="L363" s="212"/>
      <c r="M363" s="205" t="s">
        <v>293</v>
      </c>
      <c r="N363" s="205" t="s">
        <v>293</v>
      </c>
      <c r="O363" s="205" t="s">
        <v>293</v>
      </c>
      <c r="P363" s="205" t="s">
        <v>293</v>
      </c>
      <c r="Q363" s="206">
        <v>2.7421631300000002</v>
      </c>
      <c r="R363" s="205" t="s">
        <v>293</v>
      </c>
      <c r="S363" s="205" t="s">
        <v>293</v>
      </c>
      <c r="T363" s="205" t="s">
        <v>293</v>
      </c>
      <c r="U363" s="207">
        <v>329.85216313000001</v>
      </c>
    </row>
    <row r="364" spans="2:21" x14ac:dyDescent="0.25">
      <c r="B364" s="198">
        <v>2023</v>
      </c>
      <c r="C364" s="199">
        <v>12</v>
      </c>
      <c r="D364" s="199">
        <v>21</v>
      </c>
      <c r="E364" s="199">
        <v>103.91</v>
      </c>
      <c r="F364" s="212"/>
      <c r="G364" s="205" t="s">
        <v>293</v>
      </c>
      <c r="H364" s="212"/>
      <c r="I364" s="205" t="s">
        <v>293</v>
      </c>
      <c r="J364" s="212"/>
      <c r="K364" s="212"/>
      <c r="L364" s="212"/>
      <c r="M364" s="205" t="s">
        <v>293</v>
      </c>
      <c r="N364" s="205" t="s">
        <v>293</v>
      </c>
      <c r="O364" s="205" t="s">
        <v>293</v>
      </c>
      <c r="P364" s="205" t="s">
        <v>293</v>
      </c>
      <c r="Q364" s="206">
        <v>2.9075597199999996</v>
      </c>
      <c r="R364" s="205" t="s">
        <v>293</v>
      </c>
      <c r="S364" s="205" t="s">
        <v>293</v>
      </c>
      <c r="T364" s="205" t="s">
        <v>293</v>
      </c>
      <c r="U364" s="207">
        <v>349.74755971999997</v>
      </c>
    </row>
    <row r="365" spans="2:21" x14ac:dyDescent="0.25">
      <c r="B365" s="198">
        <v>2023</v>
      </c>
      <c r="C365" s="199">
        <v>12</v>
      </c>
      <c r="D365" s="199">
        <v>22</v>
      </c>
      <c r="E365" s="199">
        <v>78.84</v>
      </c>
      <c r="F365" s="212"/>
      <c r="G365" s="205" t="s">
        <v>293</v>
      </c>
      <c r="H365" s="212"/>
      <c r="I365" s="205" t="s">
        <v>293</v>
      </c>
      <c r="J365" s="212"/>
      <c r="K365" s="212"/>
      <c r="L365" s="212"/>
      <c r="M365" s="205" t="s">
        <v>293</v>
      </c>
      <c r="N365" s="205" t="s">
        <v>293</v>
      </c>
      <c r="O365" s="205" t="s">
        <v>293</v>
      </c>
      <c r="P365" s="205" t="s">
        <v>293</v>
      </c>
      <c r="Q365" s="206">
        <v>2.4194176299999999</v>
      </c>
      <c r="R365" s="205" t="s">
        <v>293</v>
      </c>
      <c r="S365" s="205" t="s">
        <v>293</v>
      </c>
      <c r="T365" s="205" t="s">
        <v>293</v>
      </c>
      <c r="U365" s="207">
        <v>291.02941763000001</v>
      </c>
    </row>
    <row r="366" spans="2:21" x14ac:dyDescent="0.25">
      <c r="B366" s="198">
        <v>2023</v>
      </c>
      <c r="C366" s="199">
        <v>12</v>
      </c>
      <c r="D366" s="199">
        <v>23</v>
      </c>
      <c r="E366" s="199">
        <v>92.92</v>
      </c>
      <c r="F366" s="212"/>
      <c r="G366" s="205" t="s">
        <v>293</v>
      </c>
      <c r="H366" s="212"/>
      <c r="I366" s="205" t="s">
        <v>293</v>
      </c>
      <c r="J366" s="212"/>
      <c r="K366" s="212"/>
      <c r="L366" s="212"/>
      <c r="M366" s="205" t="s">
        <v>293</v>
      </c>
      <c r="N366" s="205" t="s">
        <v>293</v>
      </c>
      <c r="O366" s="205" t="s">
        <v>293</v>
      </c>
      <c r="P366" s="205" t="s">
        <v>293</v>
      </c>
      <c r="Q366" s="206">
        <v>2.2173873299999998</v>
      </c>
      <c r="R366" s="205" t="s">
        <v>293</v>
      </c>
      <c r="S366" s="205" t="s">
        <v>293</v>
      </c>
      <c r="T366" s="205" t="s">
        <v>293</v>
      </c>
      <c r="U366" s="207">
        <v>266.72738733</v>
      </c>
    </row>
    <row r="367" spans="2:21" x14ac:dyDescent="0.25">
      <c r="B367" s="198">
        <v>2023</v>
      </c>
      <c r="C367" s="199">
        <v>12</v>
      </c>
      <c r="D367" s="199">
        <v>24</v>
      </c>
      <c r="E367" s="199">
        <v>94.56</v>
      </c>
      <c r="F367" s="212"/>
      <c r="G367" s="205" t="s">
        <v>293</v>
      </c>
      <c r="H367" s="212"/>
      <c r="I367" s="205" t="s">
        <v>293</v>
      </c>
      <c r="J367" s="212"/>
      <c r="K367" s="212"/>
      <c r="L367" s="212"/>
      <c r="M367" s="205" t="s">
        <v>293</v>
      </c>
      <c r="N367" s="205" t="s">
        <v>293</v>
      </c>
      <c r="O367" s="205" t="s">
        <v>293</v>
      </c>
      <c r="P367" s="205" t="s">
        <v>293</v>
      </c>
      <c r="Q367" s="206">
        <v>2.0722776000000005</v>
      </c>
      <c r="R367" s="205" t="s">
        <v>293</v>
      </c>
      <c r="S367" s="205" t="s">
        <v>293</v>
      </c>
      <c r="T367" s="205" t="s">
        <v>293</v>
      </c>
      <c r="U367" s="207">
        <v>249.27227760000005</v>
      </c>
    </row>
    <row r="368" spans="2:21" x14ac:dyDescent="0.25">
      <c r="B368" s="198">
        <v>2023</v>
      </c>
      <c r="C368" s="199">
        <v>12</v>
      </c>
      <c r="D368" s="199">
        <v>25</v>
      </c>
      <c r="E368" s="199">
        <v>101.62</v>
      </c>
      <c r="F368" s="212"/>
      <c r="G368" s="205" t="s">
        <v>293</v>
      </c>
      <c r="H368" s="212"/>
      <c r="I368" s="205" t="s">
        <v>293</v>
      </c>
      <c r="J368" s="212"/>
      <c r="K368" s="212"/>
      <c r="L368" s="212"/>
      <c r="M368" s="205" t="s">
        <v>293</v>
      </c>
      <c r="N368" s="205" t="s">
        <v>293</v>
      </c>
      <c r="O368" s="205" t="s">
        <v>293</v>
      </c>
      <c r="P368" s="205" t="s">
        <v>293</v>
      </c>
      <c r="Q368" s="206">
        <v>2.0822533700000001</v>
      </c>
      <c r="R368" s="205" t="s">
        <v>293</v>
      </c>
      <c r="S368" s="205" t="s">
        <v>293</v>
      </c>
      <c r="T368" s="205" t="s">
        <v>293</v>
      </c>
      <c r="U368" s="207">
        <v>250.47225337000003</v>
      </c>
    </row>
    <row r="369" spans="2:21" x14ac:dyDescent="0.25">
      <c r="B369" s="198">
        <v>2023</v>
      </c>
      <c r="C369" s="199">
        <v>12</v>
      </c>
      <c r="D369" s="199">
        <v>26</v>
      </c>
      <c r="E369" s="199">
        <v>113.54</v>
      </c>
      <c r="F369" s="212"/>
      <c r="G369" s="205" t="s">
        <v>293</v>
      </c>
      <c r="H369" s="212"/>
      <c r="I369" s="205" t="s">
        <v>293</v>
      </c>
      <c r="J369" s="212"/>
      <c r="K369" s="212"/>
      <c r="L369" s="212"/>
      <c r="M369" s="205" t="s">
        <v>293</v>
      </c>
      <c r="N369" s="205" t="s">
        <v>293</v>
      </c>
      <c r="O369" s="205" t="s">
        <v>293</v>
      </c>
      <c r="P369" s="205" t="s">
        <v>293</v>
      </c>
      <c r="Q369" s="206">
        <v>2.5955444600000002</v>
      </c>
      <c r="R369" s="205" t="s">
        <v>293</v>
      </c>
      <c r="S369" s="205" t="s">
        <v>293</v>
      </c>
      <c r="T369" s="205" t="s">
        <v>293</v>
      </c>
      <c r="U369" s="207">
        <v>312.21554445999999</v>
      </c>
    </row>
    <row r="370" spans="2:21" x14ac:dyDescent="0.25">
      <c r="B370" s="198">
        <v>2023</v>
      </c>
      <c r="C370" s="199">
        <v>12</v>
      </c>
      <c r="D370" s="199">
        <v>27</v>
      </c>
      <c r="E370" s="199">
        <v>108.98</v>
      </c>
      <c r="F370" s="212"/>
      <c r="G370" s="205" t="s">
        <v>293</v>
      </c>
      <c r="H370" s="212"/>
      <c r="I370" s="205" t="s">
        <v>293</v>
      </c>
      <c r="J370" s="212"/>
      <c r="K370" s="212"/>
      <c r="L370" s="212"/>
      <c r="M370" s="205" t="s">
        <v>293</v>
      </c>
      <c r="N370" s="205" t="s">
        <v>293</v>
      </c>
      <c r="O370" s="205" t="s">
        <v>293</v>
      </c>
      <c r="P370" s="205" t="s">
        <v>293</v>
      </c>
      <c r="Q370" s="206">
        <v>2.9716896699999999</v>
      </c>
      <c r="R370" s="205" t="s">
        <v>293</v>
      </c>
      <c r="S370" s="205" t="s">
        <v>293</v>
      </c>
      <c r="T370" s="205" t="s">
        <v>293</v>
      </c>
      <c r="U370" s="207">
        <v>357.46168967</v>
      </c>
    </row>
    <row r="371" spans="2:21" x14ac:dyDescent="0.25">
      <c r="B371" s="198">
        <v>2023</v>
      </c>
      <c r="C371" s="199">
        <v>12</v>
      </c>
      <c r="D371" s="199">
        <v>28</v>
      </c>
      <c r="E371" s="199">
        <v>106.19</v>
      </c>
      <c r="F371" s="212"/>
      <c r="G371" s="205" t="s">
        <v>293</v>
      </c>
      <c r="H371" s="212"/>
      <c r="I371" s="205" t="s">
        <v>293</v>
      </c>
      <c r="J371" s="212"/>
      <c r="K371" s="212"/>
      <c r="L371" s="212"/>
      <c r="M371" s="205" t="s">
        <v>293</v>
      </c>
      <c r="N371" s="205" t="s">
        <v>293</v>
      </c>
      <c r="O371" s="205" t="s">
        <v>293</v>
      </c>
      <c r="P371" s="205" t="s">
        <v>293</v>
      </c>
      <c r="Q371" s="206">
        <v>2.8555012899999999</v>
      </c>
      <c r="R371" s="205" t="s">
        <v>293</v>
      </c>
      <c r="S371" s="205" t="s">
        <v>293</v>
      </c>
      <c r="T371" s="205" t="s">
        <v>293</v>
      </c>
      <c r="U371" s="207">
        <v>343.48550129</v>
      </c>
    </row>
    <row r="372" spans="2:21" x14ac:dyDescent="0.25">
      <c r="B372" s="198">
        <v>2023</v>
      </c>
      <c r="C372" s="199">
        <v>12</v>
      </c>
      <c r="D372" s="199">
        <v>29</v>
      </c>
      <c r="E372" s="199">
        <v>111.42</v>
      </c>
      <c r="F372" s="212"/>
      <c r="G372" s="205" t="s">
        <v>293</v>
      </c>
      <c r="H372" s="212"/>
      <c r="I372" s="205" t="s">
        <v>293</v>
      </c>
      <c r="J372" s="212"/>
      <c r="K372" s="212"/>
      <c r="L372" s="212"/>
      <c r="M372" s="205" t="s">
        <v>293</v>
      </c>
      <c r="N372" s="205" t="s">
        <v>293</v>
      </c>
      <c r="O372" s="205" t="s">
        <v>293</v>
      </c>
      <c r="P372" s="205" t="s">
        <v>293</v>
      </c>
      <c r="Q372" s="206">
        <v>2.9912220600000006</v>
      </c>
      <c r="R372" s="205" t="s">
        <v>293</v>
      </c>
      <c r="S372" s="205" t="s">
        <v>293</v>
      </c>
      <c r="T372" s="205" t="s">
        <v>293</v>
      </c>
      <c r="U372" s="207">
        <v>359.81122206000003</v>
      </c>
    </row>
    <row r="373" spans="2:21" x14ac:dyDescent="0.25">
      <c r="B373" s="198">
        <v>2023</v>
      </c>
      <c r="C373" s="199">
        <v>12</v>
      </c>
      <c r="D373" s="199">
        <v>30</v>
      </c>
      <c r="E373" s="199">
        <v>93.32</v>
      </c>
      <c r="F373" s="212"/>
      <c r="G373" s="205" t="s">
        <v>293</v>
      </c>
      <c r="H373" s="212"/>
      <c r="I373" s="205" t="s">
        <v>293</v>
      </c>
      <c r="J373" s="212"/>
      <c r="K373" s="212"/>
      <c r="L373" s="212"/>
      <c r="M373" s="205" t="s">
        <v>293</v>
      </c>
      <c r="N373" s="205" t="s">
        <v>293</v>
      </c>
      <c r="O373" s="205" t="s">
        <v>293</v>
      </c>
      <c r="P373" s="205" t="s">
        <v>293</v>
      </c>
      <c r="Q373" s="206">
        <v>2.4189146500000001</v>
      </c>
      <c r="R373" s="205" t="s">
        <v>293</v>
      </c>
      <c r="S373" s="205" t="s">
        <v>293</v>
      </c>
      <c r="T373" s="205" t="s">
        <v>293</v>
      </c>
      <c r="U373" s="207">
        <v>290.96891464999999</v>
      </c>
    </row>
    <row r="374" spans="2:21" x14ac:dyDescent="0.25">
      <c r="B374" s="198">
        <v>2023</v>
      </c>
      <c r="C374" s="199">
        <v>12</v>
      </c>
      <c r="D374" s="199">
        <v>31</v>
      </c>
      <c r="E374" s="199">
        <v>112.3</v>
      </c>
      <c r="F374" s="212"/>
      <c r="G374" s="205" t="s">
        <v>293</v>
      </c>
      <c r="H374" s="212"/>
      <c r="I374" s="205" t="s">
        <v>293</v>
      </c>
      <c r="J374" s="212"/>
      <c r="K374" s="212"/>
      <c r="L374" s="212"/>
      <c r="M374" s="205" t="s">
        <v>293</v>
      </c>
      <c r="N374" s="205" t="s">
        <v>293</v>
      </c>
      <c r="O374" s="205" t="s">
        <v>293</v>
      </c>
      <c r="P374" s="205" t="s">
        <v>293</v>
      </c>
      <c r="Q374" s="206">
        <v>2.9747913800000001</v>
      </c>
      <c r="R374" s="205" t="s">
        <v>293</v>
      </c>
      <c r="S374" s="205" t="s">
        <v>293</v>
      </c>
      <c r="T374" s="205" t="s">
        <v>293</v>
      </c>
      <c r="U374" s="207">
        <v>357.83479138000001</v>
      </c>
    </row>
    <row r="375" spans="2:21" x14ac:dyDescent="0.25">
      <c r="B375" s="198">
        <v>2024</v>
      </c>
      <c r="C375" s="199">
        <v>1</v>
      </c>
      <c r="D375" s="199">
        <v>1</v>
      </c>
      <c r="E375" s="199">
        <v>121.36</v>
      </c>
      <c r="F375" s="212"/>
      <c r="G375" s="205" t="s">
        <v>293</v>
      </c>
      <c r="H375" s="212"/>
      <c r="I375" s="205" t="s">
        <v>293</v>
      </c>
      <c r="J375" s="212"/>
      <c r="K375" s="212"/>
      <c r="L375" s="212"/>
      <c r="M375" s="205" t="s">
        <v>293</v>
      </c>
      <c r="N375" s="205" t="s">
        <v>293</v>
      </c>
      <c r="O375" s="205" t="s">
        <v>293</v>
      </c>
      <c r="P375" s="205" t="s">
        <v>293</v>
      </c>
      <c r="Q375" s="206">
        <v>2.6595067499999998</v>
      </c>
      <c r="R375" s="205" t="s">
        <v>293</v>
      </c>
      <c r="S375" s="205" t="s">
        <v>293</v>
      </c>
      <c r="T375" s="205" t="s">
        <v>293</v>
      </c>
      <c r="U375" s="207">
        <v>319.90950674999999</v>
      </c>
    </row>
    <row r="376" spans="2:21" x14ac:dyDescent="0.25">
      <c r="B376" s="198">
        <v>2024</v>
      </c>
      <c r="C376" s="199">
        <v>1</v>
      </c>
      <c r="D376" s="199">
        <v>2</v>
      </c>
      <c r="E376" s="199">
        <v>129.71</v>
      </c>
      <c r="F376" s="212"/>
      <c r="G376" s="205" t="s">
        <v>293</v>
      </c>
      <c r="H376" s="212"/>
      <c r="I376" s="205" t="s">
        <v>293</v>
      </c>
      <c r="J376" s="212"/>
      <c r="K376" s="212"/>
      <c r="L376" s="212"/>
      <c r="M376" s="205" t="s">
        <v>293</v>
      </c>
      <c r="N376" s="205" t="s">
        <v>293</v>
      </c>
      <c r="O376" s="205" t="s">
        <v>293</v>
      </c>
      <c r="P376" s="205" t="s">
        <v>293</v>
      </c>
      <c r="Q376" s="206">
        <v>9.5410276200000013</v>
      </c>
      <c r="R376" s="205" t="s">
        <v>293</v>
      </c>
      <c r="S376" s="205" t="s">
        <v>293</v>
      </c>
      <c r="T376" s="205" t="s">
        <v>293</v>
      </c>
      <c r="U376" s="207">
        <v>1147.6810276200001</v>
      </c>
    </row>
    <row r="377" spans="2:21" x14ac:dyDescent="0.25">
      <c r="B377" s="198">
        <v>2024</v>
      </c>
      <c r="C377" s="199">
        <v>1</v>
      </c>
      <c r="D377" s="199">
        <v>3</v>
      </c>
      <c r="E377" s="199">
        <v>117.57</v>
      </c>
      <c r="F377" s="212"/>
      <c r="G377" s="205" t="s">
        <v>293</v>
      </c>
      <c r="H377" s="212"/>
      <c r="I377" s="205" t="s">
        <v>293</v>
      </c>
      <c r="J377" s="212"/>
      <c r="K377" s="212"/>
      <c r="L377" s="212"/>
      <c r="M377" s="205" t="s">
        <v>293</v>
      </c>
      <c r="N377" s="205" t="s">
        <v>293</v>
      </c>
      <c r="O377" s="205" t="s">
        <v>293</v>
      </c>
      <c r="P377" s="205" t="s">
        <v>293</v>
      </c>
      <c r="Q377" s="206">
        <v>3.1252662299999994</v>
      </c>
      <c r="R377" s="205" t="s">
        <v>293</v>
      </c>
      <c r="S377" s="205" t="s">
        <v>293</v>
      </c>
      <c r="T377" s="205" t="s">
        <v>293</v>
      </c>
      <c r="U377" s="207">
        <v>375.93526622999997</v>
      </c>
    </row>
    <row r="378" spans="2:21" x14ac:dyDescent="0.25">
      <c r="B378" s="198">
        <v>2024</v>
      </c>
      <c r="C378" s="199">
        <v>1</v>
      </c>
      <c r="D378" s="199">
        <v>4</v>
      </c>
      <c r="E378" s="199">
        <v>137.80000000000001</v>
      </c>
      <c r="F378" s="212"/>
      <c r="G378" s="205" t="s">
        <v>293</v>
      </c>
      <c r="H378" s="212"/>
      <c r="I378" s="205" t="s">
        <v>293</v>
      </c>
      <c r="J378" s="212"/>
      <c r="K378" s="212"/>
      <c r="L378" s="212"/>
      <c r="M378" s="205" t="s">
        <v>293</v>
      </c>
      <c r="N378" s="205" t="s">
        <v>293</v>
      </c>
      <c r="O378" s="205" t="s">
        <v>293</v>
      </c>
      <c r="P378" s="205" t="s">
        <v>293</v>
      </c>
      <c r="Q378" s="206">
        <v>2.7397320599999997</v>
      </c>
      <c r="R378" s="205" t="s">
        <v>293</v>
      </c>
      <c r="S378" s="205" t="s">
        <v>293</v>
      </c>
      <c r="T378" s="205" t="s">
        <v>293</v>
      </c>
      <c r="U378" s="207">
        <v>329.55973205999999</v>
      </c>
    </row>
    <row r="379" spans="2:21" x14ac:dyDescent="0.25">
      <c r="B379" s="198">
        <v>2024</v>
      </c>
      <c r="C379" s="199">
        <v>1</v>
      </c>
      <c r="D379" s="199">
        <v>5</v>
      </c>
      <c r="E379" s="199">
        <v>139.07</v>
      </c>
      <c r="F379" s="212"/>
      <c r="G379" s="205" t="s">
        <v>293</v>
      </c>
      <c r="H379" s="212"/>
      <c r="I379" s="205" t="s">
        <v>293</v>
      </c>
      <c r="J379" s="212"/>
      <c r="K379" s="212"/>
      <c r="L379" s="212"/>
      <c r="M379" s="205" t="s">
        <v>293</v>
      </c>
      <c r="N379" s="205" t="s">
        <v>293</v>
      </c>
      <c r="O379" s="205" t="s">
        <v>293</v>
      </c>
      <c r="P379" s="205" t="s">
        <v>293</v>
      </c>
      <c r="Q379" s="206">
        <v>2.6561535499999995</v>
      </c>
      <c r="R379" s="205" t="s">
        <v>293</v>
      </c>
      <c r="S379" s="205" t="s">
        <v>293</v>
      </c>
      <c r="T379" s="205" t="s">
        <v>293</v>
      </c>
      <c r="U379" s="207">
        <v>319.50615354999996</v>
      </c>
    </row>
    <row r="380" spans="2:21" x14ac:dyDescent="0.25">
      <c r="B380" s="198">
        <v>2024</v>
      </c>
      <c r="C380" s="199">
        <v>1</v>
      </c>
      <c r="D380" s="199">
        <v>6</v>
      </c>
      <c r="E380" s="199">
        <v>137.81</v>
      </c>
      <c r="F380" s="212"/>
      <c r="G380" s="205" t="s">
        <v>293</v>
      </c>
      <c r="H380" s="212"/>
      <c r="I380" s="205" t="s">
        <v>293</v>
      </c>
      <c r="J380" s="212"/>
      <c r="K380" s="212"/>
      <c r="L380" s="212"/>
      <c r="M380" s="205" t="s">
        <v>293</v>
      </c>
      <c r="N380" s="205" t="s">
        <v>293</v>
      </c>
      <c r="O380" s="205" t="s">
        <v>293</v>
      </c>
      <c r="P380" s="205" t="s">
        <v>293</v>
      </c>
      <c r="Q380" s="206">
        <v>2.5235344899999999</v>
      </c>
      <c r="R380" s="205" t="s">
        <v>293</v>
      </c>
      <c r="S380" s="205" t="s">
        <v>293</v>
      </c>
      <c r="T380" s="205" t="s">
        <v>293</v>
      </c>
      <c r="U380" s="207">
        <v>303.55353448999995</v>
      </c>
    </row>
    <row r="381" spans="2:21" x14ac:dyDescent="0.25">
      <c r="B381" s="198">
        <v>2024</v>
      </c>
      <c r="C381" s="199">
        <v>1</v>
      </c>
      <c r="D381" s="199">
        <v>7</v>
      </c>
      <c r="E381" s="199">
        <v>124</v>
      </c>
      <c r="F381" s="212"/>
      <c r="G381" s="205" t="s">
        <v>293</v>
      </c>
      <c r="H381" s="212"/>
      <c r="I381" s="205" t="s">
        <v>293</v>
      </c>
      <c r="J381" s="212"/>
      <c r="K381" s="212"/>
      <c r="L381" s="212"/>
      <c r="M381" s="205" t="s">
        <v>293</v>
      </c>
      <c r="N381" s="205" t="s">
        <v>293</v>
      </c>
      <c r="O381" s="205" t="s">
        <v>293</v>
      </c>
      <c r="P381" s="205" t="s">
        <v>293</v>
      </c>
      <c r="Q381" s="206">
        <v>2.25192529</v>
      </c>
      <c r="R381" s="205" t="s">
        <v>293</v>
      </c>
      <c r="S381" s="205" t="s">
        <v>293</v>
      </c>
      <c r="T381" s="205" t="s">
        <v>293</v>
      </c>
      <c r="U381" s="207">
        <v>270.88192528999997</v>
      </c>
    </row>
    <row r="382" spans="2:21" x14ac:dyDescent="0.25">
      <c r="B382" s="198">
        <v>2024</v>
      </c>
      <c r="C382" s="199">
        <v>1</v>
      </c>
      <c r="D382" s="199">
        <v>8</v>
      </c>
      <c r="E382" s="199">
        <v>162.44999999999999</v>
      </c>
      <c r="F382" s="212"/>
      <c r="G382" s="205" t="s">
        <v>293</v>
      </c>
      <c r="H382" s="212"/>
      <c r="I382" s="205" t="s">
        <v>293</v>
      </c>
      <c r="J382" s="212"/>
      <c r="K382" s="212"/>
      <c r="L382" s="212"/>
      <c r="M382" s="205" t="s">
        <v>293</v>
      </c>
      <c r="N382" s="205" t="s">
        <v>293</v>
      </c>
      <c r="O382" s="205" t="s">
        <v>293</v>
      </c>
      <c r="P382" s="205" t="s">
        <v>293</v>
      </c>
      <c r="Q382" s="206">
        <v>3.2334907599999996</v>
      </c>
      <c r="R382" s="205" t="s">
        <v>293</v>
      </c>
      <c r="S382" s="205" t="s">
        <v>293</v>
      </c>
      <c r="T382" s="205" t="s">
        <v>293</v>
      </c>
      <c r="U382" s="207">
        <v>388.95349075999997</v>
      </c>
    </row>
    <row r="383" spans="2:21" x14ac:dyDescent="0.25">
      <c r="B383" s="198">
        <v>2024</v>
      </c>
      <c r="C383" s="199">
        <v>1</v>
      </c>
      <c r="D383" s="199">
        <v>9</v>
      </c>
      <c r="E383" s="199">
        <v>177.61</v>
      </c>
      <c r="F383" s="212"/>
      <c r="G383" s="205" t="s">
        <v>293</v>
      </c>
      <c r="H383" s="212"/>
      <c r="I383" s="205" t="s">
        <v>293</v>
      </c>
      <c r="J383" s="212"/>
      <c r="K383" s="212"/>
      <c r="L383" s="212"/>
      <c r="M383" s="205" t="s">
        <v>293</v>
      </c>
      <c r="N383" s="205" t="s">
        <v>293</v>
      </c>
      <c r="O383" s="205" t="s">
        <v>293</v>
      </c>
      <c r="P383" s="205" t="s">
        <v>293</v>
      </c>
      <c r="Q383" s="206">
        <v>3.5595894599999998</v>
      </c>
      <c r="R383" s="205" t="s">
        <v>293</v>
      </c>
      <c r="S383" s="205" t="s">
        <v>293</v>
      </c>
      <c r="T383" s="205" t="s">
        <v>293</v>
      </c>
      <c r="U383" s="207">
        <v>428.17958945999999</v>
      </c>
    </row>
    <row r="384" spans="2:21" x14ac:dyDescent="0.25">
      <c r="B384" s="198">
        <v>2024</v>
      </c>
      <c r="C384" s="199">
        <v>1</v>
      </c>
      <c r="D384" s="199">
        <v>10</v>
      </c>
      <c r="E384" s="199">
        <v>166.19</v>
      </c>
      <c r="F384" s="212"/>
      <c r="G384" s="205" t="s">
        <v>293</v>
      </c>
      <c r="H384" s="212"/>
      <c r="I384" s="205" t="s">
        <v>293</v>
      </c>
      <c r="J384" s="212"/>
      <c r="K384" s="212"/>
      <c r="L384" s="212"/>
      <c r="M384" s="205" t="s">
        <v>293</v>
      </c>
      <c r="N384" s="205" t="s">
        <v>293</v>
      </c>
      <c r="O384" s="205" t="s">
        <v>293</v>
      </c>
      <c r="P384" s="205" t="s">
        <v>293</v>
      </c>
      <c r="Q384" s="206">
        <v>3.2409516300000001</v>
      </c>
      <c r="R384" s="205" t="s">
        <v>293</v>
      </c>
      <c r="S384" s="205" t="s">
        <v>293</v>
      </c>
      <c r="T384" s="205" t="s">
        <v>293</v>
      </c>
      <c r="U384" s="207">
        <v>389.85095163000005</v>
      </c>
    </row>
    <row r="385" spans="2:21" x14ac:dyDescent="0.25">
      <c r="B385" s="198">
        <v>2024</v>
      </c>
      <c r="C385" s="199">
        <v>1</v>
      </c>
      <c r="D385" s="199">
        <v>11</v>
      </c>
      <c r="E385" s="199">
        <v>143.26</v>
      </c>
      <c r="F385" s="212"/>
      <c r="G385" s="205" t="s">
        <v>293</v>
      </c>
      <c r="H385" s="212"/>
      <c r="I385" s="205" t="s">
        <v>293</v>
      </c>
      <c r="J385" s="212"/>
      <c r="K385" s="212"/>
      <c r="L385" s="212"/>
      <c r="M385" s="205" t="s">
        <v>293</v>
      </c>
      <c r="N385" s="205" t="s">
        <v>293</v>
      </c>
      <c r="O385" s="205" t="s">
        <v>293</v>
      </c>
      <c r="P385" s="205" t="s">
        <v>293</v>
      </c>
      <c r="Q385" s="206">
        <v>3.2953572999999996</v>
      </c>
      <c r="R385" s="205" t="s">
        <v>293</v>
      </c>
      <c r="S385" s="205" t="s">
        <v>293</v>
      </c>
      <c r="T385" s="205" t="s">
        <v>293</v>
      </c>
      <c r="U385" s="207">
        <v>396.39535729999994</v>
      </c>
    </row>
    <row r="386" spans="2:21" x14ac:dyDescent="0.25">
      <c r="B386" s="198">
        <v>2024</v>
      </c>
      <c r="C386" s="199">
        <v>1</v>
      </c>
      <c r="D386" s="199">
        <v>12</v>
      </c>
      <c r="E386" s="199">
        <v>143.05000000000001</v>
      </c>
      <c r="F386" s="212"/>
      <c r="G386" s="205" t="s">
        <v>293</v>
      </c>
      <c r="H386" s="212"/>
      <c r="I386" s="205" t="s">
        <v>293</v>
      </c>
      <c r="J386" s="212"/>
      <c r="K386" s="212"/>
      <c r="L386" s="212"/>
      <c r="M386" s="205" t="s">
        <v>293</v>
      </c>
      <c r="N386" s="205" t="s">
        <v>293</v>
      </c>
      <c r="O386" s="205" t="s">
        <v>293</v>
      </c>
      <c r="P386" s="205" t="s">
        <v>293</v>
      </c>
      <c r="Q386" s="206">
        <v>3.4358563800000002</v>
      </c>
      <c r="R386" s="205" t="s">
        <v>293</v>
      </c>
      <c r="S386" s="205" t="s">
        <v>293</v>
      </c>
      <c r="T386" s="205" t="s">
        <v>293</v>
      </c>
      <c r="U386" s="207">
        <v>413.29585638000003</v>
      </c>
    </row>
    <row r="387" spans="2:21" x14ac:dyDescent="0.25">
      <c r="B387" s="198">
        <v>2024</v>
      </c>
      <c r="C387" s="199">
        <v>1</v>
      </c>
      <c r="D387" s="199">
        <v>13</v>
      </c>
      <c r="E387" s="199">
        <v>150.55000000000001</v>
      </c>
      <c r="F387" s="212"/>
      <c r="G387" s="205" t="s">
        <v>293</v>
      </c>
      <c r="H387" s="212"/>
      <c r="I387" s="205" t="s">
        <v>293</v>
      </c>
      <c r="J387" s="212"/>
      <c r="K387" s="212"/>
      <c r="L387" s="212"/>
      <c r="M387" s="205" t="s">
        <v>293</v>
      </c>
      <c r="N387" s="205" t="s">
        <v>293</v>
      </c>
      <c r="O387" s="205" t="s">
        <v>293</v>
      </c>
      <c r="P387" s="205" t="s">
        <v>293</v>
      </c>
      <c r="Q387" s="206">
        <v>3.8975920199999998</v>
      </c>
      <c r="R387" s="205" t="s">
        <v>293</v>
      </c>
      <c r="S387" s="205" t="s">
        <v>293</v>
      </c>
      <c r="T387" s="205" t="s">
        <v>293</v>
      </c>
      <c r="U387" s="207">
        <v>468.83759202000005</v>
      </c>
    </row>
    <row r="388" spans="2:21" x14ac:dyDescent="0.25">
      <c r="B388" s="198">
        <v>2024</v>
      </c>
      <c r="C388" s="199">
        <v>1</v>
      </c>
      <c r="D388" s="199">
        <v>14</v>
      </c>
      <c r="E388" s="199">
        <v>143.09</v>
      </c>
      <c r="F388" s="212"/>
      <c r="G388" s="205" t="s">
        <v>293</v>
      </c>
      <c r="H388" s="212"/>
      <c r="I388" s="205" t="s">
        <v>293</v>
      </c>
      <c r="J388" s="212"/>
      <c r="K388" s="212"/>
      <c r="L388" s="212"/>
      <c r="M388" s="205" t="s">
        <v>293</v>
      </c>
      <c r="N388" s="205" t="s">
        <v>293</v>
      </c>
      <c r="O388" s="205" t="s">
        <v>293</v>
      </c>
      <c r="P388" s="205" t="s">
        <v>293</v>
      </c>
      <c r="Q388" s="206">
        <v>3.2381852399999995</v>
      </c>
      <c r="R388" s="205" t="s">
        <v>293</v>
      </c>
      <c r="S388" s="205" t="s">
        <v>293</v>
      </c>
      <c r="T388" s="205" t="s">
        <v>293</v>
      </c>
      <c r="U388" s="207">
        <v>389.51818523999998</v>
      </c>
    </row>
    <row r="389" spans="2:21" x14ac:dyDescent="0.25">
      <c r="B389" s="198">
        <v>2024</v>
      </c>
      <c r="C389" s="199">
        <v>1</v>
      </c>
      <c r="D389" s="199">
        <v>15</v>
      </c>
      <c r="E389" s="199">
        <v>145.63</v>
      </c>
      <c r="F389" s="212"/>
      <c r="G389" s="205" t="s">
        <v>293</v>
      </c>
      <c r="H389" s="212"/>
      <c r="I389" s="205" t="s">
        <v>293</v>
      </c>
      <c r="J389" s="212"/>
      <c r="K389" s="212"/>
      <c r="L389" s="212"/>
      <c r="M389" s="205" t="s">
        <v>293</v>
      </c>
      <c r="N389" s="205" t="s">
        <v>293</v>
      </c>
      <c r="O389" s="205" t="s">
        <v>293</v>
      </c>
      <c r="P389" s="205" t="s">
        <v>293</v>
      </c>
      <c r="Q389" s="206">
        <v>3.9854458599999996</v>
      </c>
      <c r="R389" s="205" t="s">
        <v>293</v>
      </c>
      <c r="S389" s="205" t="s">
        <v>293</v>
      </c>
      <c r="T389" s="205" t="s">
        <v>293</v>
      </c>
      <c r="U389" s="207">
        <v>479.40544585999999</v>
      </c>
    </row>
    <row r="390" spans="2:21" x14ac:dyDescent="0.25">
      <c r="B390" s="198">
        <v>2024</v>
      </c>
      <c r="C390" s="199">
        <v>1</v>
      </c>
      <c r="D390" s="199">
        <v>16</v>
      </c>
      <c r="E390" s="199">
        <v>141.30000000000001</v>
      </c>
      <c r="F390" s="212"/>
      <c r="G390" s="205" t="s">
        <v>293</v>
      </c>
      <c r="H390" s="212"/>
      <c r="I390" s="205" t="s">
        <v>293</v>
      </c>
      <c r="J390" s="212"/>
      <c r="K390" s="212"/>
      <c r="L390" s="212"/>
      <c r="M390" s="205" t="s">
        <v>293</v>
      </c>
      <c r="N390" s="205" t="s">
        <v>293</v>
      </c>
      <c r="O390" s="205" t="s">
        <v>293</v>
      </c>
      <c r="P390" s="205" t="s">
        <v>293</v>
      </c>
      <c r="Q390" s="206">
        <v>4.3003951699999998</v>
      </c>
      <c r="R390" s="205" t="s">
        <v>293</v>
      </c>
      <c r="S390" s="205" t="s">
        <v>293</v>
      </c>
      <c r="T390" s="205" t="s">
        <v>293</v>
      </c>
      <c r="U390" s="207">
        <v>517.29039517000001</v>
      </c>
    </row>
    <row r="391" spans="2:21" x14ac:dyDescent="0.25">
      <c r="B391" s="198">
        <v>2024</v>
      </c>
      <c r="C391" s="199">
        <v>1</v>
      </c>
      <c r="D391" s="199">
        <v>17</v>
      </c>
      <c r="E391" s="199">
        <v>105.83</v>
      </c>
      <c r="F391" s="212"/>
      <c r="G391" s="205" t="s">
        <v>293</v>
      </c>
      <c r="H391" s="212"/>
      <c r="I391" s="205" t="s">
        <v>293</v>
      </c>
      <c r="J391" s="212"/>
      <c r="K391" s="212"/>
      <c r="L391" s="212"/>
      <c r="M391" s="205" t="s">
        <v>293</v>
      </c>
      <c r="N391" s="205" t="s">
        <v>293</v>
      </c>
      <c r="O391" s="205" t="s">
        <v>293</v>
      </c>
      <c r="P391" s="205" t="s">
        <v>293</v>
      </c>
      <c r="Q391" s="206">
        <v>2.9699292399999999</v>
      </c>
      <c r="R391" s="205" t="s">
        <v>293</v>
      </c>
      <c r="S391" s="205" t="s">
        <v>293</v>
      </c>
      <c r="T391" s="205" t="s">
        <v>293</v>
      </c>
      <c r="U391" s="207">
        <v>357.24992923999997</v>
      </c>
    </row>
    <row r="392" spans="2:21" x14ac:dyDescent="0.25">
      <c r="B392" s="198">
        <v>2024</v>
      </c>
      <c r="C392" s="199">
        <v>1</v>
      </c>
      <c r="D392" s="199">
        <v>18</v>
      </c>
      <c r="E392" s="199">
        <v>107.88</v>
      </c>
      <c r="F392" s="212"/>
      <c r="G392" s="205" t="s">
        <v>293</v>
      </c>
      <c r="H392" s="212"/>
      <c r="I392" s="205" t="s">
        <v>293</v>
      </c>
      <c r="J392" s="212"/>
      <c r="K392" s="212"/>
      <c r="L392" s="212"/>
      <c r="M392" s="205" t="s">
        <v>293</v>
      </c>
      <c r="N392" s="205" t="s">
        <v>293</v>
      </c>
      <c r="O392" s="205" t="s">
        <v>293</v>
      </c>
      <c r="P392" s="205" t="s">
        <v>293</v>
      </c>
      <c r="Q392" s="206">
        <v>3.1259368699999999</v>
      </c>
      <c r="R392" s="205" t="s">
        <v>293</v>
      </c>
      <c r="S392" s="205" t="s">
        <v>293</v>
      </c>
      <c r="T392" s="205" t="s">
        <v>293</v>
      </c>
      <c r="U392" s="207">
        <v>376.01593686999996</v>
      </c>
    </row>
    <row r="393" spans="2:21" x14ac:dyDescent="0.25">
      <c r="B393" s="198">
        <v>2024</v>
      </c>
      <c r="C393" s="199">
        <v>1</v>
      </c>
      <c r="D393" s="199">
        <v>19</v>
      </c>
      <c r="E393" s="199">
        <v>103.31</v>
      </c>
      <c r="F393" s="212"/>
      <c r="G393" s="205" t="s">
        <v>293</v>
      </c>
      <c r="H393" s="212"/>
      <c r="I393" s="205" t="s">
        <v>293</v>
      </c>
      <c r="J393" s="212"/>
      <c r="K393" s="212"/>
      <c r="L393" s="212"/>
      <c r="M393" s="205" t="s">
        <v>293</v>
      </c>
      <c r="N393" s="205" t="s">
        <v>293</v>
      </c>
      <c r="O393" s="205" t="s">
        <v>293</v>
      </c>
      <c r="P393" s="205" t="s">
        <v>293</v>
      </c>
      <c r="Q393" s="206">
        <v>3.3775106999999998</v>
      </c>
      <c r="R393" s="205" t="s">
        <v>293</v>
      </c>
      <c r="S393" s="205" t="s">
        <v>293</v>
      </c>
      <c r="T393" s="205" t="s">
        <v>293</v>
      </c>
      <c r="U393" s="207">
        <v>406.27751069999999</v>
      </c>
    </row>
    <row r="394" spans="2:21" x14ac:dyDescent="0.25">
      <c r="B394" s="198">
        <v>2024</v>
      </c>
      <c r="C394" s="199">
        <v>1</v>
      </c>
      <c r="D394" s="199">
        <v>20</v>
      </c>
      <c r="E394" s="199">
        <v>90.23</v>
      </c>
      <c r="F394" s="212"/>
      <c r="G394" s="205" t="s">
        <v>293</v>
      </c>
      <c r="H394" s="212"/>
      <c r="I394" s="205" t="s">
        <v>293</v>
      </c>
      <c r="J394" s="212"/>
      <c r="K394" s="212"/>
      <c r="L394" s="212"/>
      <c r="M394" s="205" t="s">
        <v>293</v>
      </c>
      <c r="N394" s="205" t="s">
        <v>293</v>
      </c>
      <c r="O394" s="205" t="s">
        <v>293</v>
      </c>
      <c r="P394" s="205" t="s">
        <v>293</v>
      </c>
      <c r="Q394" s="206">
        <v>2.3537787399999996</v>
      </c>
      <c r="R394" s="205" t="s">
        <v>293</v>
      </c>
      <c r="S394" s="205" t="s">
        <v>293</v>
      </c>
      <c r="T394" s="205" t="s">
        <v>293</v>
      </c>
      <c r="U394" s="207">
        <v>283.13377873999997</v>
      </c>
    </row>
    <row r="395" spans="2:21" x14ac:dyDescent="0.25">
      <c r="B395" s="198">
        <v>2024</v>
      </c>
      <c r="C395" s="199">
        <v>1</v>
      </c>
      <c r="D395" s="199">
        <v>21</v>
      </c>
      <c r="E395" s="199">
        <v>109.2</v>
      </c>
      <c r="F395" s="212"/>
      <c r="G395" s="205" t="s">
        <v>293</v>
      </c>
      <c r="H395" s="212"/>
      <c r="I395" s="205" t="s">
        <v>293</v>
      </c>
      <c r="J395" s="212"/>
      <c r="K395" s="212"/>
      <c r="L395" s="212"/>
      <c r="M395" s="205" t="s">
        <v>293</v>
      </c>
      <c r="N395" s="205" t="s">
        <v>293</v>
      </c>
      <c r="O395" s="205" t="s">
        <v>293</v>
      </c>
      <c r="P395" s="205" t="s">
        <v>293</v>
      </c>
      <c r="Q395" s="206">
        <v>2.2302971500000002</v>
      </c>
      <c r="R395" s="205" t="s">
        <v>293</v>
      </c>
      <c r="S395" s="205" t="s">
        <v>293</v>
      </c>
      <c r="T395" s="205" t="s">
        <v>293</v>
      </c>
      <c r="U395" s="207">
        <v>268.28029714999997</v>
      </c>
    </row>
    <row r="396" spans="2:21" x14ac:dyDescent="0.25">
      <c r="B396" s="198">
        <v>2024</v>
      </c>
      <c r="C396" s="199">
        <v>1</v>
      </c>
      <c r="D396" s="199">
        <v>22</v>
      </c>
      <c r="E396" s="199">
        <v>106.63</v>
      </c>
      <c r="F396" s="212"/>
      <c r="G396" s="205" t="s">
        <v>293</v>
      </c>
      <c r="H396" s="212"/>
      <c r="I396" s="205" t="s">
        <v>293</v>
      </c>
      <c r="J396" s="212"/>
      <c r="K396" s="212"/>
      <c r="L396" s="212"/>
      <c r="M396" s="205" t="s">
        <v>293</v>
      </c>
      <c r="N396" s="205" t="s">
        <v>293</v>
      </c>
      <c r="O396" s="205" t="s">
        <v>293</v>
      </c>
      <c r="P396" s="205" t="s">
        <v>293</v>
      </c>
      <c r="Q396" s="206">
        <v>2.5868261400000003</v>
      </c>
      <c r="R396" s="205" t="s">
        <v>293</v>
      </c>
      <c r="S396" s="205" t="s">
        <v>293</v>
      </c>
      <c r="T396" s="205" t="s">
        <v>293</v>
      </c>
      <c r="U396" s="207">
        <v>311.16682614000007</v>
      </c>
    </row>
    <row r="397" spans="2:21" x14ac:dyDescent="0.25">
      <c r="B397" s="198">
        <v>2024</v>
      </c>
      <c r="C397" s="199">
        <v>1</v>
      </c>
      <c r="D397" s="199">
        <v>23</v>
      </c>
      <c r="E397" s="199">
        <v>114.28</v>
      </c>
      <c r="F397" s="212"/>
      <c r="G397" s="205" t="s">
        <v>293</v>
      </c>
      <c r="H397" s="212"/>
      <c r="I397" s="205" t="s">
        <v>293</v>
      </c>
      <c r="J397" s="212"/>
      <c r="K397" s="212"/>
      <c r="L397" s="212"/>
      <c r="M397" s="205" t="s">
        <v>293</v>
      </c>
      <c r="N397" s="205" t="s">
        <v>293</v>
      </c>
      <c r="O397" s="205" t="s">
        <v>293</v>
      </c>
      <c r="P397" s="205" t="s">
        <v>293</v>
      </c>
      <c r="Q397" s="206">
        <v>2.5959636100000001</v>
      </c>
      <c r="R397" s="205" t="s">
        <v>293</v>
      </c>
      <c r="S397" s="205" t="s">
        <v>293</v>
      </c>
      <c r="T397" s="205" t="s">
        <v>293</v>
      </c>
      <c r="U397" s="207">
        <v>312.26596361000003</v>
      </c>
    </row>
    <row r="398" spans="2:21" x14ac:dyDescent="0.25">
      <c r="B398" s="198">
        <v>2024</v>
      </c>
      <c r="C398" s="199">
        <v>1</v>
      </c>
      <c r="D398" s="199">
        <v>24</v>
      </c>
      <c r="E398" s="199">
        <v>98.93</v>
      </c>
      <c r="F398" s="212"/>
      <c r="G398" s="205" t="s">
        <v>293</v>
      </c>
      <c r="H398" s="212"/>
      <c r="I398" s="205" t="s">
        <v>293</v>
      </c>
      <c r="J398" s="212"/>
      <c r="K398" s="212"/>
      <c r="L398" s="212"/>
      <c r="M398" s="205" t="s">
        <v>293</v>
      </c>
      <c r="N398" s="205" t="s">
        <v>293</v>
      </c>
      <c r="O398" s="205" t="s">
        <v>293</v>
      </c>
      <c r="P398" s="205" t="s">
        <v>293</v>
      </c>
      <c r="Q398" s="206">
        <v>2.56494651</v>
      </c>
      <c r="R398" s="205" t="s">
        <v>293</v>
      </c>
      <c r="S398" s="205" t="s">
        <v>293</v>
      </c>
      <c r="T398" s="205" t="s">
        <v>293</v>
      </c>
      <c r="U398" s="207">
        <v>308.53494651000005</v>
      </c>
    </row>
    <row r="399" spans="2:21" x14ac:dyDescent="0.25">
      <c r="B399" s="198">
        <v>2024</v>
      </c>
      <c r="C399" s="199">
        <v>1</v>
      </c>
      <c r="D399" s="199">
        <v>25</v>
      </c>
      <c r="E399" s="199">
        <v>106.83</v>
      </c>
      <c r="F399" s="212"/>
      <c r="G399" s="205" t="s">
        <v>293</v>
      </c>
      <c r="H399" s="212"/>
      <c r="I399" s="205" t="s">
        <v>293</v>
      </c>
      <c r="J399" s="212"/>
      <c r="K399" s="212"/>
      <c r="L399" s="212"/>
      <c r="M399" s="205" t="s">
        <v>293</v>
      </c>
      <c r="N399" s="205" t="s">
        <v>293</v>
      </c>
      <c r="O399" s="205" t="s">
        <v>293</v>
      </c>
      <c r="P399" s="205" t="s">
        <v>293</v>
      </c>
      <c r="Q399" s="206">
        <v>2.5019063500000005</v>
      </c>
      <c r="R399" s="205" t="s">
        <v>293</v>
      </c>
      <c r="S399" s="205" t="s">
        <v>293</v>
      </c>
      <c r="T399" s="205" t="s">
        <v>293</v>
      </c>
      <c r="U399" s="207">
        <v>300.95190635000006</v>
      </c>
    </row>
    <row r="400" spans="2:21" x14ac:dyDescent="0.25">
      <c r="B400" s="198">
        <v>2024</v>
      </c>
      <c r="C400" s="199">
        <v>1</v>
      </c>
      <c r="D400" s="199">
        <v>26</v>
      </c>
      <c r="E400" s="199">
        <v>101.45</v>
      </c>
      <c r="F400" s="212"/>
      <c r="G400" s="205" t="s">
        <v>293</v>
      </c>
      <c r="H400" s="212"/>
      <c r="I400" s="205" t="s">
        <v>293</v>
      </c>
      <c r="J400" s="212"/>
      <c r="K400" s="212"/>
      <c r="L400" s="212"/>
      <c r="M400" s="205" t="s">
        <v>293</v>
      </c>
      <c r="N400" s="205" t="s">
        <v>293</v>
      </c>
      <c r="O400" s="205" t="s">
        <v>293</v>
      </c>
      <c r="P400" s="205" t="s">
        <v>293</v>
      </c>
      <c r="Q400" s="206">
        <v>2.4312376599999999</v>
      </c>
      <c r="R400" s="205" t="s">
        <v>293</v>
      </c>
      <c r="S400" s="205" t="s">
        <v>293</v>
      </c>
      <c r="T400" s="205" t="s">
        <v>293</v>
      </c>
      <c r="U400" s="207">
        <v>292.45123766</v>
      </c>
    </row>
    <row r="401" spans="2:21" x14ac:dyDescent="0.25">
      <c r="B401" s="198">
        <v>2024</v>
      </c>
      <c r="C401" s="199">
        <v>1</v>
      </c>
      <c r="D401" s="199">
        <v>27</v>
      </c>
      <c r="E401" s="199">
        <v>98.49</v>
      </c>
      <c r="F401" s="212"/>
      <c r="G401" s="205" t="s">
        <v>293</v>
      </c>
      <c r="H401" s="212"/>
      <c r="I401" s="205" t="s">
        <v>293</v>
      </c>
      <c r="J401" s="212"/>
      <c r="K401" s="212"/>
      <c r="L401" s="212"/>
      <c r="M401" s="205" t="s">
        <v>293</v>
      </c>
      <c r="N401" s="205" t="s">
        <v>293</v>
      </c>
      <c r="O401" s="205" t="s">
        <v>293</v>
      </c>
      <c r="P401" s="205" t="s">
        <v>293</v>
      </c>
      <c r="Q401" s="206">
        <v>2.2897326199999997</v>
      </c>
      <c r="R401" s="205" t="s">
        <v>293</v>
      </c>
      <c r="S401" s="205" t="s">
        <v>293</v>
      </c>
      <c r="T401" s="205" t="s">
        <v>293</v>
      </c>
      <c r="U401" s="207">
        <v>275.42973261999998</v>
      </c>
    </row>
    <row r="402" spans="2:21" x14ac:dyDescent="0.25">
      <c r="B402" s="198">
        <v>2024</v>
      </c>
      <c r="C402" s="199">
        <v>1</v>
      </c>
      <c r="D402" s="199">
        <v>28</v>
      </c>
      <c r="E402" s="199">
        <v>95.59</v>
      </c>
      <c r="F402" s="212"/>
      <c r="G402" s="205" t="s">
        <v>293</v>
      </c>
      <c r="H402" s="212"/>
      <c r="I402" s="205" t="s">
        <v>293</v>
      </c>
      <c r="J402" s="212"/>
      <c r="K402" s="212"/>
      <c r="L402" s="212"/>
      <c r="M402" s="205" t="s">
        <v>293</v>
      </c>
      <c r="N402" s="205" t="s">
        <v>293</v>
      </c>
      <c r="O402" s="205" t="s">
        <v>293</v>
      </c>
      <c r="P402" s="205" t="s">
        <v>293</v>
      </c>
      <c r="Q402" s="206">
        <v>2.1280245500000001</v>
      </c>
      <c r="R402" s="205" t="s">
        <v>293</v>
      </c>
      <c r="S402" s="205" t="s">
        <v>293</v>
      </c>
      <c r="T402" s="205" t="s">
        <v>293</v>
      </c>
      <c r="U402" s="207">
        <v>255.97802455000001</v>
      </c>
    </row>
    <row r="403" spans="2:21" x14ac:dyDescent="0.25">
      <c r="B403" s="198">
        <v>2024</v>
      </c>
      <c r="C403" s="199">
        <v>1</v>
      </c>
      <c r="D403" s="199">
        <v>29</v>
      </c>
      <c r="E403" s="199">
        <v>98.24</v>
      </c>
      <c r="F403" s="212"/>
      <c r="G403" s="205" t="s">
        <v>293</v>
      </c>
      <c r="H403" s="212"/>
      <c r="I403" s="205" t="s">
        <v>293</v>
      </c>
      <c r="J403" s="212"/>
      <c r="K403" s="212"/>
      <c r="L403" s="212"/>
      <c r="M403" s="205" t="s">
        <v>293</v>
      </c>
      <c r="N403" s="205" t="s">
        <v>293</v>
      </c>
      <c r="O403" s="205" t="s">
        <v>293</v>
      </c>
      <c r="P403" s="205" t="s">
        <v>293</v>
      </c>
      <c r="Q403" s="206">
        <v>2.37247283</v>
      </c>
      <c r="R403" s="205" t="s">
        <v>293</v>
      </c>
      <c r="S403" s="205" t="s">
        <v>293</v>
      </c>
      <c r="T403" s="205" t="s">
        <v>293</v>
      </c>
      <c r="U403" s="207">
        <v>285.38247282999998</v>
      </c>
    </row>
    <row r="404" spans="2:21" x14ac:dyDescent="0.25">
      <c r="B404" s="198">
        <v>2024</v>
      </c>
      <c r="C404" s="199">
        <v>1</v>
      </c>
      <c r="D404" s="199">
        <v>30</v>
      </c>
      <c r="E404" s="199">
        <v>92.82</v>
      </c>
      <c r="F404" s="212"/>
      <c r="G404" s="205" t="s">
        <v>293</v>
      </c>
      <c r="H404" s="212"/>
      <c r="I404" s="205" t="s">
        <v>293</v>
      </c>
      <c r="J404" s="212"/>
      <c r="K404" s="212"/>
      <c r="L404" s="212"/>
      <c r="M404" s="205" t="s">
        <v>293</v>
      </c>
      <c r="N404" s="205" t="s">
        <v>293</v>
      </c>
      <c r="O404" s="205" t="s">
        <v>293</v>
      </c>
      <c r="P404" s="205" t="s">
        <v>293</v>
      </c>
      <c r="Q404" s="206">
        <v>2.8377293299999997</v>
      </c>
      <c r="R404" s="205" t="s">
        <v>293</v>
      </c>
      <c r="S404" s="205" t="s">
        <v>293</v>
      </c>
      <c r="T404" s="205" t="s">
        <v>293</v>
      </c>
      <c r="U404" s="207">
        <v>341.34772932999999</v>
      </c>
    </row>
    <row r="405" spans="2:21" x14ac:dyDescent="0.25">
      <c r="B405" s="198">
        <v>2024</v>
      </c>
      <c r="C405" s="199">
        <v>1</v>
      </c>
      <c r="D405" s="199">
        <v>31</v>
      </c>
      <c r="E405" s="199">
        <v>90.96</v>
      </c>
      <c r="F405" s="212"/>
      <c r="G405" s="205" t="s">
        <v>293</v>
      </c>
      <c r="H405" s="212"/>
      <c r="I405" s="205" t="s">
        <v>293</v>
      </c>
      <c r="J405" s="212"/>
      <c r="K405" s="212"/>
      <c r="L405" s="212"/>
      <c r="M405" s="205" t="s">
        <v>293</v>
      </c>
      <c r="N405" s="205" t="s">
        <v>293</v>
      </c>
      <c r="O405" s="205" t="s">
        <v>293</v>
      </c>
      <c r="P405" s="205" t="s">
        <v>293</v>
      </c>
      <c r="Q405" s="206">
        <v>3.4708973199999997</v>
      </c>
      <c r="R405" s="205" t="s">
        <v>293</v>
      </c>
      <c r="S405" s="205" t="s">
        <v>293</v>
      </c>
      <c r="T405" s="205" t="s">
        <v>293</v>
      </c>
      <c r="U405" s="207">
        <v>417.51089731999997</v>
      </c>
    </row>
    <row r="406" spans="2:21" x14ac:dyDescent="0.25">
      <c r="B406" s="198">
        <v>2024</v>
      </c>
      <c r="C406" s="199">
        <v>2</v>
      </c>
      <c r="D406" s="199">
        <v>1</v>
      </c>
      <c r="E406" s="199">
        <v>98.71</v>
      </c>
      <c r="F406" s="212"/>
      <c r="G406" s="205" t="s">
        <v>293</v>
      </c>
      <c r="H406" s="212"/>
      <c r="I406" s="205" t="s">
        <v>293</v>
      </c>
      <c r="J406" s="212"/>
      <c r="K406" s="212"/>
      <c r="L406" s="212"/>
      <c r="M406" s="205" t="s">
        <v>293</v>
      </c>
      <c r="N406" s="205" t="s">
        <v>293</v>
      </c>
      <c r="O406" s="205" t="s">
        <v>293</v>
      </c>
      <c r="P406" s="205" t="s">
        <v>293</v>
      </c>
      <c r="Q406" s="206">
        <v>2.6364535</v>
      </c>
      <c r="R406" s="205" t="s">
        <v>293</v>
      </c>
      <c r="S406" s="205" t="s">
        <v>293</v>
      </c>
      <c r="T406" s="205" t="s">
        <v>293</v>
      </c>
      <c r="U406" s="207">
        <v>317.13645350000002</v>
      </c>
    </row>
    <row r="407" spans="2:21" x14ac:dyDescent="0.25">
      <c r="B407" s="198">
        <v>2024</v>
      </c>
      <c r="C407" s="199">
        <v>2</v>
      </c>
      <c r="D407" s="199">
        <v>2</v>
      </c>
      <c r="E407" s="199">
        <v>139.25</v>
      </c>
      <c r="F407" s="212"/>
      <c r="G407" s="205" t="s">
        <v>293</v>
      </c>
      <c r="H407" s="212"/>
      <c r="I407" s="205" t="s">
        <v>293</v>
      </c>
      <c r="J407" s="212"/>
      <c r="K407" s="212"/>
      <c r="L407" s="212"/>
      <c r="M407" s="205" t="s">
        <v>293</v>
      </c>
      <c r="N407" s="205" t="s">
        <v>293</v>
      </c>
      <c r="O407" s="205" t="s">
        <v>293</v>
      </c>
      <c r="P407" s="205" t="s">
        <v>293</v>
      </c>
      <c r="Q407" s="206">
        <v>3.6609399299999992</v>
      </c>
      <c r="R407" s="205" t="s">
        <v>293</v>
      </c>
      <c r="S407" s="205" t="s">
        <v>293</v>
      </c>
      <c r="T407" s="205" t="s">
        <v>293</v>
      </c>
      <c r="U407" s="207">
        <v>440.37093992999991</v>
      </c>
    </row>
    <row r="408" spans="2:21" x14ac:dyDescent="0.25">
      <c r="B408" s="198">
        <v>2024</v>
      </c>
      <c r="C408" s="199">
        <v>2</v>
      </c>
      <c r="D408" s="199">
        <v>3</v>
      </c>
      <c r="E408" s="199">
        <v>118.17</v>
      </c>
      <c r="F408" s="212"/>
      <c r="G408" s="205" t="s">
        <v>293</v>
      </c>
      <c r="H408" s="212"/>
      <c r="I408" s="205" t="s">
        <v>293</v>
      </c>
      <c r="J408" s="212"/>
      <c r="K408" s="212"/>
      <c r="L408" s="212"/>
      <c r="M408" s="205" t="s">
        <v>293</v>
      </c>
      <c r="N408" s="205" t="s">
        <v>293</v>
      </c>
      <c r="O408" s="205" t="s">
        <v>293</v>
      </c>
      <c r="P408" s="205" t="s">
        <v>293</v>
      </c>
      <c r="Q408" s="206">
        <v>2.1938310999999997</v>
      </c>
      <c r="R408" s="205" t="s">
        <v>293</v>
      </c>
      <c r="S408" s="205" t="s">
        <v>293</v>
      </c>
      <c r="T408" s="205" t="s">
        <v>293</v>
      </c>
      <c r="U408" s="207">
        <v>263.8938311</v>
      </c>
    </row>
    <row r="409" spans="2:21" x14ac:dyDescent="0.25">
      <c r="B409" s="198">
        <v>2024</v>
      </c>
      <c r="C409" s="199">
        <v>2</v>
      </c>
      <c r="D409" s="199">
        <v>4</v>
      </c>
      <c r="E409" s="199">
        <v>117.33</v>
      </c>
      <c r="F409" s="212"/>
      <c r="G409" s="205" t="s">
        <v>293</v>
      </c>
      <c r="H409" s="212"/>
      <c r="I409" s="205" t="s">
        <v>293</v>
      </c>
      <c r="J409" s="212"/>
      <c r="K409" s="212"/>
      <c r="L409" s="212"/>
      <c r="M409" s="205" t="s">
        <v>293</v>
      </c>
      <c r="N409" s="205" t="s">
        <v>293</v>
      </c>
      <c r="O409" s="205" t="s">
        <v>293</v>
      </c>
      <c r="P409" s="205" t="s">
        <v>293</v>
      </c>
      <c r="Q409" s="206">
        <v>2.2439614400000001</v>
      </c>
      <c r="R409" s="205" t="s">
        <v>293</v>
      </c>
      <c r="S409" s="205" t="s">
        <v>293</v>
      </c>
      <c r="T409" s="205" t="s">
        <v>293</v>
      </c>
      <c r="U409" s="207">
        <v>269.92396144000003</v>
      </c>
    </row>
    <row r="410" spans="2:21" x14ac:dyDescent="0.25">
      <c r="B410" s="198">
        <v>2024</v>
      </c>
      <c r="C410" s="199">
        <v>2</v>
      </c>
      <c r="D410" s="199">
        <v>5</v>
      </c>
      <c r="E410" s="199">
        <v>109.54</v>
      </c>
      <c r="F410" s="212"/>
      <c r="G410" s="205" t="s">
        <v>293</v>
      </c>
      <c r="H410" s="212"/>
      <c r="I410" s="205" t="s">
        <v>293</v>
      </c>
      <c r="J410" s="212"/>
      <c r="K410" s="212"/>
      <c r="L410" s="212"/>
      <c r="M410" s="205" t="s">
        <v>293</v>
      </c>
      <c r="N410" s="205" t="s">
        <v>293</v>
      </c>
      <c r="O410" s="205" t="s">
        <v>293</v>
      </c>
      <c r="P410" s="205" t="s">
        <v>293</v>
      </c>
      <c r="Q410" s="206">
        <v>2.49763102</v>
      </c>
      <c r="R410" s="205" t="s">
        <v>293</v>
      </c>
      <c r="S410" s="205" t="s">
        <v>293</v>
      </c>
      <c r="T410" s="205" t="s">
        <v>293</v>
      </c>
      <c r="U410" s="207">
        <v>300.43763102000003</v>
      </c>
    </row>
    <row r="411" spans="2:21" x14ac:dyDescent="0.25">
      <c r="B411" s="198">
        <v>2024</v>
      </c>
      <c r="C411" s="199">
        <v>2</v>
      </c>
      <c r="D411" s="199">
        <v>6</v>
      </c>
      <c r="E411" s="199">
        <v>124.05</v>
      </c>
      <c r="F411" s="212"/>
      <c r="G411" s="205" t="s">
        <v>293</v>
      </c>
      <c r="H411" s="212"/>
      <c r="I411" s="205" t="s">
        <v>293</v>
      </c>
      <c r="J411" s="212"/>
      <c r="K411" s="212"/>
      <c r="L411" s="212"/>
      <c r="M411" s="205" t="s">
        <v>293</v>
      </c>
      <c r="N411" s="205" t="s">
        <v>293</v>
      </c>
      <c r="O411" s="205" t="s">
        <v>293</v>
      </c>
      <c r="P411" s="205" t="s">
        <v>293</v>
      </c>
      <c r="Q411" s="206">
        <v>2.7313490599999999</v>
      </c>
      <c r="R411" s="205" t="s">
        <v>293</v>
      </c>
      <c r="S411" s="205" t="s">
        <v>293</v>
      </c>
      <c r="T411" s="205" t="s">
        <v>293</v>
      </c>
      <c r="U411" s="207">
        <v>328.55134906000001</v>
      </c>
    </row>
    <row r="412" spans="2:21" x14ac:dyDescent="0.25">
      <c r="B412" s="198">
        <v>2024</v>
      </c>
      <c r="C412" s="199">
        <v>2</v>
      </c>
      <c r="D412" s="199">
        <v>7</v>
      </c>
      <c r="E412" s="199">
        <v>143.03</v>
      </c>
      <c r="F412" s="212"/>
      <c r="G412" s="205" t="s">
        <v>293</v>
      </c>
      <c r="H412" s="212"/>
      <c r="I412" s="205" t="s">
        <v>293</v>
      </c>
      <c r="J412" s="212"/>
      <c r="K412" s="212"/>
      <c r="L412" s="212"/>
      <c r="M412" s="205" t="s">
        <v>293</v>
      </c>
      <c r="N412" s="205" t="s">
        <v>293</v>
      </c>
      <c r="O412" s="205" t="s">
        <v>293</v>
      </c>
      <c r="P412" s="205" t="s">
        <v>293</v>
      </c>
      <c r="Q412" s="206">
        <v>2.6683089</v>
      </c>
      <c r="R412" s="205" t="s">
        <v>293</v>
      </c>
      <c r="S412" s="205" t="s">
        <v>293</v>
      </c>
      <c r="T412" s="205" t="s">
        <v>293</v>
      </c>
      <c r="U412" s="207">
        <v>320.96830890000001</v>
      </c>
    </row>
    <row r="413" spans="2:21" x14ac:dyDescent="0.25">
      <c r="B413" s="198">
        <v>2024</v>
      </c>
      <c r="C413" s="199">
        <v>2</v>
      </c>
      <c r="D413" s="199">
        <v>8</v>
      </c>
      <c r="E413" s="199">
        <v>145.46</v>
      </c>
      <c r="F413" s="212"/>
      <c r="G413" s="205" t="s">
        <v>293</v>
      </c>
      <c r="H413" s="212"/>
      <c r="I413" s="205" t="s">
        <v>293</v>
      </c>
      <c r="J413" s="212"/>
      <c r="K413" s="212"/>
      <c r="L413" s="212"/>
      <c r="M413" s="205" t="s">
        <v>293</v>
      </c>
      <c r="N413" s="205" t="s">
        <v>293</v>
      </c>
      <c r="O413" s="205" t="s">
        <v>293</v>
      </c>
      <c r="P413" s="205" t="s">
        <v>293</v>
      </c>
      <c r="Q413" s="206">
        <v>2.74593548</v>
      </c>
      <c r="R413" s="205" t="s">
        <v>293</v>
      </c>
      <c r="S413" s="205" t="s">
        <v>293</v>
      </c>
      <c r="T413" s="205" t="s">
        <v>293</v>
      </c>
      <c r="U413" s="207">
        <v>330.30593548000002</v>
      </c>
    </row>
    <row r="414" spans="2:21" x14ac:dyDescent="0.25">
      <c r="B414" s="198">
        <v>2024</v>
      </c>
      <c r="C414" s="199">
        <v>2</v>
      </c>
      <c r="D414" s="199">
        <v>9</v>
      </c>
      <c r="E414" s="199">
        <v>146.57</v>
      </c>
      <c r="F414" s="212"/>
      <c r="G414" s="205" t="s">
        <v>293</v>
      </c>
      <c r="H414" s="212"/>
      <c r="I414" s="205" t="s">
        <v>293</v>
      </c>
      <c r="J414" s="212"/>
      <c r="K414" s="212"/>
      <c r="L414" s="212"/>
      <c r="M414" s="205" t="s">
        <v>293</v>
      </c>
      <c r="N414" s="205" t="s">
        <v>293</v>
      </c>
      <c r="O414" s="205" t="s">
        <v>293</v>
      </c>
      <c r="P414" s="205" t="s">
        <v>293</v>
      </c>
      <c r="Q414" s="206">
        <v>2.3679460099999998</v>
      </c>
      <c r="R414" s="205" t="s">
        <v>293</v>
      </c>
      <c r="S414" s="205" t="s">
        <v>293</v>
      </c>
      <c r="T414" s="205" t="s">
        <v>293</v>
      </c>
      <c r="U414" s="207">
        <v>284.83794601</v>
      </c>
    </row>
    <row r="415" spans="2:21" x14ac:dyDescent="0.25">
      <c r="B415" s="198">
        <v>2024</v>
      </c>
      <c r="C415" s="199">
        <v>2</v>
      </c>
      <c r="D415" s="199">
        <v>10</v>
      </c>
      <c r="E415" s="199">
        <v>144.69999999999999</v>
      </c>
      <c r="F415" s="212"/>
      <c r="G415" s="205" t="s">
        <v>293</v>
      </c>
      <c r="H415" s="212"/>
      <c r="I415" s="205" t="s">
        <v>293</v>
      </c>
      <c r="J415" s="212"/>
      <c r="K415" s="212"/>
      <c r="L415" s="212"/>
      <c r="M415" s="205" t="s">
        <v>293</v>
      </c>
      <c r="N415" s="205" t="s">
        <v>293</v>
      </c>
      <c r="O415" s="205" t="s">
        <v>293</v>
      </c>
      <c r="P415" s="205" t="s">
        <v>293</v>
      </c>
      <c r="Q415" s="206">
        <v>2.5838082599999996</v>
      </c>
      <c r="R415" s="205" t="s">
        <v>293</v>
      </c>
      <c r="S415" s="205" t="s">
        <v>293</v>
      </c>
      <c r="T415" s="205" t="s">
        <v>293</v>
      </c>
      <c r="U415" s="207">
        <v>310.80380826000004</v>
      </c>
    </row>
    <row r="416" spans="2:21" x14ac:dyDescent="0.25">
      <c r="B416" s="198">
        <v>2024</v>
      </c>
      <c r="C416" s="199">
        <v>2</v>
      </c>
      <c r="D416" s="199">
        <v>11</v>
      </c>
      <c r="E416" s="199">
        <v>141.58000000000001</v>
      </c>
      <c r="F416" s="212"/>
      <c r="G416" s="205" t="s">
        <v>293</v>
      </c>
      <c r="H416" s="212"/>
      <c r="I416" s="205" t="s">
        <v>293</v>
      </c>
      <c r="J416" s="212"/>
      <c r="K416" s="212"/>
      <c r="L416" s="212"/>
      <c r="M416" s="205" t="s">
        <v>293</v>
      </c>
      <c r="N416" s="205" t="s">
        <v>293</v>
      </c>
      <c r="O416" s="205" t="s">
        <v>293</v>
      </c>
      <c r="P416" s="205" t="s">
        <v>293</v>
      </c>
      <c r="Q416" s="206">
        <v>2.36962261</v>
      </c>
      <c r="R416" s="205" t="s">
        <v>293</v>
      </c>
      <c r="S416" s="205" t="s">
        <v>293</v>
      </c>
      <c r="T416" s="205" t="s">
        <v>293</v>
      </c>
      <c r="U416" s="207">
        <v>285.03962261000004</v>
      </c>
    </row>
    <row r="417" spans="2:21" x14ac:dyDescent="0.25">
      <c r="B417" s="198">
        <v>2024</v>
      </c>
      <c r="C417" s="199">
        <v>2</v>
      </c>
      <c r="D417" s="199">
        <v>12</v>
      </c>
      <c r="E417" s="199">
        <v>149.47999999999999</v>
      </c>
      <c r="F417" s="212"/>
      <c r="G417" s="205" t="s">
        <v>293</v>
      </c>
      <c r="H417" s="212"/>
      <c r="I417" s="205" t="s">
        <v>293</v>
      </c>
      <c r="J417" s="212"/>
      <c r="K417" s="212"/>
      <c r="L417" s="212"/>
      <c r="M417" s="205" t="s">
        <v>293</v>
      </c>
      <c r="N417" s="205" t="s">
        <v>293</v>
      </c>
      <c r="O417" s="205" t="s">
        <v>293</v>
      </c>
      <c r="P417" s="205" t="s">
        <v>293</v>
      </c>
      <c r="Q417" s="206">
        <v>2.5394621900000001</v>
      </c>
      <c r="R417" s="205" t="s">
        <v>293</v>
      </c>
      <c r="S417" s="205" t="s">
        <v>293</v>
      </c>
      <c r="T417" s="205" t="s">
        <v>293</v>
      </c>
      <c r="U417" s="207">
        <v>305.46946218999994</v>
      </c>
    </row>
    <row r="418" spans="2:21" x14ac:dyDescent="0.25">
      <c r="B418" s="198">
        <v>2024</v>
      </c>
      <c r="C418" s="199">
        <v>2</v>
      </c>
      <c r="D418" s="199">
        <v>13</v>
      </c>
      <c r="E418" s="199">
        <v>125.73</v>
      </c>
      <c r="F418" s="212"/>
      <c r="G418" s="205" t="s">
        <v>293</v>
      </c>
      <c r="H418" s="212"/>
      <c r="I418" s="205" t="s">
        <v>293</v>
      </c>
      <c r="J418" s="212"/>
      <c r="K418" s="212"/>
      <c r="L418" s="212"/>
      <c r="M418" s="205" t="s">
        <v>293</v>
      </c>
      <c r="N418" s="205" t="s">
        <v>293</v>
      </c>
      <c r="O418" s="205" t="s">
        <v>293</v>
      </c>
      <c r="P418" s="205" t="s">
        <v>293</v>
      </c>
      <c r="Q418" s="206">
        <v>2.4459917400000002</v>
      </c>
      <c r="R418" s="205" t="s">
        <v>293</v>
      </c>
      <c r="S418" s="205" t="s">
        <v>293</v>
      </c>
      <c r="T418" s="205" t="s">
        <v>293</v>
      </c>
      <c r="U418" s="207">
        <v>294.22599173999998</v>
      </c>
    </row>
    <row r="419" spans="2:21" x14ac:dyDescent="0.25">
      <c r="B419" s="198">
        <v>2024</v>
      </c>
      <c r="C419" s="199">
        <v>2</v>
      </c>
      <c r="D419" s="199">
        <v>14</v>
      </c>
      <c r="E419" s="199">
        <v>131.25</v>
      </c>
      <c r="F419" s="212"/>
      <c r="G419" s="205" t="s">
        <v>293</v>
      </c>
      <c r="H419" s="212"/>
      <c r="I419" s="205" t="s">
        <v>293</v>
      </c>
      <c r="J419" s="212"/>
      <c r="K419" s="212"/>
      <c r="L419" s="212"/>
      <c r="M419" s="205" t="s">
        <v>293</v>
      </c>
      <c r="N419" s="205" t="s">
        <v>293</v>
      </c>
      <c r="O419" s="205" t="s">
        <v>293</v>
      </c>
      <c r="P419" s="205" t="s">
        <v>293</v>
      </c>
      <c r="Q419" s="206">
        <v>2.6619378199999999</v>
      </c>
      <c r="R419" s="205" t="s">
        <v>293</v>
      </c>
      <c r="S419" s="205" t="s">
        <v>293</v>
      </c>
      <c r="T419" s="205" t="s">
        <v>293</v>
      </c>
      <c r="U419" s="207">
        <v>320.20193782000001</v>
      </c>
    </row>
    <row r="420" spans="2:21" x14ac:dyDescent="0.25">
      <c r="B420" s="198">
        <v>2024</v>
      </c>
      <c r="C420" s="199">
        <v>2</v>
      </c>
      <c r="D420" s="199">
        <v>15</v>
      </c>
      <c r="E420" s="199">
        <v>119.14</v>
      </c>
      <c r="F420" s="212"/>
      <c r="G420" s="205" t="s">
        <v>293</v>
      </c>
      <c r="H420" s="212"/>
      <c r="I420" s="205" t="s">
        <v>293</v>
      </c>
      <c r="J420" s="212"/>
      <c r="K420" s="212"/>
      <c r="L420" s="212"/>
      <c r="M420" s="205" t="s">
        <v>293</v>
      </c>
      <c r="N420" s="205" t="s">
        <v>293</v>
      </c>
      <c r="O420" s="205" t="s">
        <v>293</v>
      </c>
      <c r="P420" s="205" t="s">
        <v>293</v>
      </c>
      <c r="Q420" s="206">
        <v>2.3733949600000002</v>
      </c>
      <c r="R420" s="205" t="s">
        <v>293</v>
      </c>
      <c r="S420" s="205" t="s">
        <v>293</v>
      </c>
      <c r="T420" s="205" t="s">
        <v>293</v>
      </c>
      <c r="U420" s="207">
        <v>285.49339495999999</v>
      </c>
    </row>
    <row r="421" spans="2:21" x14ac:dyDescent="0.25">
      <c r="B421" s="198">
        <v>2024</v>
      </c>
      <c r="C421" s="199">
        <v>2</v>
      </c>
      <c r="D421" s="199">
        <v>16</v>
      </c>
      <c r="E421" s="199">
        <v>102.15</v>
      </c>
      <c r="F421" s="212"/>
      <c r="G421" s="205" t="s">
        <v>293</v>
      </c>
      <c r="H421" s="212"/>
      <c r="I421" s="205" t="s">
        <v>293</v>
      </c>
      <c r="J421" s="212"/>
      <c r="K421" s="212"/>
      <c r="L421" s="212"/>
      <c r="M421" s="205" t="s">
        <v>293</v>
      </c>
      <c r="N421" s="205" t="s">
        <v>293</v>
      </c>
      <c r="O421" s="205" t="s">
        <v>293</v>
      </c>
      <c r="P421" s="205" t="s">
        <v>293</v>
      </c>
      <c r="Q421" s="206">
        <v>2.7662223400000001</v>
      </c>
      <c r="R421" s="205" t="s">
        <v>293</v>
      </c>
      <c r="S421" s="205" t="s">
        <v>293</v>
      </c>
      <c r="T421" s="205" t="s">
        <v>293</v>
      </c>
      <c r="U421" s="207">
        <v>332.74622234000003</v>
      </c>
    </row>
    <row r="422" spans="2:21" x14ac:dyDescent="0.25">
      <c r="B422" s="198">
        <v>2024</v>
      </c>
      <c r="C422" s="199">
        <v>2</v>
      </c>
      <c r="D422" s="199">
        <v>17</v>
      </c>
      <c r="E422" s="199">
        <v>87.92</v>
      </c>
      <c r="F422" s="212"/>
      <c r="G422" s="205" t="s">
        <v>293</v>
      </c>
      <c r="H422" s="212"/>
      <c r="I422" s="205" t="s">
        <v>293</v>
      </c>
      <c r="J422" s="212"/>
      <c r="K422" s="212"/>
      <c r="L422" s="212"/>
      <c r="M422" s="205" t="s">
        <v>293</v>
      </c>
      <c r="N422" s="205" t="s">
        <v>293</v>
      </c>
      <c r="O422" s="205" t="s">
        <v>293</v>
      </c>
      <c r="P422" s="205" t="s">
        <v>293</v>
      </c>
      <c r="Q422" s="206">
        <v>2.0985163899999999</v>
      </c>
      <c r="R422" s="205" t="s">
        <v>293</v>
      </c>
      <c r="S422" s="205" t="s">
        <v>293</v>
      </c>
      <c r="T422" s="205" t="s">
        <v>293</v>
      </c>
      <c r="U422" s="207">
        <v>252.42851639</v>
      </c>
    </row>
    <row r="423" spans="2:21" x14ac:dyDescent="0.25">
      <c r="B423" s="198">
        <v>2024</v>
      </c>
      <c r="C423" s="199">
        <v>2</v>
      </c>
      <c r="D423" s="199">
        <v>18</v>
      </c>
      <c r="E423" s="199">
        <v>116.36</v>
      </c>
      <c r="F423" s="212"/>
      <c r="G423" s="205" t="s">
        <v>293</v>
      </c>
      <c r="H423" s="212"/>
      <c r="I423" s="205" t="s">
        <v>293</v>
      </c>
      <c r="J423" s="212"/>
      <c r="K423" s="212"/>
      <c r="L423" s="212"/>
      <c r="M423" s="205" t="s">
        <v>293</v>
      </c>
      <c r="N423" s="205" t="s">
        <v>293</v>
      </c>
      <c r="O423" s="205" t="s">
        <v>293</v>
      </c>
      <c r="P423" s="205" t="s">
        <v>293</v>
      </c>
      <c r="Q423" s="206">
        <v>2.2017949499999996</v>
      </c>
      <c r="R423" s="205" t="s">
        <v>293</v>
      </c>
      <c r="S423" s="205" t="s">
        <v>293</v>
      </c>
      <c r="T423" s="205" t="s">
        <v>293</v>
      </c>
      <c r="U423" s="207">
        <v>264.85179495</v>
      </c>
    </row>
    <row r="424" spans="2:21" x14ac:dyDescent="0.25">
      <c r="B424" s="198">
        <v>2024</v>
      </c>
      <c r="C424" s="199">
        <v>2</v>
      </c>
      <c r="D424" s="199">
        <v>19</v>
      </c>
      <c r="E424" s="199">
        <v>101.03</v>
      </c>
      <c r="F424" s="212"/>
      <c r="G424" s="205" t="s">
        <v>293</v>
      </c>
      <c r="H424" s="212"/>
      <c r="I424" s="205" t="s">
        <v>293</v>
      </c>
      <c r="J424" s="212"/>
      <c r="K424" s="212"/>
      <c r="L424" s="212"/>
      <c r="M424" s="205" t="s">
        <v>293</v>
      </c>
      <c r="N424" s="205" t="s">
        <v>293</v>
      </c>
      <c r="O424" s="205" t="s">
        <v>293</v>
      </c>
      <c r="P424" s="205" t="s">
        <v>293</v>
      </c>
      <c r="Q424" s="206">
        <v>2.2272792699999999</v>
      </c>
      <c r="R424" s="205" t="s">
        <v>293</v>
      </c>
      <c r="S424" s="205" t="s">
        <v>293</v>
      </c>
      <c r="T424" s="205" t="s">
        <v>293</v>
      </c>
      <c r="U424" s="207">
        <v>267.91727926999999</v>
      </c>
    </row>
    <row r="425" spans="2:21" x14ac:dyDescent="0.25">
      <c r="B425" s="198">
        <v>2024</v>
      </c>
      <c r="C425" s="199">
        <v>2</v>
      </c>
      <c r="D425" s="199">
        <v>20</v>
      </c>
      <c r="E425" s="199">
        <v>100.15</v>
      </c>
      <c r="F425" s="212"/>
      <c r="G425" s="205" t="s">
        <v>293</v>
      </c>
      <c r="H425" s="212"/>
      <c r="I425" s="205" t="s">
        <v>293</v>
      </c>
      <c r="J425" s="212"/>
      <c r="K425" s="212"/>
      <c r="L425" s="212"/>
      <c r="M425" s="205" t="s">
        <v>293</v>
      </c>
      <c r="N425" s="205" t="s">
        <v>293</v>
      </c>
      <c r="O425" s="205" t="s">
        <v>293</v>
      </c>
      <c r="P425" s="205" t="s">
        <v>293</v>
      </c>
      <c r="Q425" s="206">
        <v>2.42042359</v>
      </c>
      <c r="R425" s="205" t="s">
        <v>293</v>
      </c>
      <c r="S425" s="205" t="s">
        <v>293</v>
      </c>
      <c r="T425" s="205" t="s">
        <v>293</v>
      </c>
      <c r="U425" s="207">
        <v>291.15042359</v>
      </c>
    </row>
    <row r="426" spans="2:21" x14ac:dyDescent="0.25">
      <c r="B426" s="198">
        <v>2024</v>
      </c>
      <c r="C426" s="199">
        <v>2</v>
      </c>
      <c r="D426" s="199">
        <v>21</v>
      </c>
      <c r="E426" s="199">
        <v>107.31</v>
      </c>
      <c r="F426" s="212"/>
      <c r="G426" s="205" t="s">
        <v>293</v>
      </c>
      <c r="H426" s="212"/>
      <c r="I426" s="205" t="s">
        <v>293</v>
      </c>
      <c r="J426" s="212"/>
      <c r="K426" s="212"/>
      <c r="L426" s="212"/>
      <c r="M426" s="205" t="s">
        <v>293</v>
      </c>
      <c r="N426" s="205" t="s">
        <v>293</v>
      </c>
      <c r="O426" s="205" t="s">
        <v>293</v>
      </c>
      <c r="P426" s="205" t="s">
        <v>293</v>
      </c>
      <c r="Q426" s="206">
        <v>2.31270204</v>
      </c>
      <c r="R426" s="205" t="s">
        <v>293</v>
      </c>
      <c r="S426" s="205" t="s">
        <v>293</v>
      </c>
      <c r="T426" s="205" t="s">
        <v>293</v>
      </c>
      <c r="U426" s="207">
        <v>278.19270203999997</v>
      </c>
    </row>
    <row r="427" spans="2:21" x14ac:dyDescent="0.25">
      <c r="B427" s="198">
        <v>2024</v>
      </c>
      <c r="C427" s="199">
        <v>2</v>
      </c>
      <c r="D427" s="199">
        <v>22</v>
      </c>
      <c r="E427" s="199">
        <v>97.31</v>
      </c>
      <c r="F427" s="212"/>
      <c r="G427" s="205" t="s">
        <v>293</v>
      </c>
      <c r="H427" s="212"/>
      <c r="I427" s="205" t="s">
        <v>293</v>
      </c>
      <c r="J427" s="212"/>
      <c r="K427" s="212"/>
      <c r="L427" s="212"/>
      <c r="M427" s="205" t="s">
        <v>293</v>
      </c>
      <c r="N427" s="205" t="s">
        <v>293</v>
      </c>
      <c r="O427" s="205" t="s">
        <v>293</v>
      </c>
      <c r="P427" s="205" t="s">
        <v>293</v>
      </c>
      <c r="Q427" s="206">
        <v>2.1599637799999996</v>
      </c>
      <c r="R427" s="205" t="s">
        <v>293</v>
      </c>
      <c r="S427" s="205" t="s">
        <v>293</v>
      </c>
      <c r="T427" s="205" t="s">
        <v>293</v>
      </c>
      <c r="U427" s="207">
        <v>259.81996377999997</v>
      </c>
    </row>
    <row r="428" spans="2:21" x14ac:dyDescent="0.25">
      <c r="B428" s="198">
        <v>2024</v>
      </c>
      <c r="C428" s="199">
        <v>2</v>
      </c>
      <c r="D428" s="199">
        <v>23</v>
      </c>
      <c r="E428" s="199">
        <v>96.3</v>
      </c>
      <c r="F428" s="212"/>
      <c r="G428" s="205" t="s">
        <v>293</v>
      </c>
      <c r="H428" s="212"/>
      <c r="I428" s="205" t="s">
        <v>293</v>
      </c>
      <c r="J428" s="212"/>
      <c r="K428" s="212"/>
      <c r="L428" s="212"/>
      <c r="M428" s="205" t="s">
        <v>293</v>
      </c>
      <c r="N428" s="205" t="s">
        <v>293</v>
      </c>
      <c r="O428" s="205" t="s">
        <v>293</v>
      </c>
      <c r="P428" s="205" t="s">
        <v>293</v>
      </c>
      <c r="Q428" s="206">
        <v>2.1044683200000001</v>
      </c>
      <c r="R428" s="205" t="s">
        <v>293</v>
      </c>
      <c r="S428" s="205" t="s">
        <v>293</v>
      </c>
      <c r="T428" s="205" t="s">
        <v>293</v>
      </c>
      <c r="U428" s="207">
        <v>253.14446831999996</v>
      </c>
    </row>
    <row r="429" spans="2:21" x14ac:dyDescent="0.25">
      <c r="B429" s="198">
        <v>2024</v>
      </c>
      <c r="C429" s="199">
        <v>2</v>
      </c>
      <c r="D429" s="199">
        <v>24</v>
      </c>
      <c r="E429" s="199">
        <v>78.900000000000006</v>
      </c>
      <c r="F429" s="212"/>
      <c r="G429" s="205" t="s">
        <v>293</v>
      </c>
      <c r="H429" s="212"/>
      <c r="I429" s="205" t="s">
        <v>293</v>
      </c>
      <c r="J429" s="212"/>
      <c r="K429" s="212"/>
      <c r="L429" s="212"/>
      <c r="M429" s="205" t="s">
        <v>293</v>
      </c>
      <c r="N429" s="205" t="s">
        <v>293</v>
      </c>
      <c r="O429" s="205" t="s">
        <v>293</v>
      </c>
      <c r="P429" s="205" t="s">
        <v>293</v>
      </c>
      <c r="Q429" s="206">
        <v>1.60584748</v>
      </c>
      <c r="R429" s="205" t="s">
        <v>293</v>
      </c>
      <c r="S429" s="205" t="s">
        <v>293</v>
      </c>
      <c r="T429" s="205" t="s">
        <v>293</v>
      </c>
      <c r="U429" s="207">
        <v>193.16584748</v>
      </c>
    </row>
    <row r="430" spans="2:21" x14ac:dyDescent="0.25">
      <c r="B430" s="198">
        <v>2024</v>
      </c>
      <c r="C430" s="199">
        <v>2</v>
      </c>
      <c r="D430" s="199">
        <v>25</v>
      </c>
      <c r="E430" s="199">
        <v>82.02</v>
      </c>
      <c r="F430" s="212"/>
      <c r="G430" s="205" t="s">
        <v>293</v>
      </c>
      <c r="H430" s="212"/>
      <c r="I430" s="205" t="s">
        <v>293</v>
      </c>
      <c r="J430" s="212"/>
      <c r="K430" s="212"/>
      <c r="L430" s="212"/>
      <c r="M430" s="205" t="s">
        <v>293</v>
      </c>
      <c r="N430" s="205" t="s">
        <v>293</v>
      </c>
      <c r="O430" s="205" t="s">
        <v>293</v>
      </c>
      <c r="P430" s="205" t="s">
        <v>293</v>
      </c>
      <c r="Q430" s="206">
        <v>1.38856012</v>
      </c>
      <c r="R430" s="205" t="s">
        <v>293</v>
      </c>
      <c r="S430" s="205" t="s">
        <v>293</v>
      </c>
      <c r="T430" s="205" t="s">
        <v>293</v>
      </c>
      <c r="U430" s="207">
        <v>167.02856012000001</v>
      </c>
    </row>
    <row r="431" spans="2:21" x14ac:dyDescent="0.25">
      <c r="B431" s="198">
        <v>2024</v>
      </c>
      <c r="C431" s="199">
        <v>2</v>
      </c>
      <c r="D431" s="199">
        <v>26</v>
      </c>
      <c r="E431" s="199">
        <v>94.39</v>
      </c>
      <c r="F431" s="212"/>
      <c r="G431" s="205" t="s">
        <v>293</v>
      </c>
      <c r="H431" s="212"/>
      <c r="I431" s="205" t="s">
        <v>293</v>
      </c>
      <c r="J431" s="212"/>
      <c r="K431" s="212"/>
      <c r="L431" s="212"/>
      <c r="M431" s="205" t="s">
        <v>293</v>
      </c>
      <c r="N431" s="205" t="s">
        <v>293</v>
      </c>
      <c r="O431" s="205" t="s">
        <v>293</v>
      </c>
      <c r="P431" s="205" t="s">
        <v>293</v>
      </c>
      <c r="Q431" s="206">
        <v>1.5915963800000001</v>
      </c>
      <c r="R431" s="205" t="s">
        <v>293</v>
      </c>
      <c r="S431" s="205" t="s">
        <v>293</v>
      </c>
      <c r="T431" s="205" t="s">
        <v>293</v>
      </c>
      <c r="U431" s="207">
        <v>191.45159638000004</v>
      </c>
    </row>
    <row r="432" spans="2:21" x14ac:dyDescent="0.25">
      <c r="B432" s="198">
        <v>2024</v>
      </c>
      <c r="C432" s="199">
        <v>2</v>
      </c>
      <c r="D432" s="199">
        <v>27</v>
      </c>
      <c r="E432" s="199">
        <v>98.05</v>
      </c>
      <c r="F432" s="212"/>
      <c r="G432" s="205" t="s">
        <v>293</v>
      </c>
      <c r="H432" s="212"/>
      <c r="I432" s="205" t="s">
        <v>293</v>
      </c>
      <c r="J432" s="212"/>
      <c r="K432" s="212"/>
      <c r="L432" s="212"/>
      <c r="M432" s="205" t="s">
        <v>293</v>
      </c>
      <c r="N432" s="205" t="s">
        <v>293</v>
      </c>
      <c r="O432" s="205" t="s">
        <v>293</v>
      </c>
      <c r="P432" s="205" t="s">
        <v>293</v>
      </c>
      <c r="Q432" s="206">
        <v>1.70099453</v>
      </c>
      <c r="R432" s="205" t="s">
        <v>293</v>
      </c>
      <c r="S432" s="205" t="s">
        <v>293</v>
      </c>
      <c r="T432" s="205" t="s">
        <v>293</v>
      </c>
      <c r="U432" s="207">
        <v>204.61099453</v>
      </c>
    </row>
    <row r="433" spans="2:21" x14ac:dyDescent="0.25">
      <c r="B433" s="198">
        <v>2024</v>
      </c>
      <c r="C433" s="199">
        <v>2</v>
      </c>
      <c r="D433" s="199">
        <v>28</v>
      </c>
      <c r="E433" s="199">
        <v>89.38</v>
      </c>
      <c r="F433" s="212"/>
      <c r="G433" s="205" t="s">
        <v>293</v>
      </c>
      <c r="H433" s="212"/>
      <c r="I433" s="205" t="s">
        <v>293</v>
      </c>
      <c r="J433" s="212"/>
      <c r="K433" s="212"/>
      <c r="L433" s="212"/>
      <c r="M433" s="205" t="s">
        <v>293</v>
      </c>
      <c r="N433" s="205" t="s">
        <v>293</v>
      </c>
      <c r="O433" s="205" t="s">
        <v>293</v>
      </c>
      <c r="P433" s="205" t="s">
        <v>293</v>
      </c>
      <c r="Q433" s="206">
        <v>1.6996532499999999</v>
      </c>
      <c r="R433" s="205" t="s">
        <v>293</v>
      </c>
      <c r="S433" s="205" t="s">
        <v>293</v>
      </c>
      <c r="T433" s="205" t="s">
        <v>293</v>
      </c>
      <c r="U433" s="207">
        <v>204.44965325000001</v>
      </c>
    </row>
    <row r="434" spans="2:21" x14ac:dyDescent="0.25">
      <c r="B434" s="198">
        <v>2024</v>
      </c>
      <c r="C434" s="199">
        <v>2</v>
      </c>
      <c r="D434" s="199">
        <v>29</v>
      </c>
      <c r="E434" s="199">
        <v>84.03</v>
      </c>
      <c r="F434" s="212"/>
      <c r="G434" s="205" t="s">
        <v>293</v>
      </c>
      <c r="H434" s="212"/>
      <c r="I434" s="205" t="s">
        <v>293</v>
      </c>
      <c r="J434" s="212"/>
      <c r="K434" s="212"/>
      <c r="L434" s="212"/>
      <c r="M434" s="205" t="s">
        <v>293</v>
      </c>
      <c r="N434" s="205" t="s">
        <v>293</v>
      </c>
      <c r="O434" s="205" t="s">
        <v>293</v>
      </c>
      <c r="P434" s="205" t="s">
        <v>293</v>
      </c>
      <c r="Q434" s="206">
        <v>4.1673569600000002</v>
      </c>
      <c r="R434" s="205" t="s">
        <v>293</v>
      </c>
      <c r="S434" s="205" t="s">
        <v>293</v>
      </c>
      <c r="T434" s="205" t="s">
        <v>293</v>
      </c>
      <c r="U434" s="207">
        <v>501.28735696000007</v>
      </c>
    </row>
    <row r="435" spans="2:21" x14ac:dyDescent="0.25">
      <c r="B435" s="198">
        <v>2024</v>
      </c>
      <c r="C435" s="199">
        <v>3</v>
      </c>
      <c r="D435" s="199">
        <v>1</v>
      </c>
      <c r="E435" s="199">
        <v>95.92</v>
      </c>
      <c r="F435" s="212"/>
      <c r="G435" s="205" t="s">
        <v>293</v>
      </c>
      <c r="H435" s="212"/>
      <c r="I435" s="205" t="s">
        <v>293</v>
      </c>
      <c r="J435" s="212"/>
      <c r="K435" s="212"/>
      <c r="L435" s="212"/>
      <c r="M435" s="205" t="s">
        <v>293</v>
      </c>
      <c r="N435" s="205" t="s">
        <v>293</v>
      </c>
      <c r="O435" s="205" t="s">
        <v>293</v>
      </c>
      <c r="P435" s="205" t="s">
        <v>293</v>
      </c>
      <c r="Q435" s="206">
        <v>1.7554002</v>
      </c>
      <c r="R435" s="205" t="s">
        <v>293</v>
      </c>
      <c r="S435" s="205" t="s">
        <v>293</v>
      </c>
      <c r="T435" s="205" t="s">
        <v>293</v>
      </c>
      <c r="U435" s="207">
        <v>211.1554002</v>
      </c>
    </row>
    <row r="436" spans="2:21" x14ac:dyDescent="0.25">
      <c r="B436" s="198">
        <v>2024</v>
      </c>
      <c r="C436" s="199">
        <v>3</v>
      </c>
      <c r="D436" s="199">
        <v>2</v>
      </c>
      <c r="E436" s="199">
        <v>75.97</v>
      </c>
      <c r="F436" s="212"/>
      <c r="G436" s="205" t="s">
        <v>293</v>
      </c>
      <c r="H436" s="212"/>
      <c r="I436" s="205" t="s">
        <v>293</v>
      </c>
      <c r="J436" s="212"/>
      <c r="K436" s="212"/>
      <c r="L436" s="212"/>
      <c r="M436" s="205" t="s">
        <v>293</v>
      </c>
      <c r="N436" s="205" t="s">
        <v>293</v>
      </c>
      <c r="O436" s="205" t="s">
        <v>293</v>
      </c>
      <c r="P436" s="205" t="s">
        <v>293</v>
      </c>
      <c r="Q436" s="206">
        <v>1.3608962200000001</v>
      </c>
      <c r="R436" s="205" t="s">
        <v>293</v>
      </c>
      <c r="S436" s="205" t="s">
        <v>293</v>
      </c>
      <c r="T436" s="205" t="s">
        <v>293</v>
      </c>
      <c r="U436" s="207">
        <v>163.70089622</v>
      </c>
    </row>
    <row r="437" spans="2:21" x14ac:dyDescent="0.25">
      <c r="B437" s="198">
        <v>2024</v>
      </c>
      <c r="C437" s="199">
        <v>3</v>
      </c>
      <c r="D437" s="199">
        <v>3</v>
      </c>
      <c r="E437" s="199">
        <v>94.78</v>
      </c>
      <c r="F437" s="212"/>
      <c r="G437" s="205" t="s">
        <v>293</v>
      </c>
      <c r="H437" s="212"/>
      <c r="I437" s="205" t="s">
        <v>293</v>
      </c>
      <c r="J437" s="212"/>
      <c r="K437" s="212"/>
      <c r="L437" s="212"/>
      <c r="M437" s="205" t="s">
        <v>293</v>
      </c>
      <c r="N437" s="205" t="s">
        <v>293</v>
      </c>
      <c r="O437" s="205" t="s">
        <v>293</v>
      </c>
      <c r="P437" s="205" t="s">
        <v>293</v>
      </c>
      <c r="Q437" s="206">
        <v>1.49728763</v>
      </c>
      <c r="R437" s="205" t="s">
        <v>293</v>
      </c>
      <c r="S437" s="205" t="s">
        <v>293</v>
      </c>
      <c r="T437" s="205" t="s">
        <v>293</v>
      </c>
      <c r="U437" s="207">
        <v>180.10728763</v>
      </c>
    </row>
    <row r="438" spans="2:21" x14ac:dyDescent="0.25">
      <c r="B438" s="198">
        <v>2024</v>
      </c>
      <c r="C438" s="199">
        <v>3</v>
      </c>
      <c r="D438" s="199">
        <v>4</v>
      </c>
      <c r="E438" s="199">
        <v>120.73</v>
      </c>
      <c r="F438" s="212"/>
      <c r="G438" s="205" t="s">
        <v>293</v>
      </c>
      <c r="H438" s="212"/>
      <c r="I438" s="205" t="s">
        <v>293</v>
      </c>
      <c r="J438" s="212"/>
      <c r="K438" s="212"/>
      <c r="L438" s="212"/>
      <c r="M438" s="205" t="s">
        <v>293</v>
      </c>
      <c r="N438" s="205" t="s">
        <v>293</v>
      </c>
      <c r="O438" s="205" t="s">
        <v>293</v>
      </c>
      <c r="P438" s="205" t="s">
        <v>293</v>
      </c>
      <c r="Q438" s="206">
        <v>1.8631217499999999</v>
      </c>
      <c r="R438" s="205" t="s">
        <v>293</v>
      </c>
      <c r="S438" s="205" t="s">
        <v>293</v>
      </c>
      <c r="T438" s="205" t="s">
        <v>293</v>
      </c>
      <c r="U438" s="207">
        <v>224.11312175</v>
      </c>
    </row>
    <row r="439" spans="2:21" x14ac:dyDescent="0.25">
      <c r="B439" s="198">
        <v>2024</v>
      </c>
      <c r="C439" s="199">
        <v>3</v>
      </c>
      <c r="D439" s="199">
        <v>5</v>
      </c>
      <c r="E439" s="199">
        <v>100.83</v>
      </c>
      <c r="F439" s="212"/>
      <c r="G439" s="205" t="s">
        <v>293</v>
      </c>
      <c r="H439" s="212"/>
      <c r="I439" s="205" t="s">
        <v>293</v>
      </c>
      <c r="J439" s="212"/>
      <c r="K439" s="212"/>
      <c r="L439" s="212"/>
      <c r="M439" s="205" t="s">
        <v>293</v>
      </c>
      <c r="N439" s="205" t="s">
        <v>293</v>
      </c>
      <c r="O439" s="205" t="s">
        <v>293</v>
      </c>
      <c r="P439" s="205" t="s">
        <v>293</v>
      </c>
      <c r="Q439" s="206">
        <v>1.7590048899999999</v>
      </c>
      <c r="R439" s="205" t="s">
        <v>293</v>
      </c>
      <c r="S439" s="205" t="s">
        <v>293</v>
      </c>
      <c r="T439" s="205" t="s">
        <v>293</v>
      </c>
      <c r="U439" s="207">
        <v>211.58900488999998</v>
      </c>
    </row>
    <row r="440" spans="2:21" x14ac:dyDescent="0.25">
      <c r="B440" s="198">
        <v>2024</v>
      </c>
      <c r="C440" s="199">
        <v>3</v>
      </c>
      <c r="D440" s="199">
        <v>6</v>
      </c>
      <c r="E440" s="199">
        <v>97.75</v>
      </c>
      <c r="F440" s="212"/>
      <c r="G440" s="205" t="s">
        <v>293</v>
      </c>
      <c r="H440" s="212"/>
      <c r="I440" s="205" t="s">
        <v>293</v>
      </c>
      <c r="J440" s="212"/>
      <c r="K440" s="212"/>
      <c r="L440" s="212"/>
      <c r="M440" s="205" t="s">
        <v>293</v>
      </c>
      <c r="N440" s="205" t="s">
        <v>293</v>
      </c>
      <c r="O440" s="205" t="s">
        <v>293</v>
      </c>
      <c r="P440" s="205" t="s">
        <v>293</v>
      </c>
      <c r="Q440" s="206">
        <v>1.6874978999999999</v>
      </c>
      <c r="R440" s="205" t="s">
        <v>293</v>
      </c>
      <c r="S440" s="205" t="s">
        <v>293</v>
      </c>
      <c r="T440" s="205" t="s">
        <v>293</v>
      </c>
      <c r="U440" s="207">
        <v>202.98749789999999</v>
      </c>
    </row>
    <row r="441" spans="2:21" x14ac:dyDescent="0.25">
      <c r="B441" s="198">
        <v>2024</v>
      </c>
      <c r="C441" s="199">
        <v>3</v>
      </c>
      <c r="D441" s="199">
        <v>7</v>
      </c>
      <c r="E441" s="199">
        <v>100.72</v>
      </c>
      <c r="F441" s="212"/>
      <c r="G441" s="205" t="s">
        <v>293</v>
      </c>
      <c r="H441" s="212"/>
      <c r="I441" s="205" t="s">
        <v>293</v>
      </c>
      <c r="J441" s="212"/>
      <c r="K441" s="212"/>
      <c r="L441" s="212"/>
      <c r="M441" s="205" t="s">
        <v>293</v>
      </c>
      <c r="N441" s="205" t="s">
        <v>293</v>
      </c>
      <c r="O441" s="205" t="s">
        <v>293</v>
      </c>
      <c r="P441" s="205" t="s">
        <v>293</v>
      </c>
      <c r="Q441" s="206">
        <v>1.67022892</v>
      </c>
      <c r="R441" s="205" t="s">
        <v>293</v>
      </c>
      <c r="S441" s="205" t="s">
        <v>293</v>
      </c>
      <c r="T441" s="205" t="s">
        <v>293</v>
      </c>
      <c r="U441" s="207">
        <v>200.91022892000001</v>
      </c>
    </row>
    <row r="442" spans="2:21" x14ac:dyDescent="0.25">
      <c r="B442" s="198">
        <v>2024</v>
      </c>
      <c r="C442" s="199">
        <v>3</v>
      </c>
      <c r="D442" s="199">
        <v>8</v>
      </c>
      <c r="E442" s="199">
        <v>102.99</v>
      </c>
      <c r="F442" s="212"/>
      <c r="G442" s="205" t="s">
        <v>293</v>
      </c>
      <c r="H442" s="212"/>
      <c r="I442" s="205" t="s">
        <v>293</v>
      </c>
      <c r="J442" s="212"/>
      <c r="K442" s="212"/>
      <c r="L442" s="212"/>
      <c r="M442" s="205" t="s">
        <v>293</v>
      </c>
      <c r="N442" s="205" t="s">
        <v>293</v>
      </c>
      <c r="O442" s="205" t="s">
        <v>293</v>
      </c>
      <c r="P442" s="205" t="s">
        <v>293</v>
      </c>
      <c r="Q442" s="206">
        <v>1.7179281899999999</v>
      </c>
      <c r="R442" s="205" t="s">
        <v>293</v>
      </c>
      <c r="S442" s="205" t="s">
        <v>293</v>
      </c>
      <c r="T442" s="205" t="s">
        <v>293</v>
      </c>
      <c r="U442" s="207">
        <v>206.64792818999999</v>
      </c>
    </row>
    <row r="443" spans="2:21" x14ac:dyDescent="0.25">
      <c r="B443" s="198">
        <v>2024</v>
      </c>
      <c r="C443" s="199">
        <v>3</v>
      </c>
      <c r="D443" s="199">
        <v>9</v>
      </c>
      <c r="E443" s="199">
        <v>85.46</v>
      </c>
      <c r="F443" s="212"/>
      <c r="G443" s="205" t="s">
        <v>293</v>
      </c>
      <c r="H443" s="212"/>
      <c r="I443" s="205" t="s">
        <v>293</v>
      </c>
      <c r="J443" s="212"/>
      <c r="K443" s="212"/>
      <c r="L443" s="212"/>
      <c r="M443" s="205" t="s">
        <v>293</v>
      </c>
      <c r="N443" s="205" t="s">
        <v>293</v>
      </c>
      <c r="O443" s="205" t="s">
        <v>293</v>
      </c>
      <c r="P443" s="205" t="s">
        <v>293</v>
      </c>
      <c r="Q443" s="206">
        <v>1.4681986200000001</v>
      </c>
      <c r="R443" s="205" t="s">
        <v>293</v>
      </c>
      <c r="S443" s="205" t="s">
        <v>293</v>
      </c>
      <c r="T443" s="205" t="s">
        <v>293</v>
      </c>
      <c r="U443" s="207">
        <v>176.60819862000002</v>
      </c>
    </row>
    <row r="444" spans="2:21" x14ac:dyDescent="0.25">
      <c r="B444" s="198">
        <v>2024</v>
      </c>
      <c r="C444" s="199">
        <v>3</v>
      </c>
      <c r="D444" s="199">
        <v>10</v>
      </c>
      <c r="E444" s="199">
        <v>89.86</v>
      </c>
      <c r="F444" s="212"/>
      <c r="G444" s="205" t="s">
        <v>293</v>
      </c>
      <c r="H444" s="212"/>
      <c r="I444" s="205" t="s">
        <v>293</v>
      </c>
      <c r="J444" s="212"/>
      <c r="K444" s="212"/>
      <c r="L444" s="212"/>
      <c r="M444" s="205" t="s">
        <v>293</v>
      </c>
      <c r="N444" s="205" t="s">
        <v>293</v>
      </c>
      <c r="O444" s="205" t="s">
        <v>293</v>
      </c>
      <c r="P444" s="205" t="s">
        <v>293</v>
      </c>
      <c r="Q444" s="206">
        <v>1.42946916</v>
      </c>
      <c r="R444" s="205" t="s">
        <v>293</v>
      </c>
      <c r="S444" s="205" t="s">
        <v>293</v>
      </c>
      <c r="T444" s="205" t="s">
        <v>293</v>
      </c>
      <c r="U444" s="207">
        <v>171.94946916000001</v>
      </c>
    </row>
    <row r="445" spans="2:21" x14ac:dyDescent="0.25">
      <c r="B445" s="198">
        <v>2024</v>
      </c>
      <c r="C445" s="199">
        <v>3</v>
      </c>
      <c r="D445" s="199">
        <v>11</v>
      </c>
      <c r="E445" s="199">
        <v>101.41</v>
      </c>
      <c r="F445" s="212"/>
      <c r="G445" s="205" t="s">
        <v>293</v>
      </c>
      <c r="H445" s="212"/>
      <c r="I445" s="205" t="s">
        <v>293</v>
      </c>
      <c r="J445" s="212"/>
      <c r="K445" s="212"/>
      <c r="L445" s="212"/>
      <c r="M445" s="205" t="s">
        <v>293</v>
      </c>
      <c r="N445" s="205" t="s">
        <v>293</v>
      </c>
      <c r="O445" s="205" t="s">
        <v>293</v>
      </c>
      <c r="P445" s="205" t="s">
        <v>293</v>
      </c>
      <c r="Q445" s="206">
        <v>1.65933102</v>
      </c>
      <c r="R445" s="205" t="s">
        <v>293</v>
      </c>
      <c r="S445" s="205" t="s">
        <v>293</v>
      </c>
      <c r="T445" s="205" t="s">
        <v>293</v>
      </c>
      <c r="U445" s="207">
        <v>199.59933101999999</v>
      </c>
    </row>
    <row r="446" spans="2:21" x14ac:dyDescent="0.25">
      <c r="B446" s="198">
        <v>2024</v>
      </c>
      <c r="C446" s="199">
        <v>3</v>
      </c>
      <c r="D446" s="199">
        <v>12</v>
      </c>
      <c r="E446" s="199">
        <v>91.94</v>
      </c>
      <c r="F446" s="212"/>
      <c r="G446" s="205" t="s">
        <v>293</v>
      </c>
      <c r="H446" s="212"/>
      <c r="I446" s="205" t="s">
        <v>293</v>
      </c>
      <c r="J446" s="212"/>
      <c r="K446" s="212"/>
      <c r="L446" s="212"/>
      <c r="M446" s="205" t="s">
        <v>293</v>
      </c>
      <c r="N446" s="205" t="s">
        <v>293</v>
      </c>
      <c r="O446" s="205" t="s">
        <v>293</v>
      </c>
      <c r="P446" s="205" t="s">
        <v>293</v>
      </c>
      <c r="Q446" s="206">
        <v>2.0153570300000001</v>
      </c>
      <c r="R446" s="205" t="s">
        <v>293</v>
      </c>
      <c r="S446" s="205" t="s">
        <v>293</v>
      </c>
      <c r="T446" s="205" t="s">
        <v>293</v>
      </c>
      <c r="U446" s="207">
        <v>242.42535702999996</v>
      </c>
    </row>
    <row r="447" spans="2:21" x14ac:dyDescent="0.25">
      <c r="B447" s="198">
        <v>2024</v>
      </c>
      <c r="C447" s="199">
        <v>3</v>
      </c>
      <c r="D447" s="199">
        <v>13</v>
      </c>
      <c r="E447" s="199">
        <v>89.9</v>
      </c>
      <c r="F447" s="212"/>
      <c r="G447" s="205" t="s">
        <v>293</v>
      </c>
      <c r="H447" s="212"/>
      <c r="I447" s="205" t="s">
        <v>293</v>
      </c>
      <c r="J447" s="212"/>
      <c r="K447" s="212"/>
      <c r="L447" s="212"/>
      <c r="M447" s="205" t="s">
        <v>293</v>
      </c>
      <c r="N447" s="205" t="s">
        <v>293</v>
      </c>
      <c r="O447" s="205" t="s">
        <v>293</v>
      </c>
      <c r="P447" s="205" t="s">
        <v>293</v>
      </c>
      <c r="Q447" s="206">
        <v>1.89774354</v>
      </c>
      <c r="R447" s="205" t="s">
        <v>293</v>
      </c>
      <c r="S447" s="205" t="s">
        <v>293</v>
      </c>
      <c r="T447" s="205" t="s">
        <v>293</v>
      </c>
      <c r="U447" s="207">
        <v>228.27774353999999</v>
      </c>
    </row>
    <row r="448" spans="2:21" x14ac:dyDescent="0.25">
      <c r="B448" s="198">
        <v>2024</v>
      </c>
      <c r="C448" s="199">
        <v>3</v>
      </c>
      <c r="D448" s="199">
        <v>14</v>
      </c>
      <c r="E448" s="199">
        <v>85.84</v>
      </c>
      <c r="F448" s="212"/>
      <c r="G448" s="205" t="s">
        <v>293</v>
      </c>
      <c r="H448" s="212"/>
      <c r="I448" s="205" t="s">
        <v>293</v>
      </c>
      <c r="J448" s="212"/>
      <c r="K448" s="212"/>
      <c r="L448" s="212"/>
      <c r="M448" s="205" t="s">
        <v>293</v>
      </c>
      <c r="N448" s="205" t="s">
        <v>293</v>
      </c>
      <c r="O448" s="205" t="s">
        <v>293</v>
      </c>
      <c r="P448" s="205" t="s">
        <v>293</v>
      </c>
      <c r="Q448" s="206">
        <v>1.8321884799999999</v>
      </c>
      <c r="R448" s="205" t="s">
        <v>293</v>
      </c>
      <c r="S448" s="205" t="s">
        <v>293</v>
      </c>
      <c r="T448" s="205" t="s">
        <v>293</v>
      </c>
      <c r="U448" s="207">
        <v>220.39218848000002</v>
      </c>
    </row>
    <row r="449" spans="2:21" x14ac:dyDescent="0.25">
      <c r="B449" s="198">
        <v>2024</v>
      </c>
      <c r="C449" s="199">
        <v>3</v>
      </c>
      <c r="D449" s="199">
        <v>15</v>
      </c>
      <c r="E449" s="199">
        <v>111.04</v>
      </c>
      <c r="F449" s="212"/>
      <c r="G449" s="205" t="s">
        <v>293</v>
      </c>
      <c r="H449" s="212"/>
      <c r="I449" s="205" t="s">
        <v>293</v>
      </c>
      <c r="J449" s="212"/>
      <c r="K449" s="212"/>
      <c r="L449" s="212"/>
      <c r="M449" s="205" t="s">
        <v>293</v>
      </c>
      <c r="N449" s="205" t="s">
        <v>293</v>
      </c>
      <c r="O449" s="205" t="s">
        <v>293</v>
      </c>
      <c r="P449" s="205" t="s">
        <v>293</v>
      </c>
      <c r="Q449" s="206">
        <v>2.17714893</v>
      </c>
      <c r="R449" s="205" t="s">
        <v>293</v>
      </c>
      <c r="S449" s="205" t="s">
        <v>293</v>
      </c>
      <c r="T449" s="205" t="s">
        <v>293</v>
      </c>
      <c r="U449" s="207">
        <v>261.88714892999997</v>
      </c>
    </row>
    <row r="450" spans="2:21" x14ac:dyDescent="0.25">
      <c r="B450" s="198">
        <v>2024</v>
      </c>
      <c r="C450" s="199">
        <v>3</v>
      </c>
      <c r="D450" s="199">
        <v>16</v>
      </c>
      <c r="E450" s="199">
        <v>96.21</v>
      </c>
      <c r="F450" s="212"/>
      <c r="G450" s="205" t="s">
        <v>293</v>
      </c>
      <c r="H450" s="212"/>
      <c r="I450" s="205" t="s">
        <v>293</v>
      </c>
      <c r="J450" s="212"/>
      <c r="K450" s="212"/>
      <c r="L450" s="212"/>
      <c r="M450" s="205" t="s">
        <v>293</v>
      </c>
      <c r="N450" s="205" t="s">
        <v>293</v>
      </c>
      <c r="O450" s="205" t="s">
        <v>293</v>
      </c>
      <c r="P450" s="205" t="s">
        <v>293</v>
      </c>
      <c r="Q450" s="206">
        <v>1.81047651</v>
      </c>
      <c r="R450" s="205" t="s">
        <v>293</v>
      </c>
      <c r="S450" s="205" t="s">
        <v>293</v>
      </c>
      <c r="T450" s="205" t="s">
        <v>293</v>
      </c>
      <c r="U450" s="207">
        <v>217.78047651</v>
      </c>
    </row>
    <row r="451" spans="2:21" x14ac:dyDescent="0.25">
      <c r="B451" s="198">
        <v>2024</v>
      </c>
      <c r="C451" s="199">
        <v>3</v>
      </c>
      <c r="D451" s="199">
        <v>17</v>
      </c>
      <c r="E451" s="199">
        <v>93.95</v>
      </c>
      <c r="F451" s="212"/>
      <c r="G451" s="205" t="s">
        <v>293</v>
      </c>
      <c r="H451" s="212"/>
      <c r="I451" s="205" t="s">
        <v>293</v>
      </c>
      <c r="J451" s="212"/>
      <c r="K451" s="212"/>
      <c r="L451" s="212"/>
      <c r="M451" s="205" t="s">
        <v>293</v>
      </c>
      <c r="N451" s="205" t="s">
        <v>293</v>
      </c>
      <c r="O451" s="205" t="s">
        <v>293</v>
      </c>
      <c r="P451" s="205" t="s">
        <v>293</v>
      </c>
      <c r="Q451" s="206">
        <v>1.5799440100000002</v>
      </c>
      <c r="R451" s="205" t="s">
        <v>293</v>
      </c>
      <c r="S451" s="205" t="s">
        <v>293</v>
      </c>
      <c r="T451" s="205" t="s">
        <v>293</v>
      </c>
      <c r="U451" s="207">
        <v>190.04994400999999</v>
      </c>
    </row>
    <row r="452" spans="2:21" x14ac:dyDescent="0.25">
      <c r="B452" s="198">
        <v>2024</v>
      </c>
      <c r="C452" s="199">
        <v>3</v>
      </c>
      <c r="D452" s="199">
        <v>18</v>
      </c>
      <c r="E452" s="199">
        <v>99.85</v>
      </c>
      <c r="F452" s="212"/>
      <c r="G452" s="205" t="s">
        <v>293</v>
      </c>
      <c r="H452" s="212"/>
      <c r="I452" s="205" t="s">
        <v>293</v>
      </c>
      <c r="J452" s="212"/>
      <c r="K452" s="212"/>
      <c r="L452" s="212"/>
      <c r="M452" s="205" t="s">
        <v>293</v>
      </c>
      <c r="N452" s="205" t="s">
        <v>293</v>
      </c>
      <c r="O452" s="205" t="s">
        <v>293</v>
      </c>
      <c r="P452" s="205" t="s">
        <v>293</v>
      </c>
      <c r="Q452" s="206">
        <v>1.69655154</v>
      </c>
      <c r="R452" s="205" t="s">
        <v>293</v>
      </c>
      <c r="S452" s="205" t="s">
        <v>293</v>
      </c>
      <c r="T452" s="205" t="s">
        <v>293</v>
      </c>
      <c r="U452" s="207">
        <v>204.07655154</v>
      </c>
    </row>
    <row r="453" spans="2:21" x14ac:dyDescent="0.25">
      <c r="B453" s="198">
        <v>2024</v>
      </c>
      <c r="C453" s="199">
        <v>3</v>
      </c>
      <c r="D453" s="199">
        <v>19</v>
      </c>
      <c r="E453" s="199">
        <v>91.74</v>
      </c>
      <c r="F453" s="212"/>
      <c r="G453" s="205" t="s">
        <v>293</v>
      </c>
      <c r="H453" s="212"/>
      <c r="I453" s="205" t="s">
        <v>293</v>
      </c>
      <c r="J453" s="212"/>
      <c r="K453" s="212"/>
      <c r="L453" s="212"/>
      <c r="M453" s="205" t="s">
        <v>293</v>
      </c>
      <c r="N453" s="205" t="s">
        <v>293</v>
      </c>
      <c r="O453" s="205" t="s">
        <v>293</v>
      </c>
      <c r="P453" s="205" t="s">
        <v>293</v>
      </c>
      <c r="Q453" s="206">
        <v>1.7438316599999999</v>
      </c>
      <c r="R453" s="205" t="s">
        <v>293</v>
      </c>
      <c r="S453" s="205" t="s">
        <v>293</v>
      </c>
      <c r="T453" s="205" t="s">
        <v>293</v>
      </c>
      <c r="U453" s="207">
        <v>209.76383166000002</v>
      </c>
    </row>
    <row r="454" spans="2:21" x14ac:dyDescent="0.25">
      <c r="B454" s="198">
        <v>2024</v>
      </c>
      <c r="C454" s="199">
        <v>3</v>
      </c>
      <c r="D454" s="199">
        <v>20</v>
      </c>
      <c r="E454" s="199">
        <v>79.150000000000006</v>
      </c>
      <c r="F454" s="212"/>
      <c r="G454" s="205" t="s">
        <v>293</v>
      </c>
      <c r="H454" s="212"/>
      <c r="I454" s="205" t="s">
        <v>293</v>
      </c>
      <c r="J454" s="212"/>
      <c r="K454" s="212"/>
      <c r="L454" s="212"/>
      <c r="M454" s="205" t="s">
        <v>293</v>
      </c>
      <c r="N454" s="205" t="s">
        <v>293</v>
      </c>
      <c r="O454" s="205" t="s">
        <v>293</v>
      </c>
      <c r="P454" s="205" t="s">
        <v>293</v>
      </c>
      <c r="Q454" s="206">
        <v>1.4869765400000001</v>
      </c>
      <c r="R454" s="205" t="s">
        <v>293</v>
      </c>
      <c r="S454" s="205" t="s">
        <v>293</v>
      </c>
      <c r="T454" s="205" t="s">
        <v>293</v>
      </c>
      <c r="U454" s="207">
        <v>178.86697654000002</v>
      </c>
    </row>
    <row r="455" spans="2:21" x14ac:dyDescent="0.25">
      <c r="B455" s="198">
        <v>2024</v>
      </c>
      <c r="C455" s="199">
        <v>3</v>
      </c>
      <c r="D455" s="199">
        <v>21</v>
      </c>
      <c r="E455" s="199">
        <v>76.569999999999993</v>
      </c>
      <c r="F455" s="212"/>
      <c r="G455" s="205" t="s">
        <v>293</v>
      </c>
      <c r="H455" s="212"/>
      <c r="I455" s="205" t="s">
        <v>293</v>
      </c>
      <c r="J455" s="212"/>
      <c r="K455" s="212"/>
      <c r="L455" s="212"/>
      <c r="M455" s="205" t="s">
        <v>293</v>
      </c>
      <c r="N455" s="205" t="s">
        <v>293</v>
      </c>
      <c r="O455" s="205" t="s">
        <v>293</v>
      </c>
      <c r="P455" s="205" t="s">
        <v>293</v>
      </c>
      <c r="Q455" s="206">
        <v>1.5704712200000002</v>
      </c>
      <c r="R455" s="205" t="s">
        <v>293</v>
      </c>
      <c r="S455" s="205" t="s">
        <v>293</v>
      </c>
      <c r="T455" s="205" t="s">
        <v>293</v>
      </c>
      <c r="U455" s="207">
        <v>188.91047122000001</v>
      </c>
    </row>
    <row r="456" spans="2:21" x14ac:dyDescent="0.25">
      <c r="B456" s="198">
        <v>2024</v>
      </c>
      <c r="C456" s="199">
        <v>3</v>
      </c>
      <c r="D456" s="199">
        <v>22</v>
      </c>
      <c r="E456" s="199">
        <v>75.040000000000006</v>
      </c>
      <c r="F456" s="212"/>
      <c r="G456" s="205" t="s">
        <v>293</v>
      </c>
      <c r="H456" s="212"/>
      <c r="I456" s="205" t="s">
        <v>293</v>
      </c>
      <c r="J456" s="212"/>
      <c r="K456" s="212"/>
      <c r="L456" s="212"/>
      <c r="M456" s="205" t="s">
        <v>293</v>
      </c>
      <c r="N456" s="205" t="s">
        <v>293</v>
      </c>
      <c r="O456" s="205" t="s">
        <v>293</v>
      </c>
      <c r="P456" s="205" t="s">
        <v>293</v>
      </c>
      <c r="Q456" s="206">
        <v>1.60744025</v>
      </c>
      <c r="R456" s="205" t="s">
        <v>293</v>
      </c>
      <c r="S456" s="205" t="s">
        <v>293</v>
      </c>
      <c r="T456" s="205" t="s">
        <v>293</v>
      </c>
      <c r="U456" s="207">
        <v>193.35744025000002</v>
      </c>
    </row>
    <row r="457" spans="2:21" x14ac:dyDescent="0.25">
      <c r="B457" s="198">
        <v>2024</v>
      </c>
      <c r="C457" s="199">
        <v>3</v>
      </c>
      <c r="D457" s="199">
        <v>23</v>
      </c>
      <c r="E457" s="199">
        <v>70.11</v>
      </c>
      <c r="F457" s="212"/>
      <c r="G457" s="205" t="s">
        <v>293</v>
      </c>
      <c r="H457" s="212"/>
      <c r="I457" s="205" t="s">
        <v>293</v>
      </c>
      <c r="J457" s="212"/>
      <c r="K457" s="212"/>
      <c r="L457" s="212"/>
      <c r="M457" s="205" t="s">
        <v>293</v>
      </c>
      <c r="N457" s="205" t="s">
        <v>293</v>
      </c>
      <c r="O457" s="205" t="s">
        <v>293</v>
      </c>
      <c r="P457" s="205" t="s">
        <v>293</v>
      </c>
      <c r="Q457" s="206">
        <v>1.3282025200000001</v>
      </c>
      <c r="R457" s="205" t="s">
        <v>293</v>
      </c>
      <c r="S457" s="205" t="s">
        <v>293</v>
      </c>
      <c r="T457" s="205" t="s">
        <v>293</v>
      </c>
      <c r="U457" s="207">
        <v>159.76820251999999</v>
      </c>
    </row>
    <row r="458" spans="2:21" x14ac:dyDescent="0.25">
      <c r="B458" s="198">
        <v>2024</v>
      </c>
      <c r="C458" s="199">
        <v>3</v>
      </c>
      <c r="D458" s="199">
        <v>24</v>
      </c>
      <c r="E458" s="199">
        <v>97.32</v>
      </c>
      <c r="F458" s="212"/>
      <c r="G458" s="205" t="s">
        <v>293</v>
      </c>
      <c r="H458" s="212"/>
      <c r="I458" s="205" t="s">
        <v>293</v>
      </c>
      <c r="J458" s="212"/>
      <c r="K458" s="212"/>
      <c r="L458" s="212"/>
      <c r="M458" s="205" t="s">
        <v>293</v>
      </c>
      <c r="N458" s="205" t="s">
        <v>293</v>
      </c>
      <c r="O458" s="205" t="s">
        <v>293</v>
      </c>
      <c r="P458" s="205" t="s">
        <v>293</v>
      </c>
      <c r="Q458" s="206">
        <v>1.5226042899999999</v>
      </c>
      <c r="R458" s="205" t="s">
        <v>293</v>
      </c>
      <c r="S458" s="205" t="s">
        <v>293</v>
      </c>
      <c r="T458" s="205" t="s">
        <v>293</v>
      </c>
      <c r="U458" s="207">
        <v>183.15260429</v>
      </c>
    </row>
    <row r="459" spans="2:21" x14ac:dyDescent="0.25">
      <c r="B459" s="198">
        <v>2024</v>
      </c>
      <c r="C459" s="199">
        <v>3</v>
      </c>
      <c r="D459" s="199">
        <v>25</v>
      </c>
      <c r="E459" s="199">
        <v>122.86</v>
      </c>
      <c r="F459" s="212"/>
      <c r="G459" s="205" t="s">
        <v>293</v>
      </c>
      <c r="H459" s="212"/>
      <c r="I459" s="205" t="s">
        <v>293</v>
      </c>
      <c r="J459" s="212"/>
      <c r="K459" s="212"/>
      <c r="L459" s="212"/>
      <c r="M459" s="205" t="s">
        <v>293</v>
      </c>
      <c r="N459" s="205" t="s">
        <v>293</v>
      </c>
      <c r="O459" s="205" t="s">
        <v>293</v>
      </c>
      <c r="P459" s="205" t="s">
        <v>293</v>
      </c>
      <c r="Q459" s="206">
        <v>1.8375535999999999</v>
      </c>
      <c r="R459" s="205" t="s">
        <v>293</v>
      </c>
      <c r="S459" s="205" t="s">
        <v>293</v>
      </c>
      <c r="T459" s="205" t="s">
        <v>293</v>
      </c>
      <c r="U459" s="207">
        <v>221.0375536</v>
      </c>
    </row>
    <row r="460" spans="2:21" x14ac:dyDescent="0.25">
      <c r="B460" s="198">
        <v>2024</v>
      </c>
      <c r="C460" s="199">
        <v>3</v>
      </c>
      <c r="D460" s="199">
        <v>26</v>
      </c>
      <c r="E460" s="199">
        <v>99.15</v>
      </c>
      <c r="F460" s="212"/>
      <c r="G460" s="205" t="s">
        <v>293</v>
      </c>
      <c r="H460" s="212"/>
      <c r="I460" s="205" t="s">
        <v>293</v>
      </c>
      <c r="J460" s="212"/>
      <c r="K460" s="212"/>
      <c r="L460" s="212"/>
      <c r="M460" s="205" t="s">
        <v>293</v>
      </c>
      <c r="N460" s="205" t="s">
        <v>293</v>
      </c>
      <c r="O460" s="205" t="s">
        <v>293</v>
      </c>
      <c r="P460" s="205" t="s">
        <v>293</v>
      </c>
      <c r="Q460" s="206">
        <v>1.6973060100000001</v>
      </c>
      <c r="R460" s="205" t="s">
        <v>293</v>
      </c>
      <c r="S460" s="205" t="s">
        <v>293</v>
      </c>
      <c r="T460" s="205" t="s">
        <v>293</v>
      </c>
      <c r="U460" s="207">
        <v>204.16730601</v>
      </c>
    </row>
    <row r="461" spans="2:21" x14ac:dyDescent="0.25">
      <c r="B461" s="198">
        <v>2024</v>
      </c>
      <c r="C461" s="199">
        <v>3</v>
      </c>
      <c r="D461" s="199">
        <v>27</v>
      </c>
      <c r="E461" s="199">
        <v>96.73</v>
      </c>
      <c r="F461" s="212"/>
      <c r="G461" s="205" t="s">
        <v>293</v>
      </c>
      <c r="H461" s="212"/>
      <c r="I461" s="205" t="s">
        <v>293</v>
      </c>
      <c r="J461" s="212"/>
      <c r="K461" s="212"/>
      <c r="L461" s="212"/>
      <c r="M461" s="205" t="s">
        <v>293</v>
      </c>
      <c r="N461" s="205" t="s">
        <v>293</v>
      </c>
      <c r="O461" s="205" t="s">
        <v>293</v>
      </c>
      <c r="P461" s="205" t="s">
        <v>293</v>
      </c>
      <c r="Q461" s="206">
        <v>1.6636901799999997</v>
      </c>
      <c r="R461" s="205" t="s">
        <v>293</v>
      </c>
      <c r="S461" s="205" t="s">
        <v>293</v>
      </c>
      <c r="T461" s="205" t="s">
        <v>293</v>
      </c>
      <c r="U461" s="207">
        <v>200.12369017999998</v>
      </c>
    </row>
    <row r="462" spans="2:21" x14ac:dyDescent="0.25">
      <c r="B462" s="198">
        <v>2024</v>
      </c>
      <c r="C462" s="199">
        <v>3</v>
      </c>
      <c r="D462" s="199">
        <v>28</v>
      </c>
      <c r="E462" s="199">
        <v>83.79</v>
      </c>
      <c r="F462" s="212"/>
      <c r="G462" s="205" t="s">
        <v>293</v>
      </c>
      <c r="H462" s="212"/>
      <c r="I462" s="205" t="s">
        <v>293</v>
      </c>
      <c r="J462" s="212"/>
      <c r="K462" s="212"/>
      <c r="L462" s="212"/>
      <c r="M462" s="205" t="s">
        <v>293</v>
      </c>
      <c r="N462" s="205" t="s">
        <v>293</v>
      </c>
      <c r="O462" s="205" t="s">
        <v>293</v>
      </c>
      <c r="P462" s="205" t="s">
        <v>293</v>
      </c>
      <c r="Q462" s="206">
        <v>1.7654597999999999</v>
      </c>
      <c r="R462" s="205" t="s">
        <v>293</v>
      </c>
      <c r="S462" s="205" t="s">
        <v>293</v>
      </c>
      <c r="T462" s="205" t="s">
        <v>293</v>
      </c>
      <c r="U462" s="207">
        <v>212.36545979999997</v>
      </c>
    </row>
    <row r="463" spans="2:21" x14ac:dyDescent="0.25">
      <c r="B463" s="198">
        <v>2024</v>
      </c>
      <c r="C463" s="199">
        <v>3</v>
      </c>
      <c r="D463" s="199">
        <v>29</v>
      </c>
      <c r="E463" s="199">
        <v>86.28</v>
      </c>
      <c r="F463" s="212"/>
      <c r="G463" s="205" t="s">
        <v>293</v>
      </c>
      <c r="H463" s="212"/>
      <c r="I463" s="205" t="s">
        <v>293</v>
      </c>
      <c r="J463" s="212"/>
      <c r="K463" s="212"/>
      <c r="L463" s="212"/>
      <c r="M463" s="205" t="s">
        <v>293</v>
      </c>
      <c r="N463" s="205" t="s">
        <v>293</v>
      </c>
      <c r="O463" s="205" t="s">
        <v>293</v>
      </c>
      <c r="P463" s="205" t="s">
        <v>293</v>
      </c>
      <c r="Q463" s="206">
        <v>2.1711131699999999</v>
      </c>
      <c r="R463" s="205" t="s">
        <v>293</v>
      </c>
      <c r="S463" s="205" t="s">
        <v>293</v>
      </c>
      <c r="T463" s="205" t="s">
        <v>293</v>
      </c>
      <c r="U463" s="207">
        <v>261.16111317000002</v>
      </c>
    </row>
    <row r="464" spans="2:21" x14ac:dyDescent="0.25">
      <c r="B464" s="198">
        <v>2024</v>
      </c>
      <c r="C464" s="199">
        <v>3</v>
      </c>
      <c r="D464" s="199">
        <v>30</v>
      </c>
      <c r="E464" s="199">
        <v>82.84</v>
      </c>
      <c r="F464" s="212"/>
      <c r="G464" s="205" t="s">
        <v>293</v>
      </c>
      <c r="H464" s="212"/>
      <c r="I464" s="205" t="s">
        <v>293</v>
      </c>
      <c r="J464" s="212"/>
      <c r="K464" s="212"/>
      <c r="L464" s="212"/>
      <c r="M464" s="205" t="s">
        <v>293</v>
      </c>
      <c r="N464" s="205" t="s">
        <v>293</v>
      </c>
      <c r="O464" s="205" t="s">
        <v>293</v>
      </c>
      <c r="P464" s="205" t="s">
        <v>293</v>
      </c>
      <c r="Q464" s="206">
        <v>1.51640087</v>
      </c>
      <c r="R464" s="205" t="s">
        <v>293</v>
      </c>
      <c r="S464" s="205" t="s">
        <v>293</v>
      </c>
      <c r="T464" s="205" t="s">
        <v>293</v>
      </c>
      <c r="U464" s="207">
        <v>182.40640087000003</v>
      </c>
    </row>
    <row r="465" spans="2:21" x14ac:dyDescent="0.25">
      <c r="B465" s="198">
        <v>2024</v>
      </c>
      <c r="C465" s="199">
        <v>3</v>
      </c>
      <c r="D465" s="199">
        <v>31</v>
      </c>
      <c r="E465" s="199">
        <v>141.99</v>
      </c>
      <c r="F465" s="212"/>
      <c r="G465" s="205" t="s">
        <v>293</v>
      </c>
      <c r="H465" s="212"/>
      <c r="I465" s="205" t="s">
        <v>293</v>
      </c>
      <c r="J465" s="212"/>
      <c r="K465" s="212"/>
      <c r="L465" s="212"/>
      <c r="M465" s="205" t="s">
        <v>293</v>
      </c>
      <c r="N465" s="205" t="s">
        <v>293</v>
      </c>
      <c r="O465" s="205" t="s">
        <v>293</v>
      </c>
      <c r="P465" s="205" t="s">
        <v>293</v>
      </c>
      <c r="Q465" s="206">
        <v>2.6928710899999997</v>
      </c>
      <c r="R465" s="205" t="s">
        <v>293</v>
      </c>
      <c r="S465" s="205" t="s">
        <v>293</v>
      </c>
      <c r="T465" s="205" t="s">
        <v>293</v>
      </c>
      <c r="U465" s="207">
        <v>323.92287109</v>
      </c>
    </row>
    <row r="466" spans="2:21" x14ac:dyDescent="0.25">
      <c r="B466" s="198">
        <v>2024</v>
      </c>
      <c r="C466" s="199">
        <v>4</v>
      </c>
      <c r="D466" s="199">
        <v>1</v>
      </c>
      <c r="E466" s="199">
        <v>122.34</v>
      </c>
      <c r="F466" s="212"/>
      <c r="G466" s="205" t="s">
        <v>293</v>
      </c>
      <c r="H466" s="212"/>
      <c r="I466" s="205" t="s">
        <v>293</v>
      </c>
      <c r="J466" s="212"/>
      <c r="K466" s="212"/>
      <c r="L466" s="212"/>
      <c r="M466" s="205" t="s">
        <v>293</v>
      </c>
      <c r="N466" s="205" t="s">
        <v>293</v>
      </c>
      <c r="O466" s="205" t="s">
        <v>293</v>
      </c>
      <c r="P466" s="205" t="s">
        <v>293</v>
      </c>
      <c r="Q466" s="206">
        <v>2.1738795600000005</v>
      </c>
      <c r="R466" s="205" t="s">
        <v>293</v>
      </c>
      <c r="S466" s="205" t="s">
        <v>293</v>
      </c>
      <c r="T466" s="205" t="s">
        <v>293</v>
      </c>
      <c r="U466" s="207">
        <v>261.49387956000004</v>
      </c>
    </row>
    <row r="467" spans="2:21" x14ac:dyDescent="0.25">
      <c r="B467" s="198">
        <v>2024</v>
      </c>
      <c r="C467" s="199">
        <v>4</v>
      </c>
      <c r="D467" s="199">
        <v>2</v>
      </c>
      <c r="E467" s="199">
        <v>96.93</v>
      </c>
      <c r="F467" s="212"/>
      <c r="G467" s="205" t="s">
        <v>293</v>
      </c>
      <c r="H467" s="212"/>
      <c r="I467" s="205" t="s">
        <v>293</v>
      </c>
      <c r="J467" s="212"/>
      <c r="K467" s="212"/>
      <c r="L467" s="212"/>
      <c r="M467" s="205" t="s">
        <v>293</v>
      </c>
      <c r="N467" s="205" t="s">
        <v>293</v>
      </c>
      <c r="O467" s="205" t="s">
        <v>293</v>
      </c>
      <c r="P467" s="205" t="s">
        <v>293</v>
      </c>
      <c r="Q467" s="206">
        <v>1.85071491</v>
      </c>
      <c r="R467" s="205" t="s">
        <v>293</v>
      </c>
      <c r="S467" s="205" t="s">
        <v>293</v>
      </c>
      <c r="T467" s="205" t="s">
        <v>293</v>
      </c>
      <c r="U467" s="207">
        <v>222.62071491</v>
      </c>
    </row>
    <row r="468" spans="2:21" x14ac:dyDescent="0.25">
      <c r="B468" s="198">
        <v>2024</v>
      </c>
      <c r="C468" s="199">
        <v>4</v>
      </c>
      <c r="D468" s="199">
        <v>3</v>
      </c>
      <c r="E468" s="199">
        <v>79.66</v>
      </c>
      <c r="F468" s="212"/>
      <c r="G468" s="205" t="s">
        <v>293</v>
      </c>
      <c r="H468" s="212"/>
      <c r="I468" s="205" t="s">
        <v>293</v>
      </c>
      <c r="J468" s="212"/>
      <c r="K468" s="212"/>
      <c r="L468" s="212"/>
      <c r="M468" s="205" t="s">
        <v>293</v>
      </c>
      <c r="N468" s="205" t="s">
        <v>293</v>
      </c>
      <c r="O468" s="205" t="s">
        <v>293</v>
      </c>
      <c r="P468" s="205" t="s">
        <v>293</v>
      </c>
      <c r="Q468" s="206">
        <v>1.5415498700000001</v>
      </c>
      <c r="R468" s="205" t="s">
        <v>293</v>
      </c>
      <c r="S468" s="205" t="s">
        <v>293</v>
      </c>
      <c r="T468" s="205" t="s">
        <v>293</v>
      </c>
      <c r="U468" s="207">
        <v>185.43154987</v>
      </c>
    </row>
    <row r="469" spans="2:21" x14ac:dyDescent="0.25">
      <c r="B469" s="198">
        <v>2024</v>
      </c>
      <c r="C469" s="199">
        <v>4</v>
      </c>
      <c r="D469" s="199">
        <v>4</v>
      </c>
      <c r="E469" s="199">
        <v>71.989999999999995</v>
      </c>
      <c r="F469" s="212"/>
      <c r="G469" s="205" t="s">
        <v>293</v>
      </c>
      <c r="H469" s="212"/>
      <c r="I469" s="205" t="s">
        <v>293</v>
      </c>
      <c r="J469" s="212"/>
      <c r="K469" s="212"/>
      <c r="L469" s="212"/>
      <c r="M469" s="205" t="s">
        <v>293</v>
      </c>
      <c r="N469" s="205" t="s">
        <v>293</v>
      </c>
      <c r="O469" s="205" t="s">
        <v>293</v>
      </c>
      <c r="P469" s="205" t="s">
        <v>293</v>
      </c>
      <c r="Q469" s="206">
        <v>1.8750256099999996</v>
      </c>
      <c r="R469" s="205" t="s">
        <v>293</v>
      </c>
      <c r="S469" s="205" t="s">
        <v>293</v>
      </c>
      <c r="T469" s="205" t="s">
        <v>293</v>
      </c>
      <c r="U469" s="207">
        <v>225.54502560999995</v>
      </c>
    </row>
    <row r="470" spans="2:21" x14ac:dyDescent="0.25">
      <c r="B470" s="198">
        <v>2024</v>
      </c>
      <c r="C470" s="199">
        <v>4</v>
      </c>
      <c r="D470" s="199">
        <v>5</v>
      </c>
      <c r="E470" s="199">
        <v>87.29</v>
      </c>
      <c r="F470" s="212"/>
      <c r="G470" s="205" t="s">
        <v>293</v>
      </c>
      <c r="H470" s="212"/>
      <c r="I470" s="205" t="s">
        <v>293</v>
      </c>
      <c r="J470" s="212"/>
      <c r="K470" s="212"/>
      <c r="L470" s="212"/>
      <c r="M470" s="205" t="s">
        <v>293</v>
      </c>
      <c r="N470" s="205" t="s">
        <v>293</v>
      </c>
      <c r="O470" s="205" t="s">
        <v>293</v>
      </c>
      <c r="P470" s="205" t="s">
        <v>293</v>
      </c>
      <c r="Q470" s="206">
        <v>1.6209368800000001</v>
      </c>
      <c r="R470" s="205" t="s">
        <v>293</v>
      </c>
      <c r="S470" s="205" t="s">
        <v>293</v>
      </c>
      <c r="T470" s="205" t="s">
        <v>293</v>
      </c>
      <c r="U470" s="207">
        <v>194.98093688</v>
      </c>
    </row>
    <row r="471" spans="2:21" x14ac:dyDescent="0.25">
      <c r="B471" s="198">
        <v>2024</v>
      </c>
      <c r="C471" s="199">
        <v>4</v>
      </c>
      <c r="D471" s="199">
        <v>6</v>
      </c>
      <c r="E471" s="199">
        <v>124.45</v>
      </c>
      <c r="F471" s="212"/>
      <c r="G471" s="205" t="s">
        <v>293</v>
      </c>
      <c r="H471" s="212"/>
      <c r="I471" s="205" t="s">
        <v>293</v>
      </c>
      <c r="J471" s="212"/>
      <c r="K471" s="212"/>
      <c r="L471" s="212"/>
      <c r="M471" s="205" t="s">
        <v>293</v>
      </c>
      <c r="N471" s="205" t="s">
        <v>293</v>
      </c>
      <c r="O471" s="205" t="s">
        <v>293</v>
      </c>
      <c r="P471" s="205" t="s">
        <v>293</v>
      </c>
      <c r="Q471" s="206">
        <v>1.9296827699999999</v>
      </c>
      <c r="R471" s="205" t="s">
        <v>293</v>
      </c>
      <c r="S471" s="205" t="s">
        <v>293</v>
      </c>
      <c r="T471" s="205" t="s">
        <v>293</v>
      </c>
      <c r="U471" s="207">
        <v>232.11968276999997</v>
      </c>
    </row>
    <row r="472" spans="2:21" x14ac:dyDescent="0.25">
      <c r="B472" s="198">
        <v>2024</v>
      </c>
      <c r="C472" s="199">
        <v>4</v>
      </c>
      <c r="D472" s="199">
        <v>7</v>
      </c>
      <c r="E472" s="199">
        <v>108.15</v>
      </c>
      <c r="F472" s="212"/>
      <c r="G472" s="205" t="s">
        <v>293</v>
      </c>
      <c r="H472" s="212"/>
      <c r="I472" s="205" t="s">
        <v>293</v>
      </c>
      <c r="J472" s="212"/>
      <c r="K472" s="212"/>
      <c r="L472" s="212"/>
      <c r="M472" s="205" t="s">
        <v>293</v>
      </c>
      <c r="N472" s="205" t="s">
        <v>293</v>
      </c>
      <c r="O472" s="205" t="s">
        <v>293</v>
      </c>
      <c r="P472" s="205" t="s">
        <v>293</v>
      </c>
      <c r="Q472" s="206">
        <v>1.8629540899999999</v>
      </c>
      <c r="R472" s="205" t="s">
        <v>293</v>
      </c>
      <c r="S472" s="205" t="s">
        <v>293</v>
      </c>
      <c r="T472" s="205" t="s">
        <v>293</v>
      </c>
      <c r="U472" s="207">
        <v>224.09295408999998</v>
      </c>
    </row>
    <row r="473" spans="2:21" x14ac:dyDescent="0.25">
      <c r="B473" s="198">
        <v>2024</v>
      </c>
      <c r="C473" s="199">
        <v>4</v>
      </c>
      <c r="D473" s="199">
        <v>8</v>
      </c>
      <c r="E473" s="199">
        <v>108.91</v>
      </c>
      <c r="F473" s="212"/>
      <c r="G473" s="205" t="s">
        <v>293</v>
      </c>
      <c r="H473" s="212"/>
      <c r="I473" s="205" t="s">
        <v>293</v>
      </c>
      <c r="J473" s="212"/>
      <c r="K473" s="212"/>
      <c r="L473" s="212"/>
      <c r="M473" s="205" t="s">
        <v>293</v>
      </c>
      <c r="N473" s="205" t="s">
        <v>293</v>
      </c>
      <c r="O473" s="205" t="s">
        <v>293</v>
      </c>
      <c r="P473" s="205" t="s">
        <v>293</v>
      </c>
      <c r="Q473" s="206">
        <v>2.0125906400000004</v>
      </c>
      <c r="R473" s="205" t="s">
        <v>293</v>
      </c>
      <c r="S473" s="205" t="s">
        <v>293</v>
      </c>
      <c r="T473" s="205" t="s">
        <v>293</v>
      </c>
      <c r="U473" s="207">
        <v>242.09259064000005</v>
      </c>
    </row>
    <row r="474" spans="2:21" x14ac:dyDescent="0.25">
      <c r="B474" s="198">
        <v>2024</v>
      </c>
      <c r="C474" s="199">
        <v>4</v>
      </c>
      <c r="D474" s="199">
        <v>9</v>
      </c>
      <c r="E474" s="199">
        <v>98.24</v>
      </c>
      <c r="F474" s="212"/>
      <c r="G474" s="205" t="s">
        <v>293</v>
      </c>
      <c r="H474" s="212"/>
      <c r="I474" s="205" t="s">
        <v>293</v>
      </c>
      <c r="J474" s="212"/>
      <c r="K474" s="212"/>
      <c r="L474" s="212"/>
      <c r="M474" s="205" t="s">
        <v>293</v>
      </c>
      <c r="N474" s="205" t="s">
        <v>293</v>
      </c>
      <c r="O474" s="205" t="s">
        <v>293</v>
      </c>
      <c r="P474" s="205" t="s">
        <v>293</v>
      </c>
      <c r="Q474" s="206">
        <v>2.2425363300000001</v>
      </c>
      <c r="R474" s="205" t="s">
        <v>293</v>
      </c>
      <c r="S474" s="205" t="s">
        <v>293</v>
      </c>
      <c r="T474" s="205" t="s">
        <v>293</v>
      </c>
      <c r="U474" s="207">
        <v>269.75253633</v>
      </c>
    </row>
    <row r="475" spans="2:21" x14ac:dyDescent="0.25">
      <c r="B475" s="198">
        <v>2024</v>
      </c>
      <c r="C475" s="199">
        <v>4</v>
      </c>
      <c r="D475" s="199">
        <v>10</v>
      </c>
      <c r="E475" s="199">
        <v>77.540000000000006</v>
      </c>
      <c r="F475" s="212"/>
      <c r="G475" s="205" t="s">
        <v>293</v>
      </c>
      <c r="H475" s="212"/>
      <c r="I475" s="205" t="s">
        <v>293</v>
      </c>
      <c r="J475" s="212"/>
      <c r="K475" s="212"/>
      <c r="L475" s="212"/>
      <c r="M475" s="205" t="s">
        <v>293</v>
      </c>
      <c r="N475" s="205" t="s">
        <v>293</v>
      </c>
      <c r="O475" s="205" t="s">
        <v>293</v>
      </c>
      <c r="P475" s="205" t="s">
        <v>293</v>
      </c>
      <c r="Q475" s="206">
        <v>2.39317884</v>
      </c>
      <c r="R475" s="205" t="s">
        <v>293</v>
      </c>
      <c r="S475" s="205" t="s">
        <v>293</v>
      </c>
      <c r="T475" s="205" t="s">
        <v>293</v>
      </c>
      <c r="U475" s="207">
        <v>287.87317884000004</v>
      </c>
    </row>
    <row r="476" spans="2:21" x14ac:dyDescent="0.25">
      <c r="B476" s="198">
        <v>2024</v>
      </c>
      <c r="C476" s="199">
        <v>4</v>
      </c>
      <c r="D476" s="199">
        <v>11</v>
      </c>
      <c r="E476" s="199">
        <v>66.760000000000005</v>
      </c>
      <c r="F476" s="212"/>
      <c r="G476" s="205" t="s">
        <v>293</v>
      </c>
      <c r="H476" s="212"/>
      <c r="I476" s="205" t="s">
        <v>293</v>
      </c>
      <c r="J476" s="212"/>
      <c r="K476" s="212"/>
      <c r="L476" s="212"/>
      <c r="M476" s="205" t="s">
        <v>293</v>
      </c>
      <c r="N476" s="205" t="s">
        <v>293</v>
      </c>
      <c r="O476" s="205" t="s">
        <v>293</v>
      </c>
      <c r="P476" s="205" t="s">
        <v>293</v>
      </c>
      <c r="Q476" s="206">
        <v>2.2411112199999996</v>
      </c>
      <c r="R476" s="205" t="s">
        <v>293</v>
      </c>
      <c r="S476" s="205" t="s">
        <v>293</v>
      </c>
      <c r="T476" s="205" t="s">
        <v>293</v>
      </c>
      <c r="U476" s="207">
        <v>269.58111122000003</v>
      </c>
    </row>
    <row r="477" spans="2:21" x14ac:dyDescent="0.25">
      <c r="B477" s="198">
        <v>2024</v>
      </c>
      <c r="C477" s="199">
        <v>4</v>
      </c>
      <c r="D477" s="199">
        <v>12</v>
      </c>
      <c r="E477" s="199">
        <v>66.58</v>
      </c>
      <c r="F477" s="212"/>
      <c r="G477" s="205" t="s">
        <v>293</v>
      </c>
      <c r="H477" s="212"/>
      <c r="I477" s="205" t="s">
        <v>293</v>
      </c>
      <c r="J477" s="212"/>
      <c r="K477" s="212"/>
      <c r="L477" s="212"/>
      <c r="M477" s="205" t="s">
        <v>293</v>
      </c>
      <c r="N477" s="205" t="s">
        <v>293</v>
      </c>
      <c r="O477" s="205" t="s">
        <v>293</v>
      </c>
      <c r="P477" s="205" t="s">
        <v>293</v>
      </c>
      <c r="Q477" s="206">
        <v>2.1007797999999998</v>
      </c>
      <c r="R477" s="205" t="s">
        <v>293</v>
      </c>
      <c r="S477" s="205" t="s">
        <v>293</v>
      </c>
      <c r="T477" s="205" t="s">
        <v>293</v>
      </c>
      <c r="U477" s="207">
        <v>252.70077979999996</v>
      </c>
    </row>
    <row r="478" spans="2:21" x14ac:dyDescent="0.25">
      <c r="B478" s="198">
        <v>2024</v>
      </c>
      <c r="C478" s="199">
        <v>4</v>
      </c>
      <c r="D478" s="199">
        <v>13</v>
      </c>
      <c r="E478" s="199">
        <v>78.58</v>
      </c>
      <c r="F478" s="212"/>
      <c r="G478" s="205" t="s">
        <v>293</v>
      </c>
      <c r="H478" s="212"/>
      <c r="I478" s="205" t="s">
        <v>293</v>
      </c>
      <c r="J478" s="212"/>
      <c r="K478" s="212"/>
      <c r="L478" s="212"/>
      <c r="M478" s="205" t="s">
        <v>293</v>
      </c>
      <c r="N478" s="205" t="s">
        <v>293</v>
      </c>
      <c r="O478" s="205" t="s">
        <v>293</v>
      </c>
      <c r="P478" s="205" t="s">
        <v>293</v>
      </c>
      <c r="Q478" s="206">
        <v>1.8521400200000002</v>
      </c>
      <c r="R478" s="205" t="s">
        <v>293</v>
      </c>
      <c r="S478" s="205" t="s">
        <v>293</v>
      </c>
      <c r="T478" s="205" t="s">
        <v>293</v>
      </c>
      <c r="U478" s="207">
        <v>222.79214002000003</v>
      </c>
    </row>
    <row r="479" spans="2:21" x14ac:dyDescent="0.25">
      <c r="B479" s="198">
        <v>2024</v>
      </c>
      <c r="C479" s="199">
        <v>4</v>
      </c>
      <c r="D479" s="199">
        <v>14</v>
      </c>
      <c r="E479" s="199">
        <v>86.24</v>
      </c>
      <c r="F479" s="212"/>
      <c r="G479" s="205" t="s">
        <v>293</v>
      </c>
      <c r="H479" s="212"/>
      <c r="I479" s="205" t="s">
        <v>293</v>
      </c>
      <c r="J479" s="212"/>
      <c r="K479" s="212"/>
      <c r="L479" s="212"/>
      <c r="M479" s="205" t="s">
        <v>293</v>
      </c>
      <c r="N479" s="205" t="s">
        <v>293</v>
      </c>
      <c r="O479" s="205" t="s">
        <v>293</v>
      </c>
      <c r="P479" s="205" t="s">
        <v>293</v>
      </c>
      <c r="Q479" s="206">
        <v>1.7964769</v>
      </c>
      <c r="R479" s="205" t="s">
        <v>293</v>
      </c>
      <c r="S479" s="205" t="s">
        <v>293</v>
      </c>
      <c r="T479" s="205" t="s">
        <v>293</v>
      </c>
      <c r="U479" s="207">
        <v>216.0964769</v>
      </c>
    </row>
    <row r="480" spans="2:21" x14ac:dyDescent="0.25">
      <c r="B480" s="198">
        <v>2024</v>
      </c>
      <c r="C480" s="199">
        <v>4</v>
      </c>
      <c r="D480" s="199">
        <v>15</v>
      </c>
      <c r="E480" s="199">
        <v>97.8</v>
      </c>
      <c r="F480" s="212"/>
      <c r="G480" s="205" t="s">
        <v>293</v>
      </c>
      <c r="H480" s="212"/>
      <c r="I480" s="205" t="s">
        <v>293</v>
      </c>
      <c r="J480" s="212"/>
      <c r="K480" s="212"/>
      <c r="L480" s="212"/>
      <c r="M480" s="205" t="s">
        <v>293</v>
      </c>
      <c r="N480" s="205" t="s">
        <v>293</v>
      </c>
      <c r="O480" s="205" t="s">
        <v>293</v>
      </c>
      <c r="P480" s="205" t="s">
        <v>293</v>
      </c>
      <c r="Q480" s="206">
        <v>2.2201537199999999</v>
      </c>
      <c r="R480" s="205" t="s">
        <v>293</v>
      </c>
      <c r="S480" s="205" t="s">
        <v>293</v>
      </c>
      <c r="T480" s="205" t="s">
        <v>293</v>
      </c>
      <c r="U480" s="207">
        <v>267.06015372000002</v>
      </c>
    </row>
    <row r="481" spans="2:21" x14ac:dyDescent="0.25">
      <c r="B481" s="198">
        <v>2024</v>
      </c>
      <c r="C481" s="199">
        <v>4</v>
      </c>
      <c r="D481" s="199">
        <v>16</v>
      </c>
      <c r="E481" s="199">
        <v>81.760000000000005</v>
      </c>
      <c r="F481" s="212"/>
      <c r="G481" s="205" t="s">
        <v>293</v>
      </c>
      <c r="H481" s="212"/>
      <c r="I481" s="205" t="s">
        <v>293</v>
      </c>
      <c r="J481" s="212"/>
      <c r="K481" s="212"/>
      <c r="L481" s="212"/>
      <c r="M481" s="205" t="s">
        <v>293</v>
      </c>
      <c r="N481" s="205" t="s">
        <v>293</v>
      </c>
      <c r="O481" s="205" t="s">
        <v>293</v>
      </c>
      <c r="P481" s="205" t="s">
        <v>293</v>
      </c>
      <c r="Q481" s="206">
        <v>2.0623856599999999</v>
      </c>
      <c r="R481" s="205" t="s">
        <v>293</v>
      </c>
      <c r="S481" s="205" t="s">
        <v>293</v>
      </c>
      <c r="T481" s="205" t="s">
        <v>293</v>
      </c>
      <c r="U481" s="207">
        <v>248.08238566</v>
      </c>
    </row>
    <row r="482" spans="2:21" x14ac:dyDescent="0.25">
      <c r="B482" s="198">
        <v>2024</v>
      </c>
      <c r="C482" s="199">
        <v>4</v>
      </c>
      <c r="D482" s="199">
        <v>17</v>
      </c>
      <c r="E482" s="199">
        <v>69.53</v>
      </c>
      <c r="F482" s="212"/>
      <c r="G482" s="205" t="s">
        <v>293</v>
      </c>
      <c r="H482" s="212"/>
      <c r="I482" s="205" t="s">
        <v>293</v>
      </c>
      <c r="J482" s="212"/>
      <c r="K482" s="212"/>
      <c r="L482" s="212"/>
      <c r="M482" s="205" t="s">
        <v>293</v>
      </c>
      <c r="N482" s="205" t="s">
        <v>293</v>
      </c>
      <c r="O482" s="205" t="s">
        <v>293</v>
      </c>
      <c r="P482" s="205" t="s">
        <v>293</v>
      </c>
      <c r="Q482" s="206">
        <v>1.71801202</v>
      </c>
      <c r="R482" s="205" t="s">
        <v>293</v>
      </c>
      <c r="S482" s="205" t="s">
        <v>293</v>
      </c>
      <c r="T482" s="205" t="s">
        <v>293</v>
      </c>
      <c r="U482" s="207">
        <v>206.65801202</v>
      </c>
    </row>
    <row r="483" spans="2:21" x14ac:dyDescent="0.25">
      <c r="B483" s="198">
        <v>2024</v>
      </c>
      <c r="C483" s="199">
        <v>4</v>
      </c>
      <c r="D483" s="199">
        <v>18</v>
      </c>
      <c r="E483" s="199">
        <v>66.5</v>
      </c>
      <c r="F483" s="212"/>
      <c r="G483" s="205" t="s">
        <v>293</v>
      </c>
      <c r="H483" s="212"/>
      <c r="I483" s="205" t="s">
        <v>293</v>
      </c>
      <c r="J483" s="212"/>
      <c r="K483" s="212"/>
      <c r="L483" s="212"/>
      <c r="M483" s="205" t="s">
        <v>293</v>
      </c>
      <c r="N483" s="205" t="s">
        <v>293</v>
      </c>
      <c r="O483" s="205" t="s">
        <v>293</v>
      </c>
      <c r="P483" s="205" t="s">
        <v>293</v>
      </c>
      <c r="Q483" s="206">
        <v>1.86052302</v>
      </c>
      <c r="R483" s="205" t="s">
        <v>293</v>
      </c>
      <c r="S483" s="205" t="s">
        <v>293</v>
      </c>
      <c r="T483" s="205" t="s">
        <v>293</v>
      </c>
      <c r="U483" s="207">
        <v>223.80052301999999</v>
      </c>
    </row>
    <row r="484" spans="2:21" x14ac:dyDescent="0.25">
      <c r="B484" s="198">
        <v>2024</v>
      </c>
      <c r="C484" s="199">
        <v>4</v>
      </c>
      <c r="D484" s="199">
        <v>19</v>
      </c>
      <c r="E484" s="199">
        <v>66.239999999999995</v>
      </c>
      <c r="F484" s="212"/>
      <c r="G484" s="205" t="s">
        <v>293</v>
      </c>
      <c r="H484" s="212"/>
      <c r="I484" s="205" t="s">
        <v>293</v>
      </c>
      <c r="J484" s="212"/>
      <c r="K484" s="212"/>
      <c r="L484" s="212"/>
      <c r="M484" s="205" t="s">
        <v>293</v>
      </c>
      <c r="N484" s="205" t="s">
        <v>293</v>
      </c>
      <c r="O484" s="205" t="s">
        <v>293</v>
      </c>
      <c r="P484" s="205" t="s">
        <v>293</v>
      </c>
      <c r="Q484" s="206">
        <v>1.9114078299999999</v>
      </c>
      <c r="R484" s="205" t="s">
        <v>293</v>
      </c>
      <c r="S484" s="205" t="s">
        <v>293</v>
      </c>
      <c r="T484" s="205" t="s">
        <v>293</v>
      </c>
      <c r="U484" s="207">
        <v>229.92140782999999</v>
      </c>
    </row>
    <row r="485" spans="2:21" x14ac:dyDescent="0.25">
      <c r="B485" s="198">
        <v>2024</v>
      </c>
      <c r="C485" s="199">
        <v>4</v>
      </c>
      <c r="D485" s="199">
        <v>20</v>
      </c>
      <c r="E485" s="199">
        <v>61</v>
      </c>
      <c r="F485" s="212"/>
      <c r="G485" s="205" t="s">
        <v>293</v>
      </c>
      <c r="H485" s="212"/>
      <c r="I485" s="205" t="s">
        <v>293</v>
      </c>
      <c r="J485" s="212"/>
      <c r="K485" s="212"/>
      <c r="L485" s="212"/>
      <c r="M485" s="205" t="s">
        <v>293</v>
      </c>
      <c r="N485" s="205" t="s">
        <v>293</v>
      </c>
      <c r="O485" s="205" t="s">
        <v>293</v>
      </c>
      <c r="P485" s="205" t="s">
        <v>293</v>
      </c>
      <c r="Q485" s="206">
        <v>1.2689347099999999</v>
      </c>
      <c r="R485" s="205" t="s">
        <v>293</v>
      </c>
      <c r="S485" s="205" t="s">
        <v>293</v>
      </c>
      <c r="T485" s="205" t="s">
        <v>293</v>
      </c>
      <c r="U485" s="207">
        <v>152.63893471</v>
      </c>
    </row>
    <row r="486" spans="2:21" x14ac:dyDescent="0.25">
      <c r="B486" s="198">
        <v>2024</v>
      </c>
      <c r="C486" s="199">
        <v>4</v>
      </c>
      <c r="D486" s="199">
        <v>21</v>
      </c>
      <c r="E486" s="199">
        <v>65.239999999999995</v>
      </c>
      <c r="F486" s="212"/>
      <c r="G486" s="205" t="s">
        <v>293</v>
      </c>
      <c r="H486" s="212"/>
      <c r="I486" s="205" t="s">
        <v>293</v>
      </c>
      <c r="J486" s="212"/>
      <c r="K486" s="212"/>
      <c r="L486" s="212"/>
      <c r="M486" s="205" t="s">
        <v>293</v>
      </c>
      <c r="N486" s="205" t="s">
        <v>293</v>
      </c>
      <c r="O486" s="205" t="s">
        <v>293</v>
      </c>
      <c r="P486" s="205" t="s">
        <v>293</v>
      </c>
      <c r="Q486" s="206">
        <v>1.3970269499999999</v>
      </c>
      <c r="R486" s="205" t="s">
        <v>293</v>
      </c>
      <c r="S486" s="205" t="s">
        <v>293</v>
      </c>
      <c r="T486" s="205" t="s">
        <v>293</v>
      </c>
      <c r="U486" s="207">
        <v>168.04702695</v>
      </c>
    </row>
    <row r="487" spans="2:21" x14ac:dyDescent="0.25">
      <c r="B487" s="198">
        <v>2024</v>
      </c>
      <c r="C487" s="199">
        <v>4</v>
      </c>
      <c r="D487" s="199">
        <v>22</v>
      </c>
      <c r="E487" s="199">
        <v>73.790000000000006</v>
      </c>
      <c r="F487" s="212"/>
      <c r="G487" s="205" t="s">
        <v>293</v>
      </c>
      <c r="H487" s="212"/>
      <c r="I487" s="205" t="s">
        <v>293</v>
      </c>
      <c r="J487" s="212"/>
      <c r="K487" s="212"/>
      <c r="L487" s="212"/>
      <c r="M487" s="205" t="s">
        <v>293</v>
      </c>
      <c r="N487" s="205" t="s">
        <v>293</v>
      </c>
      <c r="O487" s="205" t="s">
        <v>293</v>
      </c>
      <c r="P487" s="205" t="s">
        <v>293</v>
      </c>
      <c r="Q487" s="206">
        <v>1.8421642499999999</v>
      </c>
      <c r="R487" s="205" t="s">
        <v>293</v>
      </c>
      <c r="S487" s="205" t="s">
        <v>293</v>
      </c>
      <c r="T487" s="205" t="s">
        <v>293</v>
      </c>
      <c r="U487" s="207">
        <v>221.59216425</v>
      </c>
    </row>
    <row r="488" spans="2:21" x14ac:dyDescent="0.25">
      <c r="B488" s="198">
        <v>2024</v>
      </c>
      <c r="C488" s="199">
        <v>4</v>
      </c>
      <c r="D488" s="199">
        <v>23</v>
      </c>
      <c r="E488" s="199">
        <v>74.11</v>
      </c>
      <c r="F488" s="212"/>
      <c r="G488" s="205" t="s">
        <v>293</v>
      </c>
      <c r="H488" s="212"/>
      <c r="I488" s="205" t="s">
        <v>293</v>
      </c>
      <c r="J488" s="212"/>
      <c r="K488" s="212"/>
      <c r="L488" s="212"/>
      <c r="M488" s="205" t="s">
        <v>293</v>
      </c>
      <c r="N488" s="205" t="s">
        <v>293</v>
      </c>
      <c r="O488" s="205" t="s">
        <v>293</v>
      </c>
      <c r="P488" s="205" t="s">
        <v>293</v>
      </c>
      <c r="Q488" s="206">
        <v>1.8554932200000001</v>
      </c>
      <c r="R488" s="205" t="s">
        <v>293</v>
      </c>
      <c r="S488" s="205" t="s">
        <v>293</v>
      </c>
      <c r="T488" s="205" t="s">
        <v>293</v>
      </c>
      <c r="U488" s="207">
        <v>223.19549322</v>
      </c>
    </row>
    <row r="489" spans="2:21" x14ac:dyDescent="0.25">
      <c r="B489" s="198">
        <v>2024</v>
      </c>
      <c r="C489" s="199">
        <v>4</v>
      </c>
      <c r="D489" s="199">
        <v>24</v>
      </c>
      <c r="E489" s="199">
        <v>71.25</v>
      </c>
      <c r="F489" s="212"/>
      <c r="G489" s="205" t="s">
        <v>293</v>
      </c>
      <c r="H489" s="212"/>
      <c r="I489" s="205" t="s">
        <v>293</v>
      </c>
      <c r="J489" s="212"/>
      <c r="K489" s="212"/>
      <c r="L489" s="212"/>
      <c r="M489" s="205" t="s">
        <v>293</v>
      </c>
      <c r="N489" s="205" t="s">
        <v>293</v>
      </c>
      <c r="O489" s="205" t="s">
        <v>293</v>
      </c>
      <c r="P489" s="205" t="s">
        <v>293</v>
      </c>
      <c r="Q489" s="206">
        <v>1.8082130999999999</v>
      </c>
      <c r="R489" s="205" t="s">
        <v>293</v>
      </c>
      <c r="S489" s="205" t="s">
        <v>293</v>
      </c>
      <c r="T489" s="205" t="s">
        <v>293</v>
      </c>
      <c r="U489" s="207">
        <v>217.50821309999998</v>
      </c>
    </row>
    <row r="490" spans="2:21" x14ac:dyDescent="0.25">
      <c r="B490" s="198">
        <v>2024</v>
      </c>
      <c r="C490" s="199">
        <v>4</v>
      </c>
      <c r="D490" s="199">
        <v>25</v>
      </c>
      <c r="E490" s="199">
        <v>70.650000000000006</v>
      </c>
      <c r="F490" s="212"/>
      <c r="G490" s="205" t="s">
        <v>293</v>
      </c>
      <c r="H490" s="212"/>
      <c r="I490" s="205" t="s">
        <v>293</v>
      </c>
      <c r="J490" s="212"/>
      <c r="K490" s="212"/>
      <c r="L490" s="212"/>
      <c r="M490" s="205" t="s">
        <v>293</v>
      </c>
      <c r="N490" s="205" t="s">
        <v>293</v>
      </c>
      <c r="O490" s="205" t="s">
        <v>293</v>
      </c>
      <c r="P490" s="205" t="s">
        <v>293</v>
      </c>
      <c r="Q490" s="206">
        <v>1.6625165600000003</v>
      </c>
      <c r="R490" s="205" t="s">
        <v>293</v>
      </c>
      <c r="S490" s="205" t="s">
        <v>293</v>
      </c>
      <c r="T490" s="205" t="s">
        <v>293</v>
      </c>
      <c r="U490" s="207">
        <v>199.98251656000002</v>
      </c>
    </row>
    <row r="491" spans="2:21" x14ac:dyDescent="0.25">
      <c r="B491" s="198">
        <v>2024</v>
      </c>
      <c r="C491" s="199">
        <v>4</v>
      </c>
      <c r="D491" s="199">
        <v>26</v>
      </c>
      <c r="E491" s="199">
        <v>70.63</v>
      </c>
      <c r="F491" s="212"/>
      <c r="G491" s="205" t="s">
        <v>293</v>
      </c>
      <c r="H491" s="212"/>
      <c r="I491" s="205" t="s">
        <v>293</v>
      </c>
      <c r="J491" s="212"/>
      <c r="K491" s="212"/>
      <c r="L491" s="212"/>
      <c r="M491" s="205" t="s">
        <v>293</v>
      </c>
      <c r="N491" s="205" t="s">
        <v>293</v>
      </c>
      <c r="O491" s="205" t="s">
        <v>293</v>
      </c>
      <c r="P491" s="205" t="s">
        <v>293</v>
      </c>
      <c r="Q491" s="206">
        <v>1.62353561</v>
      </c>
      <c r="R491" s="205" t="s">
        <v>293</v>
      </c>
      <c r="S491" s="205" t="s">
        <v>293</v>
      </c>
      <c r="T491" s="205" t="s">
        <v>293</v>
      </c>
      <c r="U491" s="207">
        <v>195.29353560999999</v>
      </c>
    </row>
    <row r="492" spans="2:21" x14ac:dyDescent="0.25">
      <c r="B492" s="198">
        <v>2024</v>
      </c>
      <c r="C492" s="199">
        <v>4</v>
      </c>
      <c r="D492" s="199">
        <v>27</v>
      </c>
      <c r="E492" s="199">
        <v>68.959999999999994</v>
      </c>
      <c r="F492" s="212"/>
      <c r="G492" s="205" t="s">
        <v>293</v>
      </c>
      <c r="H492" s="212"/>
      <c r="I492" s="205" t="s">
        <v>293</v>
      </c>
      <c r="J492" s="212"/>
      <c r="K492" s="212"/>
      <c r="L492" s="212"/>
      <c r="M492" s="205" t="s">
        <v>293</v>
      </c>
      <c r="N492" s="205" t="s">
        <v>293</v>
      </c>
      <c r="O492" s="205" t="s">
        <v>293</v>
      </c>
      <c r="P492" s="205" t="s">
        <v>293</v>
      </c>
      <c r="Q492" s="206">
        <v>1.2672581100000002</v>
      </c>
      <c r="R492" s="205" t="s">
        <v>293</v>
      </c>
      <c r="S492" s="205" t="s">
        <v>293</v>
      </c>
      <c r="T492" s="205" t="s">
        <v>293</v>
      </c>
      <c r="U492" s="207">
        <v>152.43725810999999</v>
      </c>
    </row>
    <row r="493" spans="2:21" x14ac:dyDescent="0.25">
      <c r="B493" s="198">
        <v>2024</v>
      </c>
      <c r="C493" s="199">
        <v>4</v>
      </c>
      <c r="D493" s="199">
        <v>28</v>
      </c>
      <c r="E493" s="199">
        <v>71.22</v>
      </c>
      <c r="F493" s="212"/>
      <c r="G493" s="205" t="s">
        <v>293</v>
      </c>
      <c r="H493" s="212"/>
      <c r="I493" s="205" t="s">
        <v>293</v>
      </c>
      <c r="J493" s="212"/>
      <c r="K493" s="212"/>
      <c r="L493" s="212"/>
      <c r="M493" s="205" t="s">
        <v>293</v>
      </c>
      <c r="N493" s="205" t="s">
        <v>293</v>
      </c>
      <c r="O493" s="205" t="s">
        <v>293</v>
      </c>
      <c r="P493" s="205" t="s">
        <v>293</v>
      </c>
      <c r="Q493" s="206">
        <v>1.2114273299999998</v>
      </c>
      <c r="R493" s="205" t="s">
        <v>293</v>
      </c>
      <c r="S493" s="205" t="s">
        <v>293</v>
      </c>
      <c r="T493" s="205" t="s">
        <v>293</v>
      </c>
      <c r="U493" s="207">
        <v>145.72142732999998</v>
      </c>
    </row>
    <row r="494" spans="2:21" x14ac:dyDescent="0.25">
      <c r="B494" s="198">
        <v>2024</v>
      </c>
      <c r="C494" s="199">
        <v>4</v>
      </c>
      <c r="D494" s="199">
        <v>29</v>
      </c>
      <c r="E494" s="199">
        <v>76.72</v>
      </c>
      <c r="F494" s="212"/>
      <c r="G494" s="205" t="s">
        <v>293</v>
      </c>
      <c r="H494" s="212"/>
      <c r="I494" s="205" t="s">
        <v>293</v>
      </c>
      <c r="J494" s="212"/>
      <c r="K494" s="212"/>
      <c r="L494" s="212"/>
      <c r="M494" s="205" t="s">
        <v>293</v>
      </c>
      <c r="N494" s="205" t="s">
        <v>293</v>
      </c>
      <c r="O494" s="205" t="s">
        <v>293</v>
      </c>
      <c r="P494" s="205" t="s">
        <v>293</v>
      </c>
      <c r="Q494" s="206">
        <v>1.3830273400000002</v>
      </c>
      <c r="R494" s="205" t="s">
        <v>293</v>
      </c>
      <c r="S494" s="205" t="s">
        <v>293</v>
      </c>
      <c r="T494" s="205" t="s">
        <v>293</v>
      </c>
      <c r="U494" s="207">
        <v>166.36302734000003</v>
      </c>
    </row>
    <row r="495" spans="2:21" x14ac:dyDescent="0.25">
      <c r="B495" s="198">
        <v>2024</v>
      </c>
      <c r="C495" s="199">
        <v>4</v>
      </c>
      <c r="D495" s="199">
        <v>30</v>
      </c>
      <c r="E495" s="199">
        <v>67.41</v>
      </c>
      <c r="F495" s="212"/>
      <c r="G495" s="205" t="s">
        <v>293</v>
      </c>
      <c r="H495" s="212"/>
      <c r="I495" s="205" t="s">
        <v>293</v>
      </c>
      <c r="J495" s="212"/>
      <c r="K495" s="212"/>
      <c r="L495" s="212"/>
      <c r="M495" s="205" t="s">
        <v>293</v>
      </c>
      <c r="N495" s="205" t="s">
        <v>293</v>
      </c>
      <c r="O495" s="205" t="s">
        <v>293</v>
      </c>
      <c r="P495" s="205" t="s">
        <v>293</v>
      </c>
      <c r="Q495" s="206">
        <v>2.4681228600000003</v>
      </c>
      <c r="R495" s="205" t="s">
        <v>293</v>
      </c>
      <c r="S495" s="205" t="s">
        <v>293</v>
      </c>
      <c r="T495" s="205" t="s">
        <v>293</v>
      </c>
      <c r="U495" s="207">
        <v>296.88812285999995</v>
      </c>
    </row>
    <row r="496" spans="2:21" x14ac:dyDescent="0.25">
      <c r="B496" s="198">
        <v>2024</v>
      </c>
      <c r="C496" s="199">
        <v>5</v>
      </c>
      <c r="D496" s="199">
        <v>1</v>
      </c>
      <c r="E496" s="199">
        <v>64.290000000000006</v>
      </c>
      <c r="F496" s="212"/>
      <c r="G496" s="205" t="s">
        <v>293</v>
      </c>
      <c r="H496" s="212"/>
      <c r="I496" s="205" t="s">
        <v>293</v>
      </c>
      <c r="J496" s="212"/>
      <c r="K496" s="212"/>
      <c r="L496" s="212"/>
      <c r="M496" s="205" t="s">
        <v>293</v>
      </c>
      <c r="N496" s="205" t="s">
        <v>293</v>
      </c>
      <c r="O496" s="205" t="s">
        <v>293</v>
      </c>
      <c r="P496" s="205" t="s">
        <v>293</v>
      </c>
      <c r="Q496" s="206">
        <v>1.3635787800000001</v>
      </c>
      <c r="R496" s="205" t="s">
        <v>293</v>
      </c>
      <c r="S496" s="205" t="s">
        <v>293</v>
      </c>
      <c r="T496" s="205" t="s">
        <v>293</v>
      </c>
      <c r="U496" s="207">
        <v>164.02357878000001</v>
      </c>
    </row>
    <row r="497" spans="2:21" x14ac:dyDescent="0.25">
      <c r="B497" s="198">
        <v>2024</v>
      </c>
      <c r="C497" s="199">
        <v>5</v>
      </c>
      <c r="D497" s="199">
        <v>2</v>
      </c>
      <c r="E497" s="199">
        <v>61.25</v>
      </c>
      <c r="F497" s="212"/>
      <c r="G497" s="205" t="s">
        <v>293</v>
      </c>
      <c r="H497" s="212"/>
      <c r="I497" s="205" t="s">
        <v>293</v>
      </c>
      <c r="J497" s="212"/>
      <c r="K497" s="212"/>
      <c r="L497" s="212"/>
      <c r="M497" s="205" t="s">
        <v>293</v>
      </c>
      <c r="N497" s="205" t="s">
        <v>293</v>
      </c>
      <c r="O497" s="205" t="s">
        <v>293</v>
      </c>
      <c r="P497" s="205" t="s">
        <v>293</v>
      </c>
      <c r="Q497" s="206">
        <v>1.52679579</v>
      </c>
      <c r="R497" s="205" t="s">
        <v>293</v>
      </c>
      <c r="S497" s="205" t="s">
        <v>293</v>
      </c>
      <c r="T497" s="205" t="s">
        <v>293</v>
      </c>
      <c r="U497" s="207">
        <v>183.65679578999999</v>
      </c>
    </row>
    <row r="498" spans="2:21" x14ac:dyDescent="0.25">
      <c r="B498" s="198">
        <v>2024</v>
      </c>
      <c r="C498" s="199">
        <v>5</v>
      </c>
      <c r="D498" s="199">
        <v>3</v>
      </c>
      <c r="E498" s="199">
        <v>62.29</v>
      </c>
      <c r="F498" s="212"/>
      <c r="G498" s="205" t="s">
        <v>293</v>
      </c>
      <c r="H498" s="212"/>
      <c r="I498" s="205" t="s">
        <v>293</v>
      </c>
      <c r="J498" s="212"/>
      <c r="K498" s="212"/>
      <c r="L498" s="212"/>
      <c r="M498" s="205" t="s">
        <v>293</v>
      </c>
      <c r="N498" s="205" t="s">
        <v>293</v>
      </c>
      <c r="O498" s="205" t="s">
        <v>293</v>
      </c>
      <c r="P498" s="205" t="s">
        <v>293</v>
      </c>
      <c r="Q498" s="206">
        <v>1.4565462499999999</v>
      </c>
      <c r="R498" s="205" t="s">
        <v>293</v>
      </c>
      <c r="S498" s="205" t="s">
        <v>293</v>
      </c>
      <c r="T498" s="205" t="s">
        <v>293</v>
      </c>
      <c r="U498" s="207">
        <v>175.20654625</v>
      </c>
    </row>
    <row r="499" spans="2:21" x14ac:dyDescent="0.25">
      <c r="B499" s="198">
        <v>2024</v>
      </c>
      <c r="C499" s="199">
        <v>5</v>
      </c>
      <c r="D499" s="199">
        <v>4</v>
      </c>
      <c r="E499" s="199">
        <v>57.51</v>
      </c>
      <c r="F499" s="212"/>
      <c r="G499" s="205" t="s">
        <v>293</v>
      </c>
      <c r="H499" s="212"/>
      <c r="I499" s="205" t="s">
        <v>293</v>
      </c>
      <c r="J499" s="212"/>
      <c r="K499" s="212"/>
      <c r="L499" s="212"/>
      <c r="M499" s="205" t="s">
        <v>293</v>
      </c>
      <c r="N499" s="205" t="s">
        <v>293</v>
      </c>
      <c r="O499" s="205" t="s">
        <v>293</v>
      </c>
      <c r="P499" s="205" t="s">
        <v>293</v>
      </c>
      <c r="Q499" s="206">
        <v>1.1433573699999999</v>
      </c>
      <c r="R499" s="205" t="s">
        <v>293</v>
      </c>
      <c r="S499" s="205" t="s">
        <v>293</v>
      </c>
      <c r="T499" s="205" t="s">
        <v>293</v>
      </c>
      <c r="U499" s="207">
        <v>137.53335736999998</v>
      </c>
    </row>
    <row r="500" spans="2:21" x14ac:dyDescent="0.25">
      <c r="B500" s="198">
        <v>2024</v>
      </c>
      <c r="C500" s="199">
        <v>5</v>
      </c>
      <c r="D500" s="199">
        <v>5</v>
      </c>
      <c r="E500" s="199">
        <v>67.48</v>
      </c>
      <c r="F500" s="212"/>
      <c r="G500" s="205" t="s">
        <v>293</v>
      </c>
      <c r="H500" s="212"/>
      <c r="I500" s="205" t="s">
        <v>293</v>
      </c>
      <c r="J500" s="212"/>
      <c r="K500" s="212"/>
      <c r="L500" s="212"/>
      <c r="M500" s="205" t="s">
        <v>293</v>
      </c>
      <c r="N500" s="205" t="s">
        <v>293</v>
      </c>
      <c r="O500" s="205" t="s">
        <v>293</v>
      </c>
      <c r="P500" s="205" t="s">
        <v>293</v>
      </c>
      <c r="Q500" s="206">
        <v>1.1747097899999999</v>
      </c>
      <c r="R500" s="205" t="s">
        <v>293</v>
      </c>
      <c r="S500" s="205" t="s">
        <v>293</v>
      </c>
      <c r="T500" s="205" t="s">
        <v>293</v>
      </c>
      <c r="U500" s="207">
        <v>141.30470979</v>
      </c>
    </row>
    <row r="501" spans="2:21" x14ac:dyDescent="0.25">
      <c r="B501" s="198">
        <v>2024</v>
      </c>
      <c r="C501" s="199">
        <v>5</v>
      </c>
      <c r="D501" s="199">
        <v>6</v>
      </c>
      <c r="E501" s="199">
        <v>85.43</v>
      </c>
      <c r="F501" s="212"/>
      <c r="G501" s="205" t="s">
        <v>293</v>
      </c>
      <c r="H501" s="212"/>
      <c r="I501" s="205" t="s">
        <v>293</v>
      </c>
      <c r="J501" s="212"/>
      <c r="K501" s="212"/>
      <c r="L501" s="212"/>
      <c r="M501" s="205" t="s">
        <v>293</v>
      </c>
      <c r="N501" s="205" t="s">
        <v>293</v>
      </c>
      <c r="O501" s="205" t="s">
        <v>293</v>
      </c>
      <c r="P501" s="205" t="s">
        <v>293</v>
      </c>
      <c r="Q501" s="206">
        <v>1.4544504999999999</v>
      </c>
      <c r="R501" s="205" t="s">
        <v>293</v>
      </c>
      <c r="S501" s="205" t="s">
        <v>293</v>
      </c>
      <c r="T501" s="205" t="s">
        <v>293</v>
      </c>
      <c r="U501" s="207">
        <v>174.95445049999998</v>
      </c>
    </row>
    <row r="502" spans="2:21" x14ac:dyDescent="0.25">
      <c r="B502" s="198">
        <v>2024</v>
      </c>
      <c r="C502" s="199">
        <v>5</v>
      </c>
      <c r="D502" s="199">
        <v>7</v>
      </c>
      <c r="E502" s="199">
        <v>71.239999999999995</v>
      </c>
      <c r="F502" s="212"/>
      <c r="G502" s="205" t="s">
        <v>293</v>
      </c>
      <c r="H502" s="212"/>
      <c r="I502" s="205" t="s">
        <v>293</v>
      </c>
      <c r="J502" s="212"/>
      <c r="K502" s="212"/>
      <c r="L502" s="212"/>
      <c r="M502" s="205" t="s">
        <v>293</v>
      </c>
      <c r="N502" s="205" t="s">
        <v>293</v>
      </c>
      <c r="O502" s="205" t="s">
        <v>293</v>
      </c>
      <c r="P502" s="205" t="s">
        <v>293</v>
      </c>
      <c r="Q502" s="206">
        <v>1.3170531299999999</v>
      </c>
      <c r="R502" s="205" t="s">
        <v>293</v>
      </c>
      <c r="S502" s="205" t="s">
        <v>293</v>
      </c>
      <c r="T502" s="205" t="s">
        <v>293</v>
      </c>
      <c r="U502" s="207">
        <v>158.42705313000002</v>
      </c>
    </row>
    <row r="503" spans="2:21" x14ac:dyDescent="0.25">
      <c r="B503" s="198">
        <v>2024</v>
      </c>
      <c r="C503" s="199">
        <v>5</v>
      </c>
      <c r="D503" s="199">
        <v>8</v>
      </c>
      <c r="E503" s="199">
        <v>62.26</v>
      </c>
      <c r="F503" s="212"/>
      <c r="G503" s="205" t="s">
        <v>293</v>
      </c>
      <c r="H503" s="212"/>
      <c r="I503" s="205" t="s">
        <v>293</v>
      </c>
      <c r="J503" s="212"/>
      <c r="K503" s="212"/>
      <c r="L503" s="212"/>
      <c r="M503" s="205" t="s">
        <v>293</v>
      </c>
      <c r="N503" s="205" t="s">
        <v>293</v>
      </c>
      <c r="O503" s="205" t="s">
        <v>293</v>
      </c>
      <c r="P503" s="205" t="s">
        <v>293</v>
      </c>
      <c r="Q503" s="206">
        <v>1.4626658400000001</v>
      </c>
      <c r="R503" s="205" t="s">
        <v>293</v>
      </c>
      <c r="S503" s="205" t="s">
        <v>293</v>
      </c>
      <c r="T503" s="205" t="s">
        <v>293</v>
      </c>
      <c r="U503" s="207">
        <v>175.94266583999999</v>
      </c>
    </row>
    <row r="504" spans="2:21" x14ac:dyDescent="0.25">
      <c r="B504" s="198">
        <v>2024</v>
      </c>
      <c r="C504" s="199">
        <v>5</v>
      </c>
      <c r="D504" s="199">
        <v>9</v>
      </c>
      <c r="E504" s="199">
        <v>63.52</v>
      </c>
      <c r="F504" s="212"/>
      <c r="G504" s="205" t="s">
        <v>293</v>
      </c>
      <c r="H504" s="212"/>
      <c r="I504" s="205" t="s">
        <v>293</v>
      </c>
      <c r="J504" s="212"/>
      <c r="K504" s="212"/>
      <c r="L504" s="212"/>
      <c r="M504" s="205" t="s">
        <v>293</v>
      </c>
      <c r="N504" s="205" t="s">
        <v>293</v>
      </c>
      <c r="O504" s="205" t="s">
        <v>293</v>
      </c>
      <c r="P504" s="205" t="s">
        <v>293</v>
      </c>
      <c r="Q504" s="206">
        <v>1.64608588</v>
      </c>
      <c r="R504" s="205" t="s">
        <v>293</v>
      </c>
      <c r="S504" s="205" t="s">
        <v>293</v>
      </c>
      <c r="T504" s="205" t="s">
        <v>293</v>
      </c>
      <c r="U504" s="207">
        <v>198.00608588</v>
      </c>
    </row>
    <row r="505" spans="2:21" x14ac:dyDescent="0.25">
      <c r="B505" s="198">
        <v>2024</v>
      </c>
      <c r="C505" s="199">
        <v>5</v>
      </c>
      <c r="D505" s="199">
        <v>10</v>
      </c>
      <c r="E505" s="199">
        <v>63</v>
      </c>
      <c r="F505" s="212"/>
      <c r="G505" s="205" t="s">
        <v>293</v>
      </c>
      <c r="H505" s="212"/>
      <c r="I505" s="205" t="s">
        <v>293</v>
      </c>
      <c r="J505" s="212"/>
      <c r="K505" s="212"/>
      <c r="L505" s="212"/>
      <c r="M505" s="205" t="s">
        <v>293</v>
      </c>
      <c r="N505" s="205" t="s">
        <v>293</v>
      </c>
      <c r="O505" s="205" t="s">
        <v>293</v>
      </c>
      <c r="P505" s="205" t="s">
        <v>293</v>
      </c>
      <c r="Q505" s="206">
        <v>1.7244669299999997</v>
      </c>
      <c r="R505" s="205" t="s">
        <v>293</v>
      </c>
      <c r="S505" s="205" t="s">
        <v>293</v>
      </c>
      <c r="T505" s="205" t="s">
        <v>293</v>
      </c>
      <c r="U505" s="207">
        <v>207.43446692999999</v>
      </c>
    </row>
    <row r="506" spans="2:21" x14ac:dyDescent="0.25">
      <c r="B506" s="198">
        <v>2024</v>
      </c>
      <c r="C506" s="199">
        <v>5</v>
      </c>
      <c r="D506" s="199">
        <v>11</v>
      </c>
      <c r="E506" s="199">
        <v>59.15</v>
      </c>
      <c r="F506" s="212"/>
      <c r="G506" s="205" t="s">
        <v>293</v>
      </c>
      <c r="H506" s="212"/>
      <c r="I506" s="205" t="s">
        <v>293</v>
      </c>
      <c r="J506" s="212"/>
      <c r="K506" s="212"/>
      <c r="L506" s="212"/>
      <c r="M506" s="205" t="s">
        <v>293</v>
      </c>
      <c r="N506" s="205" t="s">
        <v>293</v>
      </c>
      <c r="O506" s="205" t="s">
        <v>293</v>
      </c>
      <c r="P506" s="205" t="s">
        <v>293</v>
      </c>
      <c r="Q506" s="206">
        <v>1.3823567000000001</v>
      </c>
      <c r="R506" s="205" t="s">
        <v>293</v>
      </c>
      <c r="S506" s="205" t="s">
        <v>293</v>
      </c>
      <c r="T506" s="205" t="s">
        <v>293</v>
      </c>
      <c r="U506" s="207">
        <v>166.28235669999998</v>
      </c>
    </row>
    <row r="507" spans="2:21" x14ac:dyDescent="0.25">
      <c r="B507" s="198">
        <v>2024</v>
      </c>
      <c r="C507" s="199">
        <v>5</v>
      </c>
      <c r="D507" s="199">
        <v>12</v>
      </c>
      <c r="E507" s="199">
        <v>62.86</v>
      </c>
      <c r="F507" s="212"/>
      <c r="G507" s="205" t="s">
        <v>293</v>
      </c>
      <c r="H507" s="212"/>
      <c r="I507" s="205" t="s">
        <v>293</v>
      </c>
      <c r="J507" s="212"/>
      <c r="K507" s="212"/>
      <c r="L507" s="212"/>
      <c r="M507" s="205" t="s">
        <v>293</v>
      </c>
      <c r="N507" s="205" t="s">
        <v>293</v>
      </c>
      <c r="O507" s="205" t="s">
        <v>293</v>
      </c>
      <c r="P507" s="205" t="s">
        <v>293</v>
      </c>
      <c r="Q507" s="206">
        <v>1.1319564899999996</v>
      </c>
      <c r="R507" s="205" t="s">
        <v>293</v>
      </c>
      <c r="S507" s="205" t="s">
        <v>293</v>
      </c>
      <c r="T507" s="205" t="s">
        <v>293</v>
      </c>
      <c r="U507" s="207">
        <v>136.16195648999997</v>
      </c>
    </row>
    <row r="508" spans="2:21" x14ac:dyDescent="0.25">
      <c r="B508" s="198">
        <v>2024</v>
      </c>
      <c r="C508" s="199">
        <v>5</v>
      </c>
      <c r="D508" s="199">
        <v>13</v>
      </c>
      <c r="E508" s="199">
        <v>68.62</v>
      </c>
      <c r="F508" s="212"/>
      <c r="G508" s="205" t="s">
        <v>293</v>
      </c>
      <c r="H508" s="212"/>
      <c r="I508" s="205" t="s">
        <v>293</v>
      </c>
      <c r="J508" s="212"/>
      <c r="K508" s="212"/>
      <c r="L508" s="212"/>
      <c r="M508" s="205" t="s">
        <v>293</v>
      </c>
      <c r="N508" s="205" t="s">
        <v>293</v>
      </c>
      <c r="O508" s="205" t="s">
        <v>293</v>
      </c>
      <c r="P508" s="205" t="s">
        <v>293</v>
      </c>
      <c r="Q508" s="206">
        <v>1.44447473</v>
      </c>
      <c r="R508" s="205" t="s">
        <v>293</v>
      </c>
      <c r="S508" s="205" t="s">
        <v>293</v>
      </c>
      <c r="T508" s="205" t="s">
        <v>293</v>
      </c>
      <c r="U508" s="207">
        <v>173.75447473</v>
      </c>
    </row>
    <row r="509" spans="2:21" x14ac:dyDescent="0.25">
      <c r="B509" s="198">
        <v>2024</v>
      </c>
      <c r="C509" s="199">
        <v>5</v>
      </c>
      <c r="D509" s="199">
        <v>14</v>
      </c>
      <c r="E509" s="199">
        <v>61.21</v>
      </c>
      <c r="F509" s="212"/>
      <c r="G509" s="205" t="s">
        <v>293</v>
      </c>
      <c r="H509" s="212"/>
      <c r="I509" s="205" t="s">
        <v>293</v>
      </c>
      <c r="J509" s="212"/>
      <c r="K509" s="212"/>
      <c r="L509" s="212"/>
      <c r="M509" s="205" t="s">
        <v>293</v>
      </c>
      <c r="N509" s="205" t="s">
        <v>293</v>
      </c>
      <c r="O509" s="205" t="s">
        <v>293</v>
      </c>
      <c r="P509" s="205" t="s">
        <v>293</v>
      </c>
      <c r="Q509" s="206">
        <v>1.7590048900000002</v>
      </c>
      <c r="R509" s="205" t="s">
        <v>293</v>
      </c>
      <c r="S509" s="205" t="s">
        <v>293</v>
      </c>
      <c r="T509" s="205" t="s">
        <v>293</v>
      </c>
      <c r="U509" s="207">
        <v>211.58900489000001</v>
      </c>
    </row>
    <row r="510" spans="2:21" x14ac:dyDescent="0.25">
      <c r="B510" s="198">
        <v>2024</v>
      </c>
      <c r="C510" s="199">
        <v>5</v>
      </c>
      <c r="D510" s="199">
        <v>15</v>
      </c>
      <c r="E510" s="199">
        <v>63.28</v>
      </c>
      <c r="F510" s="212"/>
      <c r="G510" s="205" t="s">
        <v>293</v>
      </c>
      <c r="H510" s="212"/>
      <c r="I510" s="205" t="s">
        <v>293</v>
      </c>
      <c r="J510" s="212"/>
      <c r="K510" s="212"/>
      <c r="L510" s="212"/>
      <c r="M510" s="205" t="s">
        <v>293</v>
      </c>
      <c r="N510" s="205" t="s">
        <v>293</v>
      </c>
      <c r="O510" s="205" t="s">
        <v>293</v>
      </c>
      <c r="P510" s="205" t="s">
        <v>293</v>
      </c>
      <c r="Q510" s="206">
        <v>1.7982373299999999</v>
      </c>
      <c r="R510" s="205" t="s">
        <v>293</v>
      </c>
      <c r="S510" s="205" t="s">
        <v>293</v>
      </c>
      <c r="T510" s="205" t="s">
        <v>293</v>
      </c>
      <c r="U510" s="207">
        <v>216.30823733</v>
      </c>
    </row>
    <row r="511" spans="2:21" x14ac:dyDescent="0.25">
      <c r="B511" s="198">
        <v>2024</v>
      </c>
      <c r="C511" s="199">
        <v>5</v>
      </c>
      <c r="D511" s="199">
        <v>16</v>
      </c>
      <c r="E511" s="199">
        <v>65.77</v>
      </c>
      <c r="F511" s="212"/>
      <c r="G511" s="205" t="s">
        <v>293</v>
      </c>
      <c r="H511" s="212"/>
      <c r="I511" s="205" t="s">
        <v>293</v>
      </c>
      <c r="J511" s="212"/>
      <c r="K511" s="212"/>
      <c r="L511" s="212"/>
      <c r="M511" s="205" t="s">
        <v>293</v>
      </c>
      <c r="N511" s="205" t="s">
        <v>293</v>
      </c>
      <c r="O511" s="205" t="s">
        <v>293</v>
      </c>
      <c r="P511" s="205" t="s">
        <v>293</v>
      </c>
      <c r="Q511" s="206">
        <v>1.90436611</v>
      </c>
      <c r="R511" s="205" t="s">
        <v>293</v>
      </c>
      <c r="S511" s="205" t="s">
        <v>293</v>
      </c>
      <c r="T511" s="205" t="s">
        <v>293</v>
      </c>
      <c r="U511" s="207">
        <v>229.07436611000003</v>
      </c>
    </row>
    <row r="512" spans="2:21" x14ac:dyDescent="0.25">
      <c r="B512" s="198">
        <v>2024</v>
      </c>
      <c r="C512" s="199">
        <v>5</v>
      </c>
      <c r="D512" s="199">
        <v>17</v>
      </c>
      <c r="E512" s="199">
        <v>62.14</v>
      </c>
      <c r="F512" s="212"/>
      <c r="G512" s="205" t="s">
        <v>293</v>
      </c>
      <c r="H512" s="212"/>
      <c r="I512" s="205" t="s">
        <v>293</v>
      </c>
      <c r="J512" s="212"/>
      <c r="K512" s="212"/>
      <c r="L512" s="212"/>
      <c r="M512" s="205" t="s">
        <v>293</v>
      </c>
      <c r="N512" s="205" t="s">
        <v>293</v>
      </c>
      <c r="O512" s="205" t="s">
        <v>293</v>
      </c>
      <c r="P512" s="205" t="s">
        <v>293</v>
      </c>
      <c r="Q512" s="206">
        <v>1.56166907</v>
      </c>
      <c r="R512" s="205" t="s">
        <v>293</v>
      </c>
      <c r="S512" s="205" t="s">
        <v>293</v>
      </c>
      <c r="T512" s="205" t="s">
        <v>293</v>
      </c>
      <c r="U512" s="207">
        <v>187.85166907000001</v>
      </c>
    </row>
    <row r="513" spans="2:21" x14ac:dyDescent="0.25">
      <c r="B513" s="198">
        <v>2024</v>
      </c>
      <c r="C513" s="199">
        <v>5</v>
      </c>
      <c r="D513" s="199">
        <v>18</v>
      </c>
      <c r="E513" s="199">
        <v>57.92</v>
      </c>
      <c r="F513" s="212"/>
      <c r="G513" s="205" t="s">
        <v>293</v>
      </c>
      <c r="H513" s="212"/>
      <c r="I513" s="205" t="s">
        <v>293</v>
      </c>
      <c r="J513" s="212"/>
      <c r="K513" s="212"/>
      <c r="L513" s="212"/>
      <c r="M513" s="205" t="s">
        <v>293</v>
      </c>
      <c r="N513" s="205" t="s">
        <v>293</v>
      </c>
      <c r="O513" s="205" t="s">
        <v>293</v>
      </c>
      <c r="P513" s="205" t="s">
        <v>293</v>
      </c>
      <c r="Q513" s="206">
        <v>1.1745421300000001</v>
      </c>
      <c r="R513" s="205" t="s">
        <v>293</v>
      </c>
      <c r="S513" s="205" t="s">
        <v>293</v>
      </c>
      <c r="T513" s="205" t="s">
        <v>293</v>
      </c>
      <c r="U513" s="207">
        <v>141.28454213000001</v>
      </c>
    </row>
    <row r="514" spans="2:21" x14ac:dyDescent="0.25">
      <c r="B514" s="198">
        <v>2024</v>
      </c>
      <c r="C514" s="199">
        <v>5</v>
      </c>
      <c r="D514" s="199">
        <v>19</v>
      </c>
      <c r="E514" s="199">
        <v>61.1</v>
      </c>
      <c r="F514" s="212"/>
      <c r="G514" s="205" t="s">
        <v>293</v>
      </c>
      <c r="H514" s="212"/>
      <c r="I514" s="205" t="s">
        <v>293</v>
      </c>
      <c r="J514" s="212"/>
      <c r="K514" s="212"/>
      <c r="L514" s="212"/>
      <c r="M514" s="205" t="s">
        <v>293</v>
      </c>
      <c r="N514" s="205" t="s">
        <v>293</v>
      </c>
      <c r="O514" s="205" t="s">
        <v>293</v>
      </c>
      <c r="P514" s="205" t="s">
        <v>293</v>
      </c>
      <c r="Q514" s="206">
        <v>1.13740544</v>
      </c>
      <c r="R514" s="205" t="s">
        <v>293</v>
      </c>
      <c r="S514" s="205" t="s">
        <v>293</v>
      </c>
      <c r="T514" s="205" t="s">
        <v>293</v>
      </c>
      <c r="U514" s="207">
        <v>136.81740543999999</v>
      </c>
    </row>
    <row r="515" spans="2:21" x14ac:dyDescent="0.25">
      <c r="B515" s="198">
        <v>2024</v>
      </c>
      <c r="C515" s="199">
        <v>5</v>
      </c>
      <c r="D515" s="199">
        <v>20</v>
      </c>
      <c r="E515" s="199">
        <v>69.06</v>
      </c>
      <c r="F515" s="212"/>
      <c r="G515" s="205" t="s">
        <v>293</v>
      </c>
      <c r="H515" s="212"/>
      <c r="I515" s="205" t="s">
        <v>293</v>
      </c>
      <c r="J515" s="212"/>
      <c r="K515" s="212"/>
      <c r="L515" s="212"/>
      <c r="M515" s="205" t="s">
        <v>293</v>
      </c>
      <c r="N515" s="205" t="s">
        <v>293</v>
      </c>
      <c r="O515" s="205" t="s">
        <v>293</v>
      </c>
      <c r="P515" s="205" t="s">
        <v>293</v>
      </c>
      <c r="Q515" s="206">
        <v>1.2866228400000002</v>
      </c>
      <c r="R515" s="205" t="s">
        <v>293</v>
      </c>
      <c r="S515" s="205" t="s">
        <v>293</v>
      </c>
      <c r="T515" s="205" t="s">
        <v>293</v>
      </c>
      <c r="U515" s="207">
        <v>154.76662284000003</v>
      </c>
    </row>
    <row r="516" spans="2:21" x14ac:dyDescent="0.25">
      <c r="B516" s="198">
        <v>2024</v>
      </c>
      <c r="C516" s="199">
        <v>5</v>
      </c>
      <c r="D516" s="199">
        <v>21</v>
      </c>
      <c r="E516" s="199">
        <v>61.29</v>
      </c>
      <c r="F516" s="212"/>
      <c r="G516" s="205" t="s">
        <v>293</v>
      </c>
      <c r="H516" s="212"/>
      <c r="I516" s="205" t="s">
        <v>293</v>
      </c>
      <c r="J516" s="212"/>
      <c r="K516" s="212"/>
      <c r="L516" s="212"/>
      <c r="M516" s="205" t="s">
        <v>293</v>
      </c>
      <c r="N516" s="205" t="s">
        <v>293</v>
      </c>
      <c r="O516" s="205" t="s">
        <v>293</v>
      </c>
      <c r="P516" s="205" t="s">
        <v>293</v>
      </c>
      <c r="Q516" s="206">
        <v>1.3183105799999999</v>
      </c>
      <c r="R516" s="205" t="s">
        <v>293</v>
      </c>
      <c r="S516" s="205" t="s">
        <v>293</v>
      </c>
      <c r="T516" s="205" t="s">
        <v>293</v>
      </c>
      <c r="U516" s="207">
        <v>158.57831057999999</v>
      </c>
    </row>
    <row r="517" spans="2:21" x14ac:dyDescent="0.25">
      <c r="B517" s="198">
        <v>2024</v>
      </c>
      <c r="C517" s="199">
        <v>5</v>
      </c>
      <c r="D517" s="199">
        <v>22</v>
      </c>
      <c r="E517" s="199">
        <v>59.07</v>
      </c>
      <c r="F517" s="212"/>
      <c r="G517" s="205" t="s">
        <v>293</v>
      </c>
      <c r="H517" s="212"/>
      <c r="I517" s="205" t="s">
        <v>293</v>
      </c>
      <c r="J517" s="212"/>
      <c r="K517" s="212"/>
      <c r="L517" s="212"/>
      <c r="M517" s="205" t="s">
        <v>293</v>
      </c>
      <c r="N517" s="205" t="s">
        <v>293</v>
      </c>
      <c r="O517" s="205" t="s">
        <v>293</v>
      </c>
      <c r="P517" s="205" t="s">
        <v>293</v>
      </c>
      <c r="Q517" s="206">
        <v>1.2649946999999999</v>
      </c>
      <c r="R517" s="205" t="s">
        <v>293</v>
      </c>
      <c r="S517" s="205" t="s">
        <v>293</v>
      </c>
      <c r="T517" s="205" t="s">
        <v>293</v>
      </c>
      <c r="U517" s="207">
        <v>152.16499469999999</v>
      </c>
    </row>
    <row r="518" spans="2:21" x14ac:dyDescent="0.25">
      <c r="B518" s="198">
        <v>2024</v>
      </c>
      <c r="C518" s="199">
        <v>5</v>
      </c>
      <c r="D518" s="199">
        <v>23</v>
      </c>
      <c r="E518" s="199">
        <v>60.31</v>
      </c>
      <c r="F518" s="212"/>
      <c r="G518" s="205" t="s">
        <v>293</v>
      </c>
      <c r="H518" s="212"/>
      <c r="I518" s="205" t="s">
        <v>293</v>
      </c>
      <c r="J518" s="212"/>
      <c r="K518" s="212"/>
      <c r="L518" s="212"/>
      <c r="M518" s="205" t="s">
        <v>293</v>
      </c>
      <c r="N518" s="205" t="s">
        <v>293</v>
      </c>
      <c r="O518" s="205" t="s">
        <v>293</v>
      </c>
      <c r="P518" s="205" t="s">
        <v>293</v>
      </c>
      <c r="Q518" s="206">
        <v>1.2729585500000002</v>
      </c>
      <c r="R518" s="205" t="s">
        <v>293</v>
      </c>
      <c r="S518" s="205" t="s">
        <v>293</v>
      </c>
      <c r="T518" s="205" t="s">
        <v>293</v>
      </c>
      <c r="U518" s="207">
        <v>153.12295854999999</v>
      </c>
    </row>
    <row r="519" spans="2:21" x14ac:dyDescent="0.25">
      <c r="B519" s="198">
        <v>2024</v>
      </c>
      <c r="C519" s="199">
        <v>5</v>
      </c>
      <c r="D519" s="199">
        <v>24</v>
      </c>
      <c r="E519" s="199">
        <v>62.47</v>
      </c>
      <c r="F519" s="212"/>
      <c r="G519" s="205" t="s">
        <v>293</v>
      </c>
      <c r="H519" s="212"/>
      <c r="I519" s="205" t="s">
        <v>293</v>
      </c>
      <c r="J519" s="212"/>
      <c r="K519" s="212"/>
      <c r="L519" s="212"/>
      <c r="M519" s="205" t="s">
        <v>293</v>
      </c>
      <c r="N519" s="205" t="s">
        <v>293</v>
      </c>
      <c r="O519" s="205" t="s">
        <v>293</v>
      </c>
      <c r="P519" s="205" t="s">
        <v>293</v>
      </c>
      <c r="Q519" s="206">
        <v>1.2859522000000001</v>
      </c>
      <c r="R519" s="205" t="s">
        <v>293</v>
      </c>
      <c r="S519" s="205" t="s">
        <v>293</v>
      </c>
      <c r="T519" s="205" t="s">
        <v>293</v>
      </c>
      <c r="U519" s="207">
        <v>154.68595219999997</v>
      </c>
    </row>
    <row r="520" spans="2:21" x14ac:dyDescent="0.25">
      <c r="B520" s="198">
        <v>2024</v>
      </c>
      <c r="C520" s="199">
        <v>5</v>
      </c>
      <c r="D520" s="199">
        <v>25</v>
      </c>
      <c r="E520" s="199">
        <v>59.53</v>
      </c>
      <c r="F520" s="212"/>
      <c r="G520" s="205" t="s">
        <v>293</v>
      </c>
      <c r="H520" s="212"/>
      <c r="I520" s="205" t="s">
        <v>293</v>
      </c>
      <c r="J520" s="212"/>
      <c r="K520" s="212"/>
      <c r="L520" s="212"/>
      <c r="M520" s="205" t="s">
        <v>293</v>
      </c>
      <c r="N520" s="205" t="s">
        <v>293</v>
      </c>
      <c r="O520" s="205" t="s">
        <v>293</v>
      </c>
      <c r="P520" s="205" t="s">
        <v>293</v>
      </c>
      <c r="Q520" s="206">
        <v>1.1707697800000001</v>
      </c>
      <c r="R520" s="205" t="s">
        <v>293</v>
      </c>
      <c r="S520" s="205" t="s">
        <v>293</v>
      </c>
      <c r="T520" s="205" t="s">
        <v>293</v>
      </c>
      <c r="U520" s="207">
        <v>140.83076978</v>
      </c>
    </row>
    <row r="521" spans="2:21" x14ac:dyDescent="0.25">
      <c r="B521" s="198">
        <v>2024</v>
      </c>
      <c r="C521" s="199">
        <v>5</v>
      </c>
      <c r="D521" s="199">
        <v>26</v>
      </c>
      <c r="E521" s="199">
        <v>63.03</v>
      </c>
      <c r="F521" s="212"/>
      <c r="G521" s="205" t="s">
        <v>293</v>
      </c>
      <c r="H521" s="212"/>
      <c r="I521" s="205" t="s">
        <v>293</v>
      </c>
      <c r="J521" s="212"/>
      <c r="K521" s="212"/>
      <c r="L521" s="212"/>
      <c r="M521" s="205" t="s">
        <v>293</v>
      </c>
      <c r="N521" s="205" t="s">
        <v>293</v>
      </c>
      <c r="O521" s="205" t="s">
        <v>293</v>
      </c>
      <c r="P521" s="205" t="s">
        <v>293</v>
      </c>
      <c r="Q521" s="206">
        <v>1.13438756</v>
      </c>
      <c r="R521" s="205" t="s">
        <v>293</v>
      </c>
      <c r="S521" s="205" t="s">
        <v>293</v>
      </c>
      <c r="T521" s="205" t="s">
        <v>293</v>
      </c>
      <c r="U521" s="207">
        <v>136.45438755999999</v>
      </c>
    </row>
    <row r="522" spans="2:21" x14ac:dyDescent="0.25">
      <c r="B522" s="198">
        <v>2024</v>
      </c>
      <c r="C522" s="199">
        <v>5</v>
      </c>
      <c r="D522" s="199">
        <v>27</v>
      </c>
      <c r="E522" s="199">
        <v>63.39</v>
      </c>
      <c r="F522" s="212"/>
      <c r="G522" s="205" t="s">
        <v>293</v>
      </c>
      <c r="H522" s="212"/>
      <c r="I522" s="205" t="s">
        <v>293</v>
      </c>
      <c r="J522" s="212"/>
      <c r="K522" s="212"/>
      <c r="L522" s="212"/>
      <c r="M522" s="205" t="s">
        <v>293</v>
      </c>
      <c r="N522" s="205" t="s">
        <v>293</v>
      </c>
      <c r="O522" s="205" t="s">
        <v>293</v>
      </c>
      <c r="P522" s="205" t="s">
        <v>293</v>
      </c>
      <c r="Q522" s="206">
        <v>1.1911404699999999</v>
      </c>
      <c r="R522" s="205" t="s">
        <v>293</v>
      </c>
      <c r="S522" s="205" t="s">
        <v>293</v>
      </c>
      <c r="T522" s="205" t="s">
        <v>293</v>
      </c>
      <c r="U522" s="207">
        <v>143.28114047</v>
      </c>
    </row>
    <row r="523" spans="2:21" x14ac:dyDescent="0.25">
      <c r="B523" s="198">
        <v>2024</v>
      </c>
      <c r="C523" s="199">
        <v>5</v>
      </c>
      <c r="D523" s="199">
        <v>28</v>
      </c>
      <c r="E523" s="199">
        <v>72.66</v>
      </c>
      <c r="F523" s="212"/>
      <c r="G523" s="205" t="s">
        <v>293</v>
      </c>
      <c r="H523" s="212"/>
      <c r="I523" s="205" t="s">
        <v>293</v>
      </c>
      <c r="J523" s="212"/>
      <c r="K523" s="212"/>
      <c r="L523" s="212"/>
      <c r="M523" s="205" t="s">
        <v>293</v>
      </c>
      <c r="N523" s="205" t="s">
        <v>293</v>
      </c>
      <c r="O523" s="205" t="s">
        <v>293</v>
      </c>
      <c r="P523" s="205" t="s">
        <v>293</v>
      </c>
      <c r="Q523" s="206">
        <v>1.2920717899999998</v>
      </c>
      <c r="R523" s="205" t="s">
        <v>293</v>
      </c>
      <c r="S523" s="205" t="s">
        <v>293</v>
      </c>
      <c r="T523" s="205" t="s">
        <v>293</v>
      </c>
      <c r="U523" s="207">
        <v>155.42207179000002</v>
      </c>
    </row>
    <row r="524" spans="2:21" x14ac:dyDescent="0.25">
      <c r="B524" s="198">
        <v>2024</v>
      </c>
      <c r="C524" s="199">
        <v>5</v>
      </c>
      <c r="D524" s="199">
        <v>29</v>
      </c>
      <c r="E524" s="199">
        <v>61.72</v>
      </c>
      <c r="F524" s="212"/>
      <c r="G524" s="205" t="s">
        <v>293</v>
      </c>
      <c r="H524" s="212"/>
      <c r="I524" s="205" t="s">
        <v>293</v>
      </c>
      <c r="J524" s="212"/>
      <c r="K524" s="212"/>
      <c r="L524" s="212"/>
      <c r="M524" s="205" t="s">
        <v>293</v>
      </c>
      <c r="N524" s="205" t="s">
        <v>293</v>
      </c>
      <c r="O524" s="205" t="s">
        <v>293</v>
      </c>
      <c r="P524" s="205" t="s">
        <v>293</v>
      </c>
      <c r="Q524" s="206">
        <v>1.3132807799999999</v>
      </c>
      <c r="R524" s="205" t="s">
        <v>293</v>
      </c>
      <c r="S524" s="205" t="s">
        <v>293</v>
      </c>
      <c r="T524" s="205" t="s">
        <v>293</v>
      </c>
      <c r="U524" s="207">
        <v>157.97328078000001</v>
      </c>
    </row>
    <row r="525" spans="2:21" x14ac:dyDescent="0.25">
      <c r="B525" s="198">
        <v>2024</v>
      </c>
      <c r="C525" s="199">
        <v>5</v>
      </c>
      <c r="D525" s="199">
        <v>30</v>
      </c>
      <c r="E525" s="199">
        <v>59.68</v>
      </c>
      <c r="F525" s="212"/>
      <c r="G525" s="205" t="s">
        <v>293</v>
      </c>
      <c r="H525" s="212"/>
      <c r="I525" s="205" t="s">
        <v>293</v>
      </c>
      <c r="J525" s="212"/>
      <c r="K525" s="212"/>
      <c r="L525" s="212"/>
      <c r="M525" s="205" t="s">
        <v>293</v>
      </c>
      <c r="N525" s="205" t="s">
        <v>293</v>
      </c>
      <c r="O525" s="205" t="s">
        <v>293</v>
      </c>
      <c r="P525" s="205" t="s">
        <v>293</v>
      </c>
      <c r="Q525" s="206">
        <v>1.7789564299999998</v>
      </c>
      <c r="R525" s="205" t="s">
        <v>293</v>
      </c>
      <c r="S525" s="205" t="s">
        <v>293</v>
      </c>
      <c r="T525" s="205" t="s">
        <v>293</v>
      </c>
      <c r="U525" s="207">
        <v>213.98895642999997</v>
      </c>
    </row>
    <row r="526" spans="2:21" x14ac:dyDescent="0.25">
      <c r="B526" s="198">
        <v>2024</v>
      </c>
      <c r="C526" s="199">
        <v>5</v>
      </c>
      <c r="D526" s="199">
        <v>31</v>
      </c>
      <c r="E526" s="199">
        <v>59.69</v>
      </c>
      <c r="F526" s="212"/>
      <c r="G526" s="205" t="s">
        <v>293</v>
      </c>
      <c r="H526" s="212"/>
      <c r="I526" s="205" t="s">
        <v>293</v>
      </c>
      <c r="J526" s="212"/>
      <c r="K526" s="212"/>
      <c r="L526" s="212"/>
      <c r="M526" s="205" t="s">
        <v>293</v>
      </c>
      <c r="N526" s="205" t="s">
        <v>293</v>
      </c>
      <c r="O526" s="205" t="s">
        <v>293</v>
      </c>
      <c r="P526" s="205" t="s">
        <v>293</v>
      </c>
      <c r="Q526" s="206">
        <v>2.4558836799999999</v>
      </c>
      <c r="R526" s="205" t="s">
        <v>293</v>
      </c>
      <c r="S526" s="205" t="s">
        <v>293</v>
      </c>
      <c r="T526" s="205" t="s">
        <v>293</v>
      </c>
      <c r="U526" s="207">
        <v>295.41588367999998</v>
      </c>
    </row>
    <row r="527" spans="2:21" x14ac:dyDescent="0.25">
      <c r="B527" s="198">
        <v>2024</v>
      </c>
      <c r="C527" s="199">
        <v>6</v>
      </c>
      <c r="D527" s="199">
        <v>1</v>
      </c>
      <c r="E527" s="199">
        <v>53.84</v>
      </c>
      <c r="F527" s="212"/>
      <c r="G527" s="205" t="s">
        <v>293</v>
      </c>
      <c r="H527" s="212"/>
      <c r="I527" s="205" t="s">
        <v>293</v>
      </c>
      <c r="J527" s="212"/>
      <c r="K527" s="212"/>
      <c r="L527" s="212"/>
      <c r="M527" s="205" t="s">
        <v>293</v>
      </c>
      <c r="N527" s="205" t="s">
        <v>293</v>
      </c>
      <c r="O527" s="205" t="s">
        <v>293</v>
      </c>
      <c r="P527" s="205" t="s">
        <v>293</v>
      </c>
      <c r="Q527" s="206">
        <v>1.1868651400000001</v>
      </c>
      <c r="R527" s="205" t="s">
        <v>293</v>
      </c>
      <c r="S527" s="205" t="s">
        <v>293</v>
      </c>
      <c r="T527" s="205" t="s">
        <v>293</v>
      </c>
      <c r="U527" s="207">
        <v>142.76686514000002</v>
      </c>
    </row>
    <row r="528" spans="2:21" x14ac:dyDescent="0.25">
      <c r="B528" s="198">
        <v>2024</v>
      </c>
      <c r="C528" s="199">
        <v>6</v>
      </c>
      <c r="D528" s="199">
        <v>2</v>
      </c>
      <c r="E528" s="199">
        <v>60.31</v>
      </c>
      <c r="F528" s="212"/>
      <c r="G528" s="205" t="s">
        <v>293</v>
      </c>
      <c r="H528" s="212"/>
      <c r="I528" s="205" t="s">
        <v>293</v>
      </c>
      <c r="J528" s="212"/>
      <c r="K528" s="212"/>
      <c r="L528" s="212"/>
      <c r="M528" s="205" t="s">
        <v>293</v>
      </c>
      <c r="N528" s="205" t="s">
        <v>293</v>
      </c>
      <c r="O528" s="205" t="s">
        <v>293</v>
      </c>
      <c r="P528" s="205" t="s">
        <v>293</v>
      </c>
      <c r="Q528" s="206">
        <v>1.2063136999999999</v>
      </c>
      <c r="R528" s="205" t="s">
        <v>293</v>
      </c>
      <c r="S528" s="205" t="s">
        <v>293</v>
      </c>
      <c r="T528" s="205" t="s">
        <v>293</v>
      </c>
      <c r="U528" s="207">
        <v>145.10631370000002</v>
      </c>
    </row>
    <row r="529" spans="2:21" x14ac:dyDescent="0.25">
      <c r="B529" s="198">
        <v>2024</v>
      </c>
      <c r="C529" s="199">
        <v>6</v>
      </c>
      <c r="D529" s="199">
        <v>3</v>
      </c>
      <c r="E529" s="199">
        <v>68.319999999999993</v>
      </c>
      <c r="F529" s="212"/>
      <c r="G529" s="205" t="s">
        <v>293</v>
      </c>
      <c r="H529" s="212"/>
      <c r="I529" s="205" t="s">
        <v>293</v>
      </c>
      <c r="J529" s="212"/>
      <c r="K529" s="212"/>
      <c r="L529" s="212"/>
      <c r="M529" s="205" t="s">
        <v>293</v>
      </c>
      <c r="N529" s="205" t="s">
        <v>293</v>
      </c>
      <c r="O529" s="205" t="s">
        <v>293</v>
      </c>
      <c r="P529" s="205" t="s">
        <v>293</v>
      </c>
      <c r="Q529" s="206">
        <v>1.5188319400000001</v>
      </c>
      <c r="R529" s="205" t="s">
        <v>293</v>
      </c>
      <c r="S529" s="205" t="s">
        <v>293</v>
      </c>
      <c r="T529" s="205" t="s">
        <v>293</v>
      </c>
      <c r="U529" s="207">
        <v>182.69883194000002</v>
      </c>
    </row>
    <row r="530" spans="2:21" x14ac:dyDescent="0.25">
      <c r="B530" s="198">
        <v>2024</v>
      </c>
      <c r="C530" s="199">
        <v>6</v>
      </c>
      <c r="D530" s="199">
        <v>4</v>
      </c>
      <c r="E530" s="199">
        <v>59.03</v>
      </c>
      <c r="F530" s="212"/>
      <c r="G530" s="205" t="s">
        <v>293</v>
      </c>
      <c r="H530" s="212"/>
      <c r="I530" s="205" t="s">
        <v>293</v>
      </c>
      <c r="J530" s="212"/>
      <c r="K530" s="212"/>
      <c r="L530" s="212"/>
      <c r="M530" s="205" t="s">
        <v>293</v>
      </c>
      <c r="N530" s="205" t="s">
        <v>293</v>
      </c>
      <c r="O530" s="205" t="s">
        <v>293</v>
      </c>
      <c r="P530" s="205" t="s">
        <v>293</v>
      </c>
      <c r="Q530" s="206">
        <v>1.5166523600000001</v>
      </c>
      <c r="R530" s="205" t="s">
        <v>293</v>
      </c>
      <c r="S530" s="205" t="s">
        <v>293</v>
      </c>
      <c r="T530" s="205" t="s">
        <v>293</v>
      </c>
      <c r="U530" s="207">
        <v>182.43665236000001</v>
      </c>
    </row>
    <row r="531" spans="2:21" x14ac:dyDescent="0.25">
      <c r="B531" s="198">
        <v>2024</v>
      </c>
      <c r="C531" s="199">
        <v>6</v>
      </c>
      <c r="D531" s="199">
        <v>5</v>
      </c>
      <c r="E531" s="199">
        <v>58.17</v>
      </c>
      <c r="F531" s="212"/>
      <c r="G531" s="205" t="s">
        <v>293</v>
      </c>
      <c r="H531" s="212"/>
      <c r="I531" s="205" t="s">
        <v>293</v>
      </c>
      <c r="J531" s="212"/>
      <c r="K531" s="212"/>
      <c r="L531" s="212"/>
      <c r="M531" s="205" t="s">
        <v>293</v>
      </c>
      <c r="N531" s="205" t="s">
        <v>293</v>
      </c>
      <c r="O531" s="205" t="s">
        <v>293</v>
      </c>
      <c r="P531" s="205" t="s">
        <v>293</v>
      </c>
      <c r="Q531" s="206">
        <v>1.76286107</v>
      </c>
      <c r="R531" s="205" t="s">
        <v>293</v>
      </c>
      <c r="S531" s="205" t="s">
        <v>293</v>
      </c>
      <c r="T531" s="205" t="s">
        <v>293</v>
      </c>
      <c r="U531" s="207">
        <v>212.05286107000003</v>
      </c>
    </row>
    <row r="532" spans="2:21" x14ac:dyDescent="0.25">
      <c r="B532" s="198">
        <v>2024</v>
      </c>
      <c r="C532" s="199">
        <v>6</v>
      </c>
      <c r="D532" s="199">
        <v>6</v>
      </c>
      <c r="E532" s="199">
        <v>55.51</v>
      </c>
      <c r="F532" s="212"/>
      <c r="G532" s="205" t="s">
        <v>293</v>
      </c>
      <c r="H532" s="212"/>
      <c r="I532" s="205" t="s">
        <v>293</v>
      </c>
      <c r="J532" s="212"/>
      <c r="K532" s="212"/>
      <c r="L532" s="212"/>
      <c r="M532" s="205" t="s">
        <v>293</v>
      </c>
      <c r="N532" s="205" t="s">
        <v>293</v>
      </c>
      <c r="O532" s="205" t="s">
        <v>293</v>
      </c>
      <c r="P532" s="205" t="s">
        <v>293</v>
      </c>
      <c r="Q532" s="206">
        <v>1.69328217</v>
      </c>
      <c r="R532" s="205" t="s">
        <v>293</v>
      </c>
      <c r="S532" s="205" t="s">
        <v>293</v>
      </c>
      <c r="T532" s="205" t="s">
        <v>293</v>
      </c>
      <c r="U532" s="207">
        <v>203.68328217000001</v>
      </c>
    </row>
    <row r="533" spans="2:21" x14ac:dyDescent="0.25">
      <c r="B533" s="198">
        <v>2024</v>
      </c>
      <c r="C533" s="199">
        <v>6</v>
      </c>
      <c r="D533" s="199">
        <v>7</v>
      </c>
      <c r="E533" s="199">
        <v>55.89</v>
      </c>
      <c r="F533" s="212"/>
      <c r="G533" s="205" t="s">
        <v>293</v>
      </c>
      <c r="H533" s="212"/>
      <c r="I533" s="205" t="s">
        <v>293</v>
      </c>
      <c r="J533" s="212"/>
      <c r="K533" s="212"/>
      <c r="L533" s="212"/>
      <c r="M533" s="205" t="s">
        <v>293</v>
      </c>
      <c r="N533" s="205" t="s">
        <v>293</v>
      </c>
      <c r="O533" s="205" t="s">
        <v>293</v>
      </c>
      <c r="P533" s="205" t="s">
        <v>293</v>
      </c>
      <c r="Q533" s="206">
        <v>1.2623959699999998</v>
      </c>
      <c r="R533" s="205" t="s">
        <v>293</v>
      </c>
      <c r="S533" s="205" t="s">
        <v>293</v>
      </c>
      <c r="T533" s="205" t="s">
        <v>293</v>
      </c>
      <c r="U533" s="207">
        <v>151.85239596999998</v>
      </c>
    </row>
    <row r="534" spans="2:21" x14ac:dyDescent="0.25">
      <c r="B534" s="198">
        <v>2024</v>
      </c>
      <c r="C534" s="199">
        <v>6</v>
      </c>
      <c r="D534" s="199">
        <v>8</v>
      </c>
      <c r="E534" s="199">
        <v>54.64</v>
      </c>
      <c r="F534" s="212"/>
      <c r="G534" s="205" t="s">
        <v>293</v>
      </c>
      <c r="H534" s="212"/>
      <c r="I534" s="205" t="s">
        <v>293</v>
      </c>
      <c r="J534" s="212"/>
      <c r="K534" s="212"/>
      <c r="L534" s="212"/>
      <c r="M534" s="205" t="s">
        <v>293</v>
      </c>
      <c r="N534" s="205" t="s">
        <v>293</v>
      </c>
      <c r="O534" s="205" t="s">
        <v>293</v>
      </c>
      <c r="P534" s="205" t="s">
        <v>293</v>
      </c>
      <c r="Q534" s="206">
        <v>1.63535564</v>
      </c>
      <c r="R534" s="205" t="s">
        <v>293</v>
      </c>
      <c r="S534" s="205" t="s">
        <v>293</v>
      </c>
      <c r="T534" s="205" t="s">
        <v>293</v>
      </c>
      <c r="U534" s="207">
        <v>196.71535564000001</v>
      </c>
    </row>
    <row r="535" spans="2:21" x14ac:dyDescent="0.25">
      <c r="B535" s="198">
        <v>2024</v>
      </c>
      <c r="C535" s="199">
        <v>6</v>
      </c>
      <c r="D535" s="199">
        <v>9</v>
      </c>
      <c r="E535" s="199">
        <v>57.08</v>
      </c>
      <c r="F535" s="212"/>
      <c r="G535" s="205" t="s">
        <v>293</v>
      </c>
      <c r="H535" s="212"/>
      <c r="I535" s="205" t="s">
        <v>293</v>
      </c>
      <c r="J535" s="212"/>
      <c r="K535" s="212"/>
      <c r="L535" s="212"/>
      <c r="M535" s="205" t="s">
        <v>293</v>
      </c>
      <c r="N535" s="205" t="s">
        <v>293</v>
      </c>
      <c r="O535" s="205" t="s">
        <v>293</v>
      </c>
      <c r="P535" s="205" t="s">
        <v>293</v>
      </c>
      <c r="Q535" s="206">
        <v>1.29550882</v>
      </c>
      <c r="R535" s="205" t="s">
        <v>293</v>
      </c>
      <c r="S535" s="205" t="s">
        <v>293</v>
      </c>
      <c r="T535" s="205" t="s">
        <v>293</v>
      </c>
      <c r="U535" s="207">
        <v>155.83550882</v>
      </c>
    </row>
    <row r="536" spans="2:21" x14ac:dyDescent="0.25">
      <c r="B536" s="198">
        <v>2024</v>
      </c>
      <c r="C536" s="199">
        <v>6</v>
      </c>
      <c r="D536" s="199">
        <v>10</v>
      </c>
      <c r="E536" s="199">
        <v>63.23</v>
      </c>
      <c r="F536" s="212"/>
      <c r="G536" s="205" t="s">
        <v>293</v>
      </c>
      <c r="H536" s="212"/>
      <c r="I536" s="205" t="s">
        <v>293</v>
      </c>
      <c r="J536" s="212"/>
      <c r="K536" s="212"/>
      <c r="L536" s="212"/>
      <c r="M536" s="205" t="s">
        <v>293</v>
      </c>
      <c r="N536" s="205" t="s">
        <v>293</v>
      </c>
      <c r="O536" s="205" t="s">
        <v>293</v>
      </c>
      <c r="P536" s="205" t="s">
        <v>293</v>
      </c>
      <c r="Q536" s="206">
        <v>1.4526900700000001</v>
      </c>
      <c r="R536" s="205" t="s">
        <v>293</v>
      </c>
      <c r="S536" s="205" t="s">
        <v>293</v>
      </c>
      <c r="T536" s="205" t="s">
        <v>293</v>
      </c>
      <c r="U536" s="207">
        <v>174.74269006999998</v>
      </c>
    </row>
    <row r="537" spans="2:21" x14ac:dyDescent="0.25">
      <c r="B537" s="198">
        <v>2024</v>
      </c>
      <c r="C537" s="199">
        <v>6</v>
      </c>
      <c r="D537" s="199">
        <v>11</v>
      </c>
      <c r="E537" s="199">
        <v>55.36</v>
      </c>
      <c r="F537" s="212"/>
      <c r="G537" s="205" t="s">
        <v>293</v>
      </c>
      <c r="H537" s="212"/>
      <c r="I537" s="205" t="s">
        <v>293</v>
      </c>
      <c r="J537" s="212"/>
      <c r="K537" s="212"/>
      <c r="L537" s="212"/>
      <c r="M537" s="205" t="s">
        <v>293</v>
      </c>
      <c r="N537" s="205" t="s">
        <v>293</v>
      </c>
      <c r="O537" s="205" t="s">
        <v>293</v>
      </c>
      <c r="P537" s="205" t="s">
        <v>293</v>
      </c>
      <c r="Q537" s="206">
        <v>1.46576755</v>
      </c>
      <c r="R537" s="205" t="s">
        <v>293</v>
      </c>
      <c r="S537" s="205" t="s">
        <v>293</v>
      </c>
      <c r="T537" s="205" t="s">
        <v>293</v>
      </c>
      <c r="U537" s="207">
        <v>176.31576755</v>
      </c>
    </row>
    <row r="538" spans="2:21" x14ac:dyDescent="0.25">
      <c r="B538" s="198">
        <v>2024</v>
      </c>
      <c r="C538" s="199">
        <v>6</v>
      </c>
      <c r="D538" s="199">
        <v>12</v>
      </c>
      <c r="E538" s="199">
        <v>55.83</v>
      </c>
      <c r="F538" s="212"/>
      <c r="G538" s="205" t="s">
        <v>293</v>
      </c>
      <c r="H538" s="212"/>
      <c r="I538" s="205" t="s">
        <v>293</v>
      </c>
      <c r="J538" s="212"/>
      <c r="K538" s="212"/>
      <c r="L538" s="212"/>
      <c r="M538" s="205" t="s">
        <v>293</v>
      </c>
      <c r="N538" s="205" t="s">
        <v>293</v>
      </c>
      <c r="O538" s="205" t="s">
        <v>293</v>
      </c>
      <c r="P538" s="205" t="s">
        <v>293</v>
      </c>
      <c r="Q538" s="206">
        <v>1.5311549500000001</v>
      </c>
      <c r="R538" s="205" t="s">
        <v>293</v>
      </c>
      <c r="S538" s="205" t="s">
        <v>293</v>
      </c>
      <c r="T538" s="205" t="s">
        <v>293</v>
      </c>
      <c r="U538" s="207">
        <v>184.18115495000001</v>
      </c>
    </row>
    <row r="539" spans="2:21" x14ac:dyDescent="0.25">
      <c r="B539" s="198">
        <v>2024</v>
      </c>
      <c r="C539" s="199">
        <v>6</v>
      </c>
      <c r="D539" s="199">
        <v>13</v>
      </c>
      <c r="E539" s="199">
        <v>49.67</v>
      </c>
      <c r="F539" s="212"/>
      <c r="G539" s="205" t="s">
        <v>293</v>
      </c>
      <c r="H539" s="212"/>
      <c r="I539" s="205" t="s">
        <v>293</v>
      </c>
      <c r="J539" s="212"/>
      <c r="K539" s="212"/>
      <c r="L539" s="212"/>
      <c r="M539" s="205" t="s">
        <v>293</v>
      </c>
      <c r="N539" s="205" t="s">
        <v>293</v>
      </c>
      <c r="O539" s="205" t="s">
        <v>293</v>
      </c>
      <c r="P539" s="205" t="s">
        <v>293</v>
      </c>
      <c r="Q539" s="206">
        <v>1.5115387300000001</v>
      </c>
      <c r="R539" s="205" t="s">
        <v>293</v>
      </c>
      <c r="S539" s="205" t="s">
        <v>293</v>
      </c>
      <c r="T539" s="205" t="s">
        <v>293</v>
      </c>
      <c r="U539" s="207">
        <v>181.82153873000001</v>
      </c>
    </row>
    <row r="540" spans="2:21" x14ac:dyDescent="0.25">
      <c r="B540" s="198">
        <v>2024</v>
      </c>
      <c r="C540" s="199">
        <v>6</v>
      </c>
      <c r="D540" s="199">
        <v>14</v>
      </c>
      <c r="E540" s="199">
        <v>56.59</v>
      </c>
      <c r="F540" s="212"/>
      <c r="G540" s="205" t="s">
        <v>293</v>
      </c>
      <c r="H540" s="212"/>
      <c r="I540" s="205" t="s">
        <v>293</v>
      </c>
      <c r="J540" s="212"/>
      <c r="K540" s="212"/>
      <c r="L540" s="212"/>
      <c r="M540" s="205" t="s">
        <v>293</v>
      </c>
      <c r="N540" s="205" t="s">
        <v>293</v>
      </c>
      <c r="O540" s="205" t="s">
        <v>293</v>
      </c>
      <c r="P540" s="205" t="s">
        <v>293</v>
      </c>
      <c r="Q540" s="206">
        <v>3.4754241400000003</v>
      </c>
      <c r="R540" s="205" t="s">
        <v>293</v>
      </c>
      <c r="S540" s="205" t="s">
        <v>293</v>
      </c>
      <c r="T540" s="205" t="s">
        <v>293</v>
      </c>
      <c r="U540" s="207">
        <v>418.05542414000001</v>
      </c>
    </row>
    <row r="541" spans="2:21" x14ac:dyDescent="0.25">
      <c r="B541" s="198">
        <v>2024</v>
      </c>
      <c r="C541" s="199">
        <v>6</v>
      </c>
      <c r="D541" s="199">
        <v>15</v>
      </c>
      <c r="E541" s="199">
        <v>51.13</v>
      </c>
      <c r="F541" s="212"/>
      <c r="G541" s="205" t="s">
        <v>293</v>
      </c>
      <c r="H541" s="212"/>
      <c r="I541" s="205" t="s">
        <v>293</v>
      </c>
      <c r="J541" s="212"/>
      <c r="K541" s="212"/>
      <c r="L541" s="212"/>
      <c r="M541" s="205" t="s">
        <v>293</v>
      </c>
      <c r="N541" s="205" t="s">
        <v>293</v>
      </c>
      <c r="O541" s="205" t="s">
        <v>293</v>
      </c>
      <c r="P541" s="205" t="s">
        <v>293</v>
      </c>
      <c r="Q541" s="206">
        <v>1.3323101900000001</v>
      </c>
      <c r="R541" s="205" t="s">
        <v>293</v>
      </c>
      <c r="S541" s="205" t="s">
        <v>293</v>
      </c>
      <c r="T541" s="205" t="s">
        <v>293</v>
      </c>
      <c r="U541" s="207">
        <v>160.26231018999999</v>
      </c>
    </row>
    <row r="542" spans="2:21" x14ac:dyDescent="0.25">
      <c r="B542" s="198">
        <v>2024</v>
      </c>
      <c r="C542" s="199">
        <v>6</v>
      </c>
      <c r="D542" s="199">
        <v>16</v>
      </c>
      <c r="E542" s="199">
        <v>52.58</v>
      </c>
      <c r="F542" s="212"/>
      <c r="G542" s="205" t="s">
        <v>293</v>
      </c>
      <c r="H542" s="212"/>
      <c r="I542" s="205" t="s">
        <v>293</v>
      </c>
      <c r="J542" s="212"/>
      <c r="K542" s="212"/>
      <c r="L542" s="212"/>
      <c r="M542" s="205" t="s">
        <v>293</v>
      </c>
      <c r="N542" s="205" t="s">
        <v>293</v>
      </c>
      <c r="O542" s="205" t="s">
        <v>293</v>
      </c>
      <c r="P542" s="205" t="s">
        <v>293</v>
      </c>
      <c r="Q542" s="206">
        <v>1.1098253699999998</v>
      </c>
      <c r="R542" s="205" t="s">
        <v>293</v>
      </c>
      <c r="S542" s="205" t="s">
        <v>293</v>
      </c>
      <c r="T542" s="205" t="s">
        <v>293</v>
      </c>
      <c r="U542" s="207">
        <v>133.49982537</v>
      </c>
    </row>
    <row r="543" spans="2:21" x14ac:dyDescent="0.25">
      <c r="B543" s="198">
        <v>2024</v>
      </c>
      <c r="C543" s="199">
        <v>6</v>
      </c>
      <c r="D543" s="199">
        <v>17</v>
      </c>
      <c r="E543" s="199">
        <v>57.36</v>
      </c>
      <c r="F543" s="212"/>
      <c r="G543" s="205" t="s">
        <v>293</v>
      </c>
      <c r="H543" s="212"/>
      <c r="I543" s="205" t="s">
        <v>293</v>
      </c>
      <c r="J543" s="212"/>
      <c r="K543" s="212"/>
      <c r="L543" s="212"/>
      <c r="M543" s="205" t="s">
        <v>293</v>
      </c>
      <c r="N543" s="205" t="s">
        <v>293</v>
      </c>
      <c r="O543" s="205" t="s">
        <v>293</v>
      </c>
      <c r="P543" s="205" t="s">
        <v>293</v>
      </c>
      <c r="Q543" s="206">
        <v>1.3121909899999999</v>
      </c>
      <c r="R543" s="205" t="s">
        <v>293</v>
      </c>
      <c r="S543" s="205" t="s">
        <v>293</v>
      </c>
      <c r="T543" s="205" t="s">
        <v>293</v>
      </c>
      <c r="U543" s="207">
        <v>157.84219099000001</v>
      </c>
    </row>
    <row r="544" spans="2:21" x14ac:dyDescent="0.25">
      <c r="B544" s="198">
        <v>2024</v>
      </c>
      <c r="C544" s="199">
        <v>6</v>
      </c>
      <c r="D544" s="199">
        <v>18</v>
      </c>
      <c r="E544" s="199">
        <v>53.86</v>
      </c>
      <c r="F544" s="212"/>
      <c r="G544" s="205" t="s">
        <v>293</v>
      </c>
      <c r="H544" s="212"/>
      <c r="I544" s="205" t="s">
        <v>293</v>
      </c>
      <c r="J544" s="212"/>
      <c r="K544" s="212"/>
      <c r="L544" s="212"/>
      <c r="M544" s="205" t="s">
        <v>293</v>
      </c>
      <c r="N544" s="205" t="s">
        <v>293</v>
      </c>
      <c r="O544" s="205" t="s">
        <v>293</v>
      </c>
      <c r="P544" s="205" t="s">
        <v>293</v>
      </c>
      <c r="Q544" s="206">
        <v>1.4633364799999999</v>
      </c>
      <c r="R544" s="205" t="s">
        <v>293</v>
      </c>
      <c r="S544" s="205" t="s">
        <v>293</v>
      </c>
      <c r="T544" s="205" t="s">
        <v>293</v>
      </c>
      <c r="U544" s="207">
        <v>176.02333648000001</v>
      </c>
    </row>
    <row r="545" spans="2:21" x14ac:dyDescent="0.25">
      <c r="B545" s="198">
        <v>2024</v>
      </c>
      <c r="C545" s="199">
        <v>6</v>
      </c>
      <c r="D545" s="199">
        <v>19</v>
      </c>
      <c r="E545" s="199">
        <v>53.63</v>
      </c>
      <c r="F545" s="212"/>
      <c r="G545" s="205" t="s">
        <v>293</v>
      </c>
      <c r="H545" s="212"/>
      <c r="I545" s="205" t="s">
        <v>293</v>
      </c>
      <c r="J545" s="212"/>
      <c r="K545" s="212"/>
      <c r="L545" s="212"/>
      <c r="M545" s="205" t="s">
        <v>293</v>
      </c>
      <c r="N545" s="205" t="s">
        <v>293</v>
      </c>
      <c r="O545" s="205" t="s">
        <v>293</v>
      </c>
      <c r="P545" s="205" t="s">
        <v>293</v>
      </c>
      <c r="Q545" s="206">
        <v>1.58958446</v>
      </c>
      <c r="R545" s="205" t="s">
        <v>293</v>
      </c>
      <c r="S545" s="205" t="s">
        <v>293</v>
      </c>
      <c r="T545" s="205" t="s">
        <v>293</v>
      </c>
      <c r="U545" s="207">
        <v>191.20958446</v>
      </c>
    </row>
    <row r="546" spans="2:21" x14ac:dyDescent="0.25">
      <c r="B546" s="198">
        <v>2024</v>
      </c>
      <c r="C546" s="199">
        <v>6</v>
      </c>
      <c r="D546" s="199">
        <v>20</v>
      </c>
      <c r="E546" s="199">
        <v>54.03</v>
      </c>
      <c r="F546" s="212"/>
      <c r="G546" s="205" t="s">
        <v>293</v>
      </c>
      <c r="H546" s="212"/>
      <c r="I546" s="205" t="s">
        <v>293</v>
      </c>
      <c r="J546" s="212"/>
      <c r="K546" s="212"/>
      <c r="L546" s="212"/>
      <c r="M546" s="205" t="s">
        <v>293</v>
      </c>
      <c r="N546" s="205" t="s">
        <v>293</v>
      </c>
      <c r="O546" s="205" t="s">
        <v>293</v>
      </c>
      <c r="P546" s="205" t="s">
        <v>293</v>
      </c>
      <c r="Q546" s="206">
        <v>1.7211137299999999</v>
      </c>
      <c r="R546" s="205" t="s">
        <v>293</v>
      </c>
      <c r="S546" s="205" t="s">
        <v>293</v>
      </c>
      <c r="T546" s="205" t="s">
        <v>293</v>
      </c>
      <c r="U546" s="207">
        <v>207.03111373000002</v>
      </c>
    </row>
    <row r="547" spans="2:21" x14ac:dyDescent="0.25">
      <c r="B547" s="198">
        <v>2024</v>
      </c>
      <c r="C547" s="199">
        <v>6</v>
      </c>
      <c r="D547" s="199">
        <v>21</v>
      </c>
      <c r="E547" s="199">
        <v>52.22</v>
      </c>
      <c r="F547" s="212"/>
      <c r="G547" s="205" t="s">
        <v>293</v>
      </c>
      <c r="H547" s="212"/>
      <c r="I547" s="205" t="s">
        <v>293</v>
      </c>
      <c r="J547" s="212"/>
      <c r="K547" s="212"/>
      <c r="L547" s="212"/>
      <c r="M547" s="205" t="s">
        <v>293</v>
      </c>
      <c r="N547" s="205" t="s">
        <v>293</v>
      </c>
      <c r="O547" s="205" t="s">
        <v>293</v>
      </c>
      <c r="P547" s="205" t="s">
        <v>293</v>
      </c>
      <c r="Q547" s="206">
        <v>1.75858574</v>
      </c>
      <c r="R547" s="205" t="s">
        <v>293</v>
      </c>
      <c r="S547" s="205" t="s">
        <v>293</v>
      </c>
      <c r="T547" s="205" t="s">
        <v>293</v>
      </c>
      <c r="U547" s="207">
        <v>211.53858573999997</v>
      </c>
    </row>
    <row r="548" spans="2:21" x14ac:dyDescent="0.25">
      <c r="B548" s="198">
        <v>2024</v>
      </c>
      <c r="C548" s="199">
        <v>6</v>
      </c>
      <c r="D548" s="199">
        <v>22</v>
      </c>
      <c r="E548" s="199">
        <v>47.45</v>
      </c>
      <c r="F548" s="212"/>
      <c r="G548" s="205" t="s">
        <v>293</v>
      </c>
      <c r="H548" s="212"/>
      <c r="I548" s="205" t="s">
        <v>293</v>
      </c>
      <c r="J548" s="212"/>
      <c r="K548" s="212"/>
      <c r="L548" s="212"/>
      <c r="M548" s="205" t="s">
        <v>293</v>
      </c>
      <c r="N548" s="205" t="s">
        <v>293</v>
      </c>
      <c r="O548" s="205" t="s">
        <v>293</v>
      </c>
      <c r="P548" s="205" t="s">
        <v>293</v>
      </c>
      <c r="Q548" s="206">
        <v>2.1316292400000001</v>
      </c>
      <c r="R548" s="205" t="s">
        <v>293</v>
      </c>
      <c r="S548" s="205" t="s">
        <v>293</v>
      </c>
      <c r="T548" s="205" t="s">
        <v>293</v>
      </c>
      <c r="U548" s="207">
        <v>256.41162924000002</v>
      </c>
    </row>
    <row r="549" spans="2:21" x14ac:dyDescent="0.25">
      <c r="B549" s="198">
        <v>2024</v>
      </c>
      <c r="C549" s="199">
        <v>6</v>
      </c>
      <c r="D549" s="199">
        <v>23</v>
      </c>
      <c r="E549" s="199">
        <v>48.74</v>
      </c>
      <c r="F549" s="212"/>
      <c r="G549" s="205" t="s">
        <v>293</v>
      </c>
      <c r="H549" s="212"/>
      <c r="I549" s="205" t="s">
        <v>293</v>
      </c>
      <c r="J549" s="212"/>
      <c r="K549" s="212"/>
      <c r="L549" s="212"/>
      <c r="M549" s="205" t="s">
        <v>293</v>
      </c>
      <c r="N549" s="205" t="s">
        <v>293</v>
      </c>
      <c r="O549" s="205" t="s">
        <v>293</v>
      </c>
      <c r="P549" s="205" t="s">
        <v>293</v>
      </c>
      <c r="Q549" s="206">
        <v>2.1029593800000002</v>
      </c>
      <c r="R549" s="205" t="s">
        <v>293</v>
      </c>
      <c r="S549" s="205" t="s">
        <v>293</v>
      </c>
      <c r="T549" s="205" t="s">
        <v>293</v>
      </c>
      <c r="U549" s="207">
        <v>252.96295938</v>
      </c>
    </row>
    <row r="550" spans="2:21" x14ac:dyDescent="0.25">
      <c r="B550" s="198">
        <v>2024</v>
      </c>
      <c r="C550" s="199">
        <v>6</v>
      </c>
      <c r="D550" s="199">
        <v>24</v>
      </c>
      <c r="E550" s="199">
        <v>51.09</v>
      </c>
      <c r="F550" s="212"/>
      <c r="G550" s="205" t="s">
        <v>293</v>
      </c>
      <c r="H550" s="212"/>
      <c r="I550" s="205" t="s">
        <v>293</v>
      </c>
      <c r="J550" s="212"/>
      <c r="K550" s="212"/>
      <c r="L550" s="212"/>
      <c r="M550" s="205" t="s">
        <v>293</v>
      </c>
      <c r="N550" s="205" t="s">
        <v>293</v>
      </c>
      <c r="O550" s="205" t="s">
        <v>293</v>
      </c>
      <c r="P550" s="205" t="s">
        <v>293</v>
      </c>
      <c r="Q550" s="206">
        <v>2.3179833299999997</v>
      </c>
      <c r="R550" s="205" t="s">
        <v>293</v>
      </c>
      <c r="S550" s="205" t="s">
        <v>293</v>
      </c>
      <c r="T550" s="205" t="s">
        <v>293</v>
      </c>
      <c r="U550" s="207">
        <v>278.82798333</v>
      </c>
    </row>
    <row r="551" spans="2:21" x14ac:dyDescent="0.25">
      <c r="B551" s="198">
        <v>2024</v>
      </c>
      <c r="C551" s="199">
        <v>6</v>
      </c>
      <c r="D551" s="199">
        <v>25</v>
      </c>
      <c r="E551" s="199">
        <v>47.37</v>
      </c>
      <c r="F551" s="212"/>
      <c r="G551" s="205" t="s">
        <v>293</v>
      </c>
      <c r="H551" s="212"/>
      <c r="I551" s="205" t="s">
        <v>293</v>
      </c>
      <c r="J551" s="212"/>
      <c r="K551" s="212"/>
      <c r="L551" s="212"/>
      <c r="M551" s="205" t="s">
        <v>293</v>
      </c>
      <c r="N551" s="205" t="s">
        <v>293</v>
      </c>
      <c r="O551" s="205" t="s">
        <v>293</v>
      </c>
      <c r="P551" s="205" t="s">
        <v>293</v>
      </c>
      <c r="Q551" s="206">
        <v>2.46761988</v>
      </c>
      <c r="R551" s="205" t="s">
        <v>293</v>
      </c>
      <c r="S551" s="205" t="s">
        <v>293</v>
      </c>
      <c r="T551" s="205" t="s">
        <v>293</v>
      </c>
      <c r="U551" s="207">
        <v>296.82761987999999</v>
      </c>
    </row>
    <row r="552" spans="2:21" x14ac:dyDescent="0.25">
      <c r="B552" s="198">
        <v>2024</v>
      </c>
      <c r="C552" s="199">
        <v>6</v>
      </c>
      <c r="D552" s="199">
        <v>26</v>
      </c>
      <c r="E552" s="199">
        <v>45.27</v>
      </c>
      <c r="F552" s="212"/>
      <c r="G552" s="205" t="s">
        <v>293</v>
      </c>
      <c r="H552" s="212"/>
      <c r="I552" s="205" t="s">
        <v>293</v>
      </c>
      <c r="J552" s="212"/>
      <c r="K552" s="212"/>
      <c r="L552" s="212"/>
      <c r="M552" s="205" t="s">
        <v>293</v>
      </c>
      <c r="N552" s="205" t="s">
        <v>293</v>
      </c>
      <c r="O552" s="205" t="s">
        <v>293</v>
      </c>
      <c r="P552" s="205" t="s">
        <v>293</v>
      </c>
      <c r="Q552" s="206">
        <v>1.8518047</v>
      </c>
      <c r="R552" s="205" t="s">
        <v>293</v>
      </c>
      <c r="S552" s="205" t="s">
        <v>293</v>
      </c>
      <c r="T552" s="205" t="s">
        <v>293</v>
      </c>
      <c r="U552" s="207">
        <v>222.75180469999998</v>
      </c>
    </row>
    <row r="553" spans="2:21" x14ac:dyDescent="0.25">
      <c r="B553" s="198">
        <v>2024</v>
      </c>
      <c r="C553" s="199">
        <v>6</v>
      </c>
      <c r="D553" s="199">
        <v>27</v>
      </c>
      <c r="E553" s="199">
        <v>47.21</v>
      </c>
      <c r="F553" s="212"/>
      <c r="G553" s="205" t="s">
        <v>293</v>
      </c>
      <c r="H553" s="212"/>
      <c r="I553" s="205" t="s">
        <v>293</v>
      </c>
      <c r="J553" s="212"/>
      <c r="K553" s="212"/>
      <c r="L553" s="212"/>
      <c r="M553" s="205" t="s">
        <v>293</v>
      </c>
      <c r="N553" s="205" t="s">
        <v>293</v>
      </c>
      <c r="O553" s="205" t="s">
        <v>293</v>
      </c>
      <c r="P553" s="205" t="s">
        <v>293</v>
      </c>
      <c r="Q553" s="206">
        <v>1.8033509599999999</v>
      </c>
      <c r="R553" s="205" t="s">
        <v>293</v>
      </c>
      <c r="S553" s="205" t="s">
        <v>293</v>
      </c>
      <c r="T553" s="205" t="s">
        <v>293</v>
      </c>
      <c r="U553" s="207">
        <v>216.92335095999999</v>
      </c>
    </row>
    <row r="554" spans="2:21" x14ac:dyDescent="0.25">
      <c r="B554" s="198">
        <v>2024</v>
      </c>
      <c r="C554" s="199">
        <v>6</v>
      </c>
      <c r="D554" s="199">
        <v>28</v>
      </c>
      <c r="E554" s="199">
        <v>47.66</v>
      </c>
      <c r="F554" s="212"/>
      <c r="G554" s="205" t="s">
        <v>293</v>
      </c>
      <c r="H554" s="212"/>
      <c r="I554" s="205" t="s">
        <v>293</v>
      </c>
      <c r="J554" s="212"/>
      <c r="K554" s="212"/>
      <c r="L554" s="212"/>
      <c r="M554" s="205" t="s">
        <v>293</v>
      </c>
      <c r="N554" s="205" t="s">
        <v>293</v>
      </c>
      <c r="O554" s="205" t="s">
        <v>293</v>
      </c>
      <c r="P554" s="205" t="s">
        <v>293</v>
      </c>
      <c r="Q554" s="206">
        <v>2.19324429</v>
      </c>
      <c r="R554" s="205" t="s">
        <v>293</v>
      </c>
      <c r="S554" s="205" t="s">
        <v>293</v>
      </c>
      <c r="T554" s="205" t="s">
        <v>293</v>
      </c>
      <c r="U554" s="207">
        <v>263.82324428999999</v>
      </c>
    </row>
    <row r="555" spans="2:21" x14ac:dyDescent="0.25">
      <c r="B555" s="198">
        <v>2024</v>
      </c>
      <c r="C555" s="199">
        <v>6</v>
      </c>
      <c r="D555" s="199">
        <v>29</v>
      </c>
      <c r="E555" s="199">
        <v>45.89</v>
      </c>
      <c r="F555" s="212"/>
      <c r="G555" s="205" t="s">
        <v>293</v>
      </c>
      <c r="H555" s="212"/>
      <c r="I555" s="205" t="s">
        <v>293</v>
      </c>
      <c r="J555" s="212"/>
      <c r="K555" s="212"/>
      <c r="L555" s="212"/>
      <c r="M555" s="205" t="s">
        <v>293</v>
      </c>
      <c r="N555" s="205" t="s">
        <v>293</v>
      </c>
      <c r="O555" s="205" t="s">
        <v>293</v>
      </c>
      <c r="P555" s="205" t="s">
        <v>293</v>
      </c>
      <c r="Q555" s="206">
        <v>1.53643624</v>
      </c>
      <c r="R555" s="205" t="s">
        <v>293</v>
      </c>
      <c r="S555" s="205" t="s">
        <v>293</v>
      </c>
      <c r="T555" s="205" t="s">
        <v>293</v>
      </c>
      <c r="U555" s="207">
        <v>184.81643624</v>
      </c>
    </row>
    <row r="556" spans="2:21" x14ac:dyDescent="0.25">
      <c r="B556" s="198">
        <v>2024</v>
      </c>
      <c r="C556" s="199">
        <v>6</v>
      </c>
      <c r="D556" s="199">
        <v>30</v>
      </c>
      <c r="E556" s="199">
        <v>47.58</v>
      </c>
      <c r="F556" s="212"/>
      <c r="G556" s="205" t="s">
        <v>293</v>
      </c>
      <c r="H556" s="212"/>
      <c r="I556" s="205" t="s">
        <v>293</v>
      </c>
      <c r="J556" s="212"/>
      <c r="K556" s="212"/>
      <c r="L556" s="212"/>
      <c r="M556" s="205" t="s">
        <v>293</v>
      </c>
      <c r="N556" s="205" t="s">
        <v>293</v>
      </c>
      <c r="O556" s="205" t="s">
        <v>293</v>
      </c>
      <c r="P556" s="205" t="s">
        <v>293</v>
      </c>
      <c r="Q556" s="206">
        <v>2.2966066800000005</v>
      </c>
      <c r="R556" s="205" t="s">
        <v>293</v>
      </c>
      <c r="S556" s="205" t="s">
        <v>293</v>
      </c>
      <c r="T556" s="205" t="s">
        <v>293</v>
      </c>
      <c r="U556" s="207">
        <v>276.25660668</v>
      </c>
    </row>
    <row r="557" spans="2:21" x14ac:dyDescent="0.25">
      <c r="B557" s="198">
        <v>2024</v>
      </c>
      <c r="C557" s="199">
        <v>7</v>
      </c>
      <c r="D557" s="199">
        <v>1</v>
      </c>
      <c r="E557" s="199">
        <v>51.36</v>
      </c>
      <c r="F557" s="212"/>
      <c r="G557" s="205" t="s">
        <v>293</v>
      </c>
      <c r="H557" s="212"/>
      <c r="I557" s="205" t="s">
        <v>293</v>
      </c>
      <c r="J557" s="212"/>
      <c r="K557" s="212"/>
      <c r="L557" s="212"/>
      <c r="M557" s="205" t="s">
        <v>293</v>
      </c>
      <c r="N557" s="205" t="s">
        <v>293</v>
      </c>
      <c r="O557" s="205" t="s">
        <v>293</v>
      </c>
      <c r="P557" s="205" t="s">
        <v>293</v>
      </c>
      <c r="Q557" s="206">
        <v>1.6823004400000001</v>
      </c>
      <c r="R557" s="205" t="s">
        <v>293</v>
      </c>
      <c r="S557" s="205" t="s">
        <v>293</v>
      </c>
      <c r="T557" s="205" t="s">
        <v>293</v>
      </c>
      <c r="U557" s="207">
        <v>202.36230044000001</v>
      </c>
    </row>
    <row r="558" spans="2:21" x14ac:dyDescent="0.25">
      <c r="B558" s="198">
        <v>2024</v>
      </c>
      <c r="C558" s="199">
        <v>7</v>
      </c>
      <c r="D558" s="199">
        <v>2</v>
      </c>
      <c r="E558" s="199">
        <v>48.38</v>
      </c>
      <c r="F558" s="212"/>
      <c r="G558" s="205" t="s">
        <v>293</v>
      </c>
      <c r="H558" s="212"/>
      <c r="I558" s="205" t="s">
        <v>293</v>
      </c>
      <c r="J558" s="212"/>
      <c r="K558" s="212"/>
      <c r="L558" s="212"/>
      <c r="M558" s="205" t="s">
        <v>293</v>
      </c>
      <c r="N558" s="205" t="s">
        <v>293</v>
      </c>
      <c r="O558" s="205" t="s">
        <v>293</v>
      </c>
      <c r="P558" s="205" t="s">
        <v>293</v>
      </c>
      <c r="Q558" s="206">
        <v>2.296942</v>
      </c>
      <c r="R558" s="205" t="s">
        <v>293</v>
      </c>
      <c r="S558" s="205" t="s">
        <v>293</v>
      </c>
      <c r="T558" s="205" t="s">
        <v>293</v>
      </c>
      <c r="U558" s="207">
        <v>276.296942</v>
      </c>
    </row>
    <row r="559" spans="2:21" x14ac:dyDescent="0.25">
      <c r="B559" s="198">
        <v>2024</v>
      </c>
      <c r="C559" s="199">
        <v>7</v>
      </c>
      <c r="D559" s="199">
        <v>3</v>
      </c>
      <c r="E559" s="199">
        <v>47.48</v>
      </c>
      <c r="F559" s="212"/>
      <c r="G559" s="205" t="s">
        <v>293</v>
      </c>
      <c r="H559" s="212"/>
      <c r="I559" s="205" t="s">
        <v>293</v>
      </c>
      <c r="J559" s="212"/>
      <c r="K559" s="212"/>
      <c r="L559" s="212"/>
      <c r="M559" s="205" t="s">
        <v>293</v>
      </c>
      <c r="N559" s="205" t="s">
        <v>293</v>
      </c>
      <c r="O559" s="205" t="s">
        <v>293</v>
      </c>
      <c r="P559" s="205" t="s">
        <v>293</v>
      </c>
      <c r="Q559" s="206">
        <v>2.2245128800000002</v>
      </c>
      <c r="R559" s="205" t="s">
        <v>293</v>
      </c>
      <c r="S559" s="205" t="s">
        <v>293</v>
      </c>
      <c r="T559" s="205" t="s">
        <v>293</v>
      </c>
      <c r="U559" s="207">
        <v>267.58451288000003</v>
      </c>
    </row>
    <row r="560" spans="2:21" x14ac:dyDescent="0.25">
      <c r="B560" s="198">
        <v>2024</v>
      </c>
      <c r="C560" s="199">
        <v>7</v>
      </c>
      <c r="D560" s="199">
        <v>4</v>
      </c>
      <c r="E560" s="199">
        <v>43.81</v>
      </c>
      <c r="F560" s="212"/>
      <c r="G560" s="205" t="s">
        <v>293</v>
      </c>
      <c r="H560" s="212"/>
      <c r="I560" s="205" t="s">
        <v>293</v>
      </c>
      <c r="J560" s="212"/>
      <c r="K560" s="212"/>
      <c r="L560" s="212"/>
      <c r="M560" s="205" t="s">
        <v>293</v>
      </c>
      <c r="N560" s="205" t="s">
        <v>293</v>
      </c>
      <c r="O560" s="205" t="s">
        <v>293</v>
      </c>
      <c r="P560" s="205" t="s">
        <v>293</v>
      </c>
      <c r="Q560" s="206">
        <v>1.99540549</v>
      </c>
      <c r="R560" s="205" t="s">
        <v>293</v>
      </c>
      <c r="S560" s="205" t="s">
        <v>293</v>
      </c>
      <c r="T560" s="205" t="s">
        <v>293</v>
      </c>
      <c r="U560" s="207">
        <v>240.02540549</v>
      </c>
    </row>
    <row r="561" spans="2:21" x14ac:dyDescent="0.25">
      <c r="B561" s="198">
        <v>2024</v>
      </c>
      <c r="C561" s="199">
        <v>7</v>
      </c>
      <c r="D561" s="199">
        <v>5</v>
      </c>
      <c r="E561" s="199">
        <v>52.09</v>
      </c>
      <c r="F561" s="212"/>
      <c r="G561" s="205" t="s">
        <v>293</v>
      </c>
      <c r="H561" s="212"/>
      <c r="I561" s="205" t="s">
        <v>293</v>
      </c>
      <c r="J561" s="212"/>
      <c r="K561" s="212"/>
      <c r="L561" s="212"/>
      <c r="M561" s="205" t="s">
        <v>293</v>
      </c>
      <c r="N561" s="205" t="s">
        <v>293</v>
      </c>
      <c r="O561" s="205" t="s">
        <v>293</v>
      </c>
      <c r="P561" s="205" t="s">
        <v>293</v>
      </c>
      <c r="Q561" s="206">
        <v>2.4081005799999997</v>
      </c>
      <c r="R561" s="205" t="s">
        <v>293</v>
      </c>
      <c r="S561" s="205" t="s">
        <v>293</v>
      </c>
      <c r="T561" s="205" t="s">
        <v>293</v>
      </c>
      <c r="U561" s="207">
        <v>289.66810057999999</v>
      </c>
    </row>
    <row r="562" spans="2:21" x14ac:dyDescent="0.25">
      <c r="B562" s="198">
        <v>2024</v>
      </c>
      <c r="C562" s="199">
        <v>7</v>
      </c>
      <c r="D562" s="199">
        <v>6</v>
      </c>
      <c r="E562" s="199">
        <v>44.28</v>
      </c>
      <c r="F562" s="212"/>
      <c r="G562" s="205" t="s">
        <v>293</v>
      </c>
      <c r="H562" s="212"/>
      <c r="I562" s="205" t="s">
        <v>293</v>
      </c>
      <c r="J562" s="212"/>
      <c r="K562" s="212"/>
      <c r="L562" s="212"/>
      <c r="M562" s="205" t="s">
        <v>293</v>
      </c>
      <c r="N562" s="205" t="s">
        <v>293</v>
      </c>
      <c r="O562" s="205" t="s">
        <v>293</v>
      </c>
      <c r="P562" s="205" t="s">
        <v>293</v>
      </c>
      <c r="Q562" s="206">
        <v>2.2104294399999995</v>
      </c>
      <c r="R562" s="205" t="s">
        <v>293</v>
      </c>
      <c r="S562" s="205" t="s">
        <v>293</v>
      </c>
      <c r="T562" s="205" t="s">
        <v>293</v>
      </c>
      <c r="U562" s="207">
        <v>265.89042943999999</v>
      </c>
    </row>
    <row r="563" spans="2:21" x14ac:dyDescent="0.25">
      <c r="B563" s="198">
        <v>2024</v>
      </c>
      <c r="C563" s="199">
        <v>7</v>
      </c>
      <c r="D563" s="199">
        <v>7</v>
      </c>
      <c r="E563" s="199">
        <v>46.26</v>
      </c>
      <c r="F563" s="212"/>
      <c r="G563" s="205" t="s">
        <v>293</v>
      </c>
      <c r="H563" s="212"/>
      <c r="I563" s="205" t="s">
        <v>293</v>
      </c>
      <c r="J563" s="212"/>
      <c r="K563" s="212"/>
      <c r="L563" s="212"/>
      <c r="M563" s="205" t="s">
        <v>293</v>
      </c>
      <c r="N563" s="205" t="s">
        <v>293</v>
      </c>
      <c r="O563" s="205" t="s">
        <v>293</v>
      </c>
      <c r="P563" s="205" t="s">
        <v>293</v>
      </c>
      <c r="Q563" s="206">
        <v>1.8699119799999999</v>
      </c>
      <c r="R563" s="205" t="s">
        <v>293</v>
      </c>
      <c r="S563" s="205" t="s">
        <v>293</v>
      </c>
      <c r="T563" s="205" t="s">
        <v>293</v>
      </c>
      <c r="U563" s="207">
        <v>224.92991198000001</v>
      </c>
    </row>
    <row r="564" spans="2:21" x14ac:dyDescent="0.25">
      <c r="B564" s="198">
        <v>2024</v>
      </c>
      <c r="C564" s="199">
        <v>7</v>
      </c>
      <c r="D564" s="199">
        <v>8</v>
      </c>
      <c r="E564" s="199">
        <v>50.42</v>
      </c>
      <c r="F564" s="212"/>
      <c r="G564" s="205" t="s">
        <v>293</v>
      </c>
      <c r="H564" s="212"/>
      <c r="I564" s="205" t="s">
        <v>293</v>
      </c>
      <c r="J564" s="212"/>
      <c r="K564" s="212"/>
      <c r="L564" s="212"/>
      <c r="M564" s="205" t="s">
        <v>293</v>
      </c>
      <c r="N564" s="205" t="s">
        <v>293</v>
      </c>
      <c r="O564" s="205" t="s">
        <v>293</v>
      </c>
      <c r="P564" s="205" t="s">
        <v>293</v>
      </c>
      <c r="Q564" s="206">
        <v>2.4866492899999999</v>
      </c>
      <c r="R564" s="205" t="s">
        <v>293</v>
      </c>
      <c r="S564" s="205" t="s">
        <v>293</v>
      </c>
      <c r="T564" s="205" t="s">
        <v>293</v>
      </c>
      <c r="U564" s="207">
        <v>299.11664929</v>
      </c>
    </row>
    <row r="565" spans="2:21" x14ac:dyDescent="0.25">
      <c r="B565" s="198">
        <v>2024</v>
      </c>
      <c r="C565" s="199">
        <v>7</v>
      </c>
      <c r="D565" s="199">
        <v>9</v>
      </c>
      <c r="E565" s="199">
        <v>47</v>
      </c>
      <c r="F565" s="212"/>
      <c r="G565" s="205" t="s">
        <v>293</v>
      </c>
      <c r="H565" s="212"/>
      <c r="I565" s="205" t="s">
        <v>293</v>
      </c>
      <c r="J565" s="212"/>
      <c r="K565" s="212"/>
      <c r="L565" s="212"/>
      <c r="M565" s="205" t="s">
        <v>293</v>
      </c>
      <c r="N565" s="205" t="s">
        <v>293</v>
      </c>
      <c r="O565" s="205" t="s">
        <v>293</v>
      </c>
      <c r="P565" s="205" t="s">
        <v>293</v>
      </c>
      <c r="Q565" s="206">
        <v>2.6291602899999997</v>
      </c>
      <c r="R565" s="205" t="s">
        <v>293</v>
      </c>
      <c r="S565" s="205" t="s">
        <v>293</v>
      </c>
      <c r="T565" s="205" t="s">
        <v>293</v>
      </c>
      <c r="U565" s="207">
        <v>316.25916029000001</v>
      </c>
    </row>
    <row r="566" spans="2:21" x14ac:dyDescent="0.25">
      <c r="B566" s="198">
        <v>2024</v>
      </c>
      <c r="C566" s="199">
        <v>7</v>
      </c>
      <c r="D566" s="199">
        <v>10</v>
      </c>
      <c r="E566" s="199">
        <v>47.04</v>
      </c>
      <c r="F566" s="212"/>
      <c r="G566" s="205" t="s">
        <v>293</v>
      </c>
      <c r="H566" s="212"/>
      <c r="I566" s="205" t="s">
        <v>293</v>
      </c>
      <c r="J566" s="212"/>
      <c r="K566" s="212"/>
      <c r="L566" s="212"/>
      <c r="M566" s="205" t="s">
        <v>293</v>
      </c>
      <c r="N566" s="205" t="s">
        <v>293</v>
      </c>
      <c r="O566" s="205" t="s">
        <v>293</v>
      </c>
      <c r="P566" s="205" t="s">
        <v>293</v>
      </c>
      <c r="Q566" s="206">
        <v>2.76270148</v>
      </c>
      <c r="R566" s="205" t="s">
        <v>293</v>
      </c>
      <c r="S566" s="205" t="s">
        <v>293</v>
      </c>
      <c r="T566" s="205" t="s">
        <v>293</v>
      </c>
      <c r="U566" s="207">
        <v>332.32270147999998</v>
      </c>
    </row>
    <row r="567" spans="2:21" x14ac:dyDescent="0.25">
      <c r="B567" s="198">
        <v>2024</v>
      </c>
      <c r="C567" s="199">
        <v>7</v>
      </c>
      <c r="D567" s="199">
        <v>11</v>
      </c>
      <c r="E567" s="199">
        <v>45.69</v>
      </c>
      <c r="F567" s="212"/>
      <c r="G567" s="205" t="s">
        <v>293</v>
      </c>
      <c r="H567" s="212"/>
      <c r="I567" s="205" t="s">
        <v>293</v>
      </c>
      <c r="J567" s="212"/>
      <c r="K567" s="212"/>
      <c r="L567" s="212"/>
      <c r="M567" s="205" t="s">
        <v>293</v>
      </c>
      <c r="N567" s="205" t="s">
        <v>293</v>
      </c>
      <c r="O567" s="205" t="s">
        <v>293</v>
      </c>
      <c r="P567" s="205" t="s">
        <v>293</v>
      </c>
      <c r="Q567" s="206">
        <v>2.77636577</v>
      </c>
      <c r="R567" s="205" t="s">
        <v>293</v>
      </c>
      <c r="S567" s="205" t="s">
        <v>293</v>
      </c>
      <c r="T567" s="205" t="s">
        <v>293</v>
      </c>
      <c r="U567" s="207">
        <v>333.96636576999998</v>
      </c>
    </row>
    <row r="568" spans="2:21" x14ac:dyDescent="0.25">
      <c r="B568" s="198">
        <v>2024</v>
      </c>
      <c r="C568" s="199">
        <v>7</v>
      </c>
      <c r="D568" s="199">
        <v>12</v>
      </c>
      <c r="E568" s="199">
        <v>45.01</v>
      </c>
      <c r="F568" s="212"/>
      <c r="G568" s="205" t="s">
        <v>293</v>
      </c>
      <c r="H568" s="212"/>
      <c r="I568" s="205" t="s">
        <v>293</v>
      </c>
      <c r="J568" s="212"/>
      <c r="K568" s="212"/>
      <c r="L568" s="212"/>
      <c r="M568" s="205" t="s">
        <v>293</v>
      </c>
      <c r="N568" s="205" t="s">
        <v>293</v>
      </c>
      <c r="O568" s="205" t="s">
        <v>293</v>
      </c>
      <c r="P568" s="205" t="s">
        <v>293</v>
      </c>
      <c r="Q568" s="206">
        <v>2.7580908300000004</v>
      </c>
      <c r="R568" s="205" t="s">
        <v>293</v>
      </c>
      <c r="S568" s="205" t="s">
        <v>293</v>
      </c>
      <c r="T568" s="205" t="s">
        <v>293</v>
      </c>
      <c r="U568" s="207">
        <v>331.76809083000001</v>
      </c>
    </row>
    <row r="569" spans="2:21" x14ac:dyDescent="0.25">
      <c r="B569" s="198">
        <v>2024</v>
      </c>
      <c r="C569" s="199">
        <v>7</v>
      </c>
      <c r="D569" s="199">
        <v>13</v>
      </c>
      <c r="E569" s="199">
        <v>44.08</v>
      </c>
      <c r="F569" s="212"/>
      <c r="G569" s="205" t="s">
        <v>293</v>
      </c>
      <c r="H569" s="212"/>
      <c r="I569" s="205" t="s">
        <v>293</v>
      </c>
      <c r="J569" s="212"/>
      <c r="K569" s="212"/>
      <c r="L569" s="212"/>
      <c r="M569" s="205" t="s">
        <v>293</v>
      </c>
      <c r="N569" s="205" t="s">
        <v>293</v>
      </c>
      <c r="O569" s="205" t="s">
        <v>293</v>
      </c>
      <c r="P569" s="205" t="s">
        <v>293</v>
      </c>
      <c r="Q569" s="206">
        <v>2.22828523</v>
      </c>
      <c r="R569" s="205" t="s">
        <v>293</v>
      </c>
      <c r="S569" s="205" t="s">
        <v>293</v>
      </c>
      <c r="T569" s="205" t="s">
        <v>293</v>
      </c>
      <c r="U569" s="207">
        <v>268.03828522999999</v>
      </c>
    </row>
    <row r="570" spans="2:21" x14ac:dyDescent="0.25">
      <c r="B570" s="198">
        <v>2024</v>
      </c>
      <c r="C570" s="199">
        <v>7</v>
      </c>
      <c r="D570" s="199">
        <v>14</v>
      </c>
      <c r="E570" s="199">
        <v>46.01</v>
      </c>
      <c r="F570" s="212"/>
      <c r="G570" s="205" t="s">
        <v>293</v>
      </c>
      <c r="H570" s="212"/>
      <c r="I570" s="205" t="s">
        <v>293</v>
      </c>
      <c r="J570" s="212"/>
      <c r="K570" s="212"/>
      <c r="L570" s="212"/>
      <c r="M570" s="205" t="s">
        <v>293</v>
      </c>
      <c r="N570" s="205" t="s">
        <v>293</v>
      </c>
      <c r="O570" s="205" t="s">
        <v>293</v>
      </c>
      <c r="P570" s="205" t="s">
        <v>293</v>
      </c>
      <c r="Q570" s="206">
        <v>1.9157669899999998</v>
      </c>
      <c r="R570" s="205" t="s">
        <v>293</v>
      </c>
      <c r="S570" s="205" t="s">
        <v>293</v>
      </c>
      <c r="T570" s="205" t="s">
        <v>293</v>
      </c>
      <c r="U570" s="207">
        <v>230.44576698999998</v>
      </c>
    </row>
    <row r="571" spans="2:21" x14ac:dyDescent="0.25">
      <c r="B571" s="198">
        <v>2024</v>
      </c>
      <c r="C571" s="199">
        <v>7</v>
      </c>
      <c r="D571" s="199">
        <v>15</v>
      </c>
      <c r="E571" s="199">
        <v>48.78</v>
      </c>
      <c r="F571" s="212"/>
      <c r="G571" s="205" t="s">
        <v>293</v>
      </c>
      <c r="H571" s="212"/>
      <c r="I571" s="205" t="s">
        <v>293</v>
      </c>
      <c r="J571" s="212"/>
      <c r="K571" s="212"/>
      <c r="L571" s="212"/>
      <c r="M571" s="205" t="s">
        <v>293</v>
      </c>
      <c r="N571" s="205" t="s">
        <v>293</v>
      </c>
      <c r="O571" s="205" t="s">
        <v>293</v>
      </c>
      <c r="P571" s="205" t="s">
        <v>293</v>
      </c>
      <c r="Q571" s="206">
        <v>2.1589578199999999</v>
      </c>
      <c r="R571" s="205" t="s">
        <v>293</v>
      </c>
      <c r="S571" s="205" t="s">
        <v>293</v>
      </c>
      <c r="T571" s="205" t="s">
        <v>293</v>
      </c>
      <c r="U571" s="207">
        <v>259.69895782000003</v>
      </c>
    </row>
    <row r="572" spans="2:21" x14ac:dyDescent="0.25">
      <c r="B572" s="198">
        <v>2024</v>
      </c>
      <c r="C572" s="199">
        <v>7</v>
      </c>
      <c r="D572" s="199">
        <v>16</v>
      </c>
      <c r="E572" s="199">
        <v>53.15</v>
      </c>
      <c r="F572" s="212"/>
      <c r="G572" s="205" t="s">
        <v>293</v>
      </c>
      <c r="H572" s="212"/>
      <c r="I572" s="205" t="s">
        <v>293</v>
      </c>
      <c r="J572" s="212"/>
      <c r="K572" s="212"/>
      <c r="L572" s="212"/>
      <c r="M572" s="205" t="s">
        <v>293</v>
      </c>
      <c r="N572" s="205" t="s">
        <v>293</v>
      </c>
      <c r="O572" s="205" t="s">
        <v>293</v>
      </c>
      <c r="P572" s="205" t="s">
        <v>293</v>
      </c>
      <c r="Q572" s="206">
        <v>2.0799061299999999</v>
      </c>
      <c r="R572" s="205" t="s">
        <v>293</v>
      </c>
      <c r="S572" s="205" t="s">
        <v>293</v>
      </c>
      <c r="T572" s="205" t="s">
        <v>293</v>
      </c>
      <c r="U572" s="207">
        <v>250.18990613000003</v>
      </c>
    </row>
    <row r="573" spans="2:21" x14ac:dyDescent="0.25">
      <c r="B573" s="198">
        <v>2024</v>
      </c>
      <c r="C573" s="199">
        <v>7</v>
      </c>
      <c r="D573" s="199">
        <v>17</v>
      </c>
      <c r="E573" s="199">
        <v>45.04</v>
      </c>
      <c r="F573" s="212"/>
      <c r="G573" s="205" t="s">
        <v>293</v>
      </c>
      <c r="H573" s="212"/>
      <c r="I573" s="205" t="s">
        <v>293</v>
      </c>
      <c r="J573" s="212"/>
      <c r="K573" s="212"/>
      <c r="L573" s="212"/>
      <c r="M573" s="205" t="s">
        <v>293</v>
      </c>
      <c r="N573" s="205" t="s">
        <v>293</v>
      </c>
      <c r="O573" s="205" t="s">
        <v>293</v>
      </c>
      <c r="P573" s="205" t="s">
        <v>293</v>
      </c>
      <c r="Q573" s="206">
        <v>2.1570297300000001</v>
      </c>
      <c r="R573" s="205" t="s">
        <v>293</v>
      </c>
      <c r="S573" s="205" t="s">
        <v>293</v>
      </c>
      <c r="T573" s="205" t="s">
        <v>293</v>
      </c>
      <c r="U573" s="207">
        <v>259.46702972999998</v>
      </c>
    </row>
    <row r="574" spans="2:21" x14ac:dyDescent="0.25">
      <c r="B574" s="198">
        <v>2024</v>
      </c>
      <c r="C574" s="199">
        <v>7</v>
      </c>
      <c r="D574" s="199">
        <v>18</v>
      </c>
      <c r="E574" s="199">
        <v>45.43</v>
      </c>
      <c r="F574" s="212"/>
      <c r="G574" s="205" t="s">
        <v>293</v>
      </c>
      <c r="H574" s="212"/>
      <c r="I574" s="205" t="s">
        <v>293</v>
      </c>
      <c r="J574" s="212"/>
      <c r="K574" s="212"/>
      <c r="L574" s="212"/>
      <c r="M574" s="205" t="s">
        <v>293</v>
      </c>
      <c r="N574" s="205" t="s">
        <v>293</v>
      </c>
      <c r="O574" s="205" t="s">
        <v>293</v>
      </c>
      <c r="P574" s="205" t="s">
        <v>293</v>
      </c>
      <c r="Q574" s="206">
        <v>2.3712153800000002</v>
      </c>
      <c r="R574" s="205" t="s">
        <v>293</v>
      </c>
      <c r="S574" s="205" t="s">
        <v>293</v>
      </c>
      <c r="T574" s="205" t="s">
        <v>293</v>
      </c>
      <c r="U574" s="207">
        <v>285.23121538000004</v>
      </c>
    </row>
    <row r="575" spans="2:21" x14ac:dyDescent="0.25">
      <c r="B575" s="198">
        <v>2024</v>
      </c>
      <c r="C575" s="199">
        <v>7</v>
      </c>
      <c r="D575" s="199">
        <v>19</v>
      </c>
      <c r="E575" s="199">
        <v>45.81</v>
      </c>
      <c r="F575" s="212"/>
      <c r="G575" s="205" t="s">
        <v>293</v>
      </c>
      <c r="H575" s="212"/>
      <c r="I575" s="205" t="s">
        <v>293</v>
      </c>
      <c r="J575" s="212"/>
      <c r="K575" s="212"/>
      <c r="L575" s="212"/>
      <c r="M575" s="205" t="s">
        <v>293</v>
      </c>
      <c r="N575" s="205" t="s">
        <v>293</v>
      </c>
      <c r="O575" s="205" t="s">
        <v>293</v>
      </c>
      <c r="P575" s="205" t="s">
        <v>293</v>
      </c>
      <c r="Q575" s="206">
        <v>2.59856234</v>
      </c>
      <c r="R575" s="205" t="s">
        <v>293</v>
      </c>
      <c r="S575" s="205" t="s">
        <v>293</v>
      </c>
      <c r="T575" s="205" t="s">
        <v>293</v>
      </c>
      <c r="U575" s="207">
        <v>312.57856234000002</v>
      </c>
    </row>
    <row r="576" spans="2:21" x14ac:dyDescent="0.25">
      <c r="B576" s="198">
        <v>2024</v>
      </c>
      <c r="C576" s="199">
        <v>7</v>
      </c>
      <c r="D576" s="199">
        <v>20</v>
      </c>
      <c r="E576" s="199">
        <v>44.3</v>
      </c>
      <c r="F576" s="212"/>
      <c r="G576" s="205" t="s">
        <v>293</v>
      </c>
      <c r="H576" s="212"/>
      <c r="I576" s="205" t="s">
        <v>293</v>
      </c>
      <c r="J576" s="212"/>
      <c r="K576" s="212"/>
      <c r="L576" s="212"/>
      <c r="M576" s="205" t="s">
        <v>293</v>
      </c>
      <c r="N576" s="205" t="s">
        <v>293</v>
      </c>
      <c r="O576" s="205" t="s">
        <v>293</v>
      </c>
      <c r="P576" s="205" t="s">
        <v>293</v>
      </c>
      <c r="Q576" s="206">
        <v>2.3498387300000001</v>
      </c>
      <c r="R576" s="205" t="s">
        <v>293</v>
      </c>
      <c r="S576" s="205" t="s">
        <v>293</v>
      </c>
      <c r="T576" s="205" t="s">
        <v>293</v>
      </c>
      <c r="U576" s="207">
        <v>282.65983872999999</v>
      </c>
    </row>
    <row r="577" spans="2:21" x14ac:dyDescent="0.25">
      <c r="B577" s="198">
        <v>2024</v>
      </c>
      <c r="C577" s="199">
        <v>7</v>
      </c>
      <c r="D577" s="199">
        <v>21</v>
      </c>
      <c r="E577" s="199">
        <v>44.1</v>
      </c>
      <c r="F577" s="212"/>
      <c r="G577" s="205" t="s">
        <v>293</v>
      </c>
      <c r="H577" s="212"/>
      <c r="I577" s="205" t="s">
        <v>293</v>
      </c>
      <c r="J577" s="212"/>
      <c r="K577" s="212"/>
      <c r="L577" s="212"/>
      <c r="M577" s="205" t="s">
        <v>293</v>
      </c>
      <c r="N577" s="205" t="s">
        <v>293</v>
      </c>
      <c r="O577" s="205" t="s">
        <v>293</v>
      </c>
      <c r="P577" s="205" t="s">
        <v>293</v>
      </c>
      <c r="Q577" s="206">
        <v>2.2261894799999999</v>
      </c>
      <c r="R577" s="205" t="s">
        <v>293</v>
      </c>
      <c r="S577" s="205" t="s">
        <v>293</v>
      </c>
      <c r="T577" s="205" t="s">
        <v>293</v>
      </c>
      <c r="U577" s="207">
        <v>267.78618947999996</v>
      </c>
    </row>
    <row r="578" spans="2:21" x14ac:dyDescent="0.25">
      <c r="B578" s="198">
        <v>2024</v>
      </c>
      <c r="C578" s="199">
        <v>7</v>
      </c>
      <c r="D578" s="199">
        <v>22</v>
      </c>
      <c r="E578" s="199">
        <v>49.16</v>
      </c>
      <c r="F578" s="212"/>
      <c r="G578" s="205" t="s">
        <v>293</v>
      </c>
      <c r="H578" s="212"/>
      <c r="I578" s="205" t="s">
        <v>293</v>
      </c>
      <c r="J578" s="212"/>
      <c r="K578" s="212"/>
      <c r="L578" s="212"/>
      <c r="M578" s="205" t="s">
        <v>293</v>
      </c>
      <c r="N578" s="205" t="s">
        <v>293</v>
      </c>
      <c r="O578" s="205" t="s">
        <v>293</v>
      </c>
      <c r="P578" s="205" t="s">
        <v>293</v>
      </c>
      <c r="Q578" s="206">
        <v>2.5234506600000004</v>
      </c>
      <c r="R578" s="205" t="s">
        <v>293</v>
      </c>
      <c r="S578" s="205" t="s">
        <v>293</v>
      </c>
      <c r="T578" s="205" t="s">
        <v>293</v>
      </c>
      <c r="U578" s="207">
        <v>303.54345065999996</v>
      </c>
    </row>
    <row r="579" spans="2:21" x14ac:dyDescent="0.25">
      <c r="B579" s="198">
        <v>2024</v>
      </c>
      <c r="C579" s="199">
        <v>7</v>
      </c>
      <c r="D579" s="199">
        <v>23</v>
      </c>
      <c r="E579" s="199">
        <v>47.49</v>
      </c>
      <c r="F579" s="212"/>
      <c r="G579" s="205" t="s">
        <v>293</v>
      </c>
      <c r="H579" s="212"/>
      <c r="I579" s="205" t="s">
        <v>293</v>
      </c>
      <c r="J579" s="212"/>
      <c r="K579" s="212"/>
      <c r="L579" s="212"/>
      <c r="M579" s="205" t="s">
        <v>293</v>
      </c>
      <c r="N579" s="205" t="s">
        <v>293</v>
      </c>
      <c r="O579" s="205" t="s">
        <v>293</v>
      </c>
      <c r="P579" s="205" t="s">
        <v>293</v>
      </c>
      <c r="Q579" s="206">
        <v>3.1977791800000004</v>
      </c>
      <c r="R579" s="205" t="s">
        <v>293</v>
      </c>
      <c r="S579" s="205" t="s">
        <v>293</v>
      </c>
      <c r="T579" s="205" t="s">
        <v>293</v>
      </c>
      <c r="U579" s="207">
        <v>384.65777918000003</v>
      </c>
    </row>
    <row r="580" spans="2:21" x14ac:dyDescent="0.25">
      <c r="B580" s="198">
        <v>2024</v>
      </c>
      <c r="C580" s="199">
        <v>7</v>
      </c>
      <c r="D580" s="199">
        <v>24</v>
      </c>
      <c r="E580" s="199">
        <v>45.03</v>
      </c>
      <c r="F580" s="212"/>
      <c r="G580" s="205" t="s">
        <v>293</v>
      </c>
      <c r="H580" s="212"/>
      <c r="I580" s="205" t="s">
        <v>293</v>
      </c>
      <c r="J580" s="212"/>
      <c r="K580" s="212"/>
      <c r="L580" s="212"/>
      <c r="M580" s="205" t="s">
        <v>293</v>
      </c>
      <c r="N580" s="205" t="s">
        <v>293</v>
      </c>
      <c r="O580" s="205" t="s">
        <v>293</v>
      </c>
      <c r="P580" s="205" t="s">
        <v>293</v>
      </c>
      <c r="Q580" s="206">
        <v>3.0835188899999997</v>
      </c>
      <c r="R580" s="205" t="s">
        <v>293</v>
      </c>
      <c r="S580" s="205" t="s">
        <v>293</v>
      </c>
      <c r="T580" s="205" t="s">
        <v>293</v>
      </c>
      <c r="U580" s="207">
        <v>370.91351888999998</v>
      </c>
    </row>
    <row r="581" spans="2:21" x14ac:dyDescent="0.25">
      <c r="B581" s="198">
        <v>2024</v>
      </c>
      <c r="C581" s="199">
        <v>7</v>
      </c>
      <c r="D581" s="199">
        <v>25</v>
      </c>
      <c r="E581" s="199">
        <v>45.21</v>
      </c>
      <c r="F581" s="212"/>
      <c r="G581" s="205" t="s">
        <v>293</v>
      </c>
      <c r="H581" s="212"/>
      <c r="I581" s="205" t="s">
        <v>293</v>
      </c>
      <c r="J581" s="212"/>
      <c r="K581" s="212"/>
      <c r="L581" s="212"/>
      <c r="M581" s="205" t="s">
        <v>293</v>
      </c>
      <c r="N581" s="205" t="s">
        <v>293</v>
      </c>
      <c r="O581" s="205" t="s">
        <v>293</v>
      </c>
      <c r="P581" s="205" t="s">
        <v>293</v>
      </c>
      <c r="Q581" s="206">
        <v>2.84753744</v>
      </c>
      <c r="R581" s="205" t="s">
        <v>293</v>
      </c>
      <c r="S581" s="205" t="s">
        <v>293</v>
      </c>
      <c r="T581" s="205" t="s">
        <v>293</v>
      </c>
      <c r="U581" s="207">
        <v>342.52753744</v>
      </c>
    </row>
    <row r="582" spans="2:21" x14ac:dyDescent="0.25">
      <c r="B582" s="198">
        <v>2024</v>
      </c>
      <c r="C582" s="199">
        <v>7</v>
      </c>
      <c r="D582" s="199">
        <v>26</v>
      </c>
      <c r="E582" s="199">
        <v>41.45</v>
      </c>
      <c r="F582" s="212"/>
      <c r="G582" s="205" t="s">
        <v>293</v>
      </c>
      <c r="H582" s="212"/>
      <c r="I582" s="205" t="s">
        <v>293</v>
      </c>
      <c r="J582" s="212"/>
      <c r="K582" s="212"/>
      <c r="L582" s="212"/>
      <c r="M582" s="205" t="s">
        <v>293</v>
      </c>
      <c r="N582" s="205" t="s">
        <v>293</v>
      </c>
      <c r="O582" s="205" t="s">
        <v>293</v>
      </c>
      <c r="P582" s="205" t="s">
        <v>293</v>
      </c>
      <c r="Q582" s="206">
        <v>2.62178325</v>
      </c>
      <c r="R582" s="205" t="s">
        <v>293</v>
      </c>
      <c r="S582" s="205" t="s">
        <v>293</v>
      </c>
      <c r="T582" s="205" t="s">
        <v>293</v>
      </c>
      <c r="U582" s="207">
        <v>315.37178325000002</v>
      </c>
    </row>
    <row r="583" spans="2:21" x14ac:dyDescent="0.25">
      <c r="B583" s="198">
        <v>2024</v>
      </c>
      <c r="C583" s="199">
        <v>7</v>
      </c>
      <c r="D583" s="199">
        <v>27</v>
      </c>
      <c r="E583" s="199">
        <v>40.46</v>
      </c>
      <c r="F583" s="212"/>
      <c r="G583" s="205" t="s">
        <v>293</v>
      </c>
      <c r="H583" s="212"/>
      <c r="I583" s="205" t="s">
        <v>293</v>
      </c>
      <c r="J583" s="212"/>
      <c r="K583" s="212"/>
      <c r="L583" s="212"/>
      <c r="M583" s="205" t="s">
        <v>293</v>
      </c>
      <c r="N583" s="205" t="s">
        <v>293</v>
      </c>
      <c r="O583" s="205" t="s">
        <v>293</v>
      </c>
      <c r="P583" s="205" t="s">
        <v>293</v>
      </c>
      <c r="Q583" s="206">
        <v>1.4427143000000002</v>
      </c>
      <c r="R583" s="205" t="s">
        <v>293</v>
      </c>
      <c r="S583" s="205" t="s">
        <v>293</v>
      </c>
      <c r="T583" s="205" t="s">
        <v>293</v>
      </c>
      <c r="U583" s="207">
        <v>173.54271430000003</v>
      </c>
    </row>
    <row r="584" spans="2:21" x14ac:dyDescent="0.25">
      <c r="B584" s="198">
        <v>2024</v>
      </c>
      <c r="C584" s="199">
        <v>7</v>
      </c>
      <c r="D584" s="199">
        <v>28</v>
      </c>
      <c r="E584" s="199">
        <v>44.12</v>
      </c>
      <c r="F584" s="212"/>
      <c r="G584" s="205" t="s">
        <v>293</v>
      </c>
      <c r="H584" s="212"/>
      <c r="I584" s="205" t="s">
        <v>293</v>
      </c>
      <c r="J584" s="212"/>
      <c r="K584" s="212"/>
      <c r="L584" s="212"/>
      <c r="M584" s="205" t="s">
        <v>293</v>
      </c>
      <c r="N584" s="205" t="s">
        <v>293</v>
      </c>
      <c r="O584" s="205" t="s">
        <v>293</v>
      </c>
      <c r="P584" s="205" t="s">
        <v>293</v>
      </c>
      <c r="Q584" s="206">
        <v>1.3458906500000001</v>
      </c>
      <c r="R584" s="205" t="s">
        <v>293</v>
      </c>
      <c r="S584" s="205" t="s">
        <v>293</v>
      </c>
      <c r="T584" s="205" t="s">
        <v>293</v>
      </c>
      <c r="U584" s="207">
        <v>161.89589065000001</v>
      </c>
    </row>
    <row r="585" spans="2:21" x14ac:dyDescent="0.25">
      <c r="B585" s="198">
        <v>2024</v>
      </c>
      <c r="C585" s="199">
        <v>7</v>
      </c>
      <c r="D585" s="199">
        <v>29</v>
      </c>
      <c r="E585" s="199">
        <v>48.83</v>
      </c>
      <c r="F585" s="212"/>
      <c r="G585" s="205" t="s">
        <v>293</v>
      </c>
      <c r="H585" s="212"/>
      <c r="I585" s="205" t="s">
        <v>293</v>
      </c>
      <c r="J585" s="212"/>
      <c r="K585" s="212"/>
      <c r="L585" s="212"/>
      <c r="M585" s="205" t="s">
        <v>293</v>
      </c>
      <c r="N585" s="205" t="s">
        <v>293</v>
      </c>
      <c r="O585" s="205" t="s">
        <v>293</v>
      </c>
      <c r="P585" s="205" t="s">
        <v>293</v>
      </c>
      <c r="Q585" s="206">
        <v>1.6500258899999998</v>
      </c>
      <c r="R585" s="205" t="s">
        <v>293</v>
      </c>
      <c r="S585" s="205" t="s">
        <v>293</v>
      </c>
      <c r="T585" s="205" t="s">
        <v>293</v>
      </c>
      <c r="U585" s="207">
        <v>198.48002588999998</v>
      </c>
    </row>
    <row r="586" spans="2:21" x14ac:dyDescent="0.25">
      <c r="B586" s="198">
        <v>2024</v>
      </c>
      <c r="C586" s="199">
        <v>7</v>
      </c>
      <c r="D586" s="199">
        <v>30</v>
      </c>
      <c r="E586" s="199">
        <v>46.29</v>
      </c>
      <c r="F586" s="212"/>
      <c r="G586" s="205" t="s">
        <v>293</v>
      </c>
      <c r="H586" s="212"/>
      <c r="I586" s="205" t="s">
        <v>293</v>
      </c>
      <c r="J586" s="212"/>
      <c r="K586" s="212"/>
      <c r="L586" s="212"/>
      <c r="M586" s="205" t="s">
        <v>293</v>
      </c>
      <c r="N586" s="205" t="s">
        <v>293</v>
      </c>
      <c r="O586" s="205" t="s">
        <v>293</v>
      </c>
      <c r="P586" s="205" t="s">
        <v>293</v>
      </c>
      <c r="Q586" s="206">
        <v>2.0825886900000001</v>
      </c>
      <c r="R586" s="205" t="s">
        <v>293</v>
      </c>
      <c r="S586" s="205" t="s">
        <v>293</v>
      </c>
      <c r="T586" s="205" t="s">
        <v>293</v>
      </c>
      <c r="U586" s="207">
        <v>250.51258869</v>
      </c>
    </row>
    <row r="587" spans="2:21" x14ac:dyDescent="0.25">
      <c r="B587" s="198">
        <v>2024</v>
      </c>
      <c r="C587" s="199">
        <v>7</v>
      </c>
      <c r="D587" s="199">
        <v>31</v>
      </c>
      <c r="E587" s="199">
        <v>46.31</v>
      </c>
      <c r="F587" s="212"/>
      <c r="G587" s="205" t="s">
        <v>293</v>
      </c>
      <c r="H587" s="212"/>
      <c r="I587" s="205" t="s">
        <v>293</v>
      </c>
      <c r="J587" s="212"/>
      <c r="K587" s="212"/>
      <c r="L587" s="212"/>
      <c r="M587" s="205" t="s">
        <v>293</v>
      </c>
      <c r="N587" s="205" t="s">
        <v>293</v>
      </c>
      <c r="O587" s="205" t="s">
        <v>293</v>
      </c>
      <c r="P587" s="205" t="s">
        <v>293</v>
      </c>
      <c r="Q587" s="206">
        <v>3.2321494799999999</v>
      </c>
      <c r="R587" s="205" t="s">
        <v>293</v>
      </c>
      <c r="S587" s="205" t="s">
        <v>293</v>
      </c>
      <c r="T587" s="205" t="s">
        <v>293</v>
      </c>
      <c r="U587" s="207">
        <v>388.79214947999998</v>
      </c>
    </row>
    <row r="588" spans="2:21" x14ac:dyDescent="0.25">
      <c r="B588" s="198">
        <v>2024</v>
      </c>
      <c r="C588" s="199">
        <v>8</v>
      </c>
      <c r="D588" s="199">
        <v>1</v>
      </c>
      <c r="E588" s="199">
        <v>46</v>
      </c>
      <c r="F588" s="212"/>
      <c r="G588" s="205" t="s">
        <v>293</v>
      </c>
      <c r="H588" s="212"/>
      <c r="I588" s="205" t="s">
        <v>293</v>
      </c>
      <c r="J588" s="212"/>
      <c r="K588" s="212"/>
      <c r="L588" s="212"/>
      <c r="M588" s="205" t="s">
        <v>293</v>
      </c>
      <c r="N588" s="205" t="s">
        <v>293</v>
      </c>
      <c r="O588" s="205" t="s">
        <v>293</v>
      </c>
      <c r="P588" s="205" t="s">
        <v>293</v>
      </c>
      <c r="Q588" s="206">
        <v>3.0579507399999999</v>
      </c>
      <c r="R588" s="205" t="s">
        <v>293</v>
      </c>
      <c r="S588" s="205" t="s">
        <v>293</v>
      </c>
      <c r="T588" s="205" t="s">
        <v>293</v>
      </c>
      <c r="U588" s="207">
        <v>367.83795074</v>
      </c>
    </row>
    <row r="589" spans="2:21" x14ac:dyDescent="0.25">
      <c r="B589" s="198">
        <v>2024</v>
      </c>
      <c r="C589" s="199">
        <v>8</v>
      </c>
      <c r="D589" s="199">
        <v>2</v>
      </c>
      <c r="E589" s="199">
        <v>44.1</v>
      </c>
      <c r="F589" s="212"/>
      <c r="G589" s="205" t="s">
        <v>293</v>
      </c>
      <c r="H589" s="212"/>
      <c r="I589" s="205" t="s">
        <v>293</v>
      </c>
      <c r="J589" s="212"/>
      <c r="K589" s="212"/>
      <c r="L589" s="212"/>
      <c r="M589" s="205" t="s">
        <v>293</v>
      </c>
      <c r="N589" s="205" t="s">
        <v>293</v>
      </c>
      <c r="O589" s="205" t="s">
        <v>293</v>
      </c>
      <c r="P589" s="205" t="s">
        <v>293</v>
      </c>
      <c r="Q589" s="206">
        <v>3.1450501100000001</v>
      </c>
      <c r="R589" s="205" t="s">
        <v>293</v>
      </c>
      <c r="S589" s="205" t="s">
        <v>293</v>
      </c>
      <c r="T589" s="205" t="s">
        <v>293</v>
      </c>
      <c r="U589" s="207">
        <v>378.31505011000002</v>
      </c>
    </row>
    <row r="590" spans="2:21" x14ac:dyDescent="0.25">
      <c r="B590" s="198">
        <v>2024</v>
      </c>
      <c r="C590" s="199">
        <v>8</v>
      </c>
      <c r="D590" s="199">
        <v>3</v>
      </c>
      <c r="E590" s="199">
        <v>41.13</v>
      </c>
      <c r="F590" s="212"/>
      <c r="G590" s="205" t="s">
        <v>293</v>
      </c>
      <c r="H590" s="212"/>
      <c r="I590" s="205" t="s">
        <v>293</v>
      </c>
      <c r="J590" s="212"/>
      <c r="K590" s="212"/>
      <c r="L590" s="212"/>
      <c r="M590" s="205" t="s">
        <v>293</v>
      </c>
      <c r="N590" s="205" t="s">
        <v>293</v>
      </c>
      <c r="O590" s="205" t="s">
        <v>293</v>
      </c>
      <c r="P590" s="205" t="s">
        <v>293</v>
      </c>
      <c r="Q590" s="206">
        <v>2.5434022000000001</v>
      </c>
      <c r="R590" s="205" t="s">
        <v>293</v>
      </c>
      <c r="S590" s="205" t="s">
        <v>293</v>
      </c>
      <c r="T590" s="205" t="s">
        <v>293</v>
      </c>
      <c r="U590" s="207">
        <v>305.94340220000004</v>
      </c>
    </row>
    <row r="591" spans="2:21" x14ac:dyDescent="0.25">
      <c r="B591" s="198">
        <v>2024</v>
      </c>
      <c r="C591" s="199">
        <v>8</v>
      </c>
      <c r="D591" s="199">
        <v>4</v>
      </c>
      <c r="E591" s="199">
        <v>43.56</v>
      </c>
      <c r="F591" s="212"/>
      <c r="G591" s="205" t="s">
        <v>293</v>
      </c>
      <c r="H591" s="212"/>
      <c r="I591" s="205" t="s">
        <v>293</v>
      </c>
      <c r="J591" s="212"/>
      <c r="K591" s="212"/>
      <c r="L591" s="212"/>
      <c r="M591" s="205" t="s">
        <v>293</v>
      </c>
      <c r="N591" s="205" t="s">
        <v>293</v>
      </c>
      <c r="O591" s="205" t="s">
        <v>293</v>
      </c>
      <c r="P591" s="205" t="s">
        <v>293</v>
      </c>
      <c r="Q591" s="206">
        <v>2.2583801999999999</v>
      </c>
      <c r="R591" s="205" t="s">
        <v>293</v>
      </c>
      <c r="S591" s="205" t="s">
        <v>293</v>
      </c>
      <c r="T591" s="205" t="s">
        <v>293</v>
      </c>
      <c r="U591" s="207">
        <v>271.65838019999995</v>
      </c>
    </row>
    <row r="592" spans="2:21" x14ac:dyDescent="0.25">
      <c r="B592" s="198">
        <v>2024</v>
      </c>
      <c r="C592" s="199">
        <v>8</v>
      </c>
      <c r="D592" s="199">
        <v>5</v>
      </c>
      <c r="E592" s="199">
        <v>44.34</v>
      </c>
      <c r="F592" s="212"/>
      <c r="G592" s="205" t="s">
        <v>293</v>
      </c>
      <c r="H592" s="212"/>
      <c r="I592" s="205" t="s">
        <v>293</v>
      </c>
      <c r="J592" s="212"/>
      <c r="K592" s="212"/>
      <c r="L592" s="212"/>
      <c r="M592" s="205" t="s">
        <v>293</v>
      </c>
      <c r="N592" s="205" t="s">
        <v>293</v>
      </c>
      <c r="O592" s="205" t="s">
        <v>293</v>
      </c>
      <c r="P592" s="205" t="s">
        <v>293</v>
      </c>
      <c r="Q592" s="206">
        <v>2.8673213200000003</v>
      </c>
      <c r="R592" s="205" t="s">
        <v>293</v>
      </c>
      <c r="S592" s="205" t="s">
        <v>293</v>
      </c>
      <c r="T592" s="205" t="s">
        <v>293</v>
      </c>
      <c r="U592" s="207">
        <v>344.90732131999999</v>
      </c>
    </row>
    <row r="593" spans="2:21" x14ac:dyDescent="0.25">
      <c r="B593" s="198">
        <v>2024</v>
      </c>
      <c r="C593" s="199">
        <v>8</v>
      </c>
      <c r="D593" s="199">
        <v>6</v>
      </c>
      <c r="E593" s="199">
        <v>47.16</v>
      </c>
      <c r="F593" s="212"/>
      <c r="G593" s="205" t="s">
        <v>293</v>
      </c>
      <c r="H593" s="212"/>
      <c r="I593" s="205" t="s">
        <v>293</v>
      </c>
      <c r="J593" s="212"/>
      <c r="K593" s="212"/>
      <c r="L593" s="212"/>
      <c r="M593" s="205" t="s">
        <v>293</v>
      </c>
      <c r="N593" s="205" t="s">
        <v>293</v>
      </c>
      <c r="O593" s="205" t="s">
        <v>293</v>
      </c>
      <c r="P593" s="205" t="s">
        <v>293</v>
      </c>
      <c r="Q593" s="206">
        <v>2.5039182699999998</v>
      </c>
      <c r="R593" s="205" t="s">
        <v>293</v>
      </c>
      <c r="S593" s="205" t="s">
        <v>293</v>
      </c>
      <c r="T593" s="205" t="s">
        <v>293</v>
      </c>
      <c r="U593" s="207">
        <v>301.19391826999998</v>
      </c>
    </row>
    <row r="594" spans="2:21" x14ac:dyDescent="0.25">
      <c r="B594" s="198">
        <v>2024</v>
      </c>
      <c r="C594" s="199">
        <v>8</v>
      </c>
      <c r="D594" s="199">
        <v>7</v>
      </c>
      <c r="E594" s="199">
        <v>42.9</v>
      </c>
      <c r="F594" s="212"/>
      <c r="G594" s="205" t="s">
        <v>293</v>
      </c>
      <c r="H594" s="212"/>
      <c r="I594" s="205" t="s">
        <v>293</v>
      </c>
      <c r="J594" s="212"/>
      <c r="K594" s="212"/>
      <c r="L594" s="212"/>
      <c r="M594" s="205" t="s">
        <v>293</v>
      </c>
      <c r="N594" s="205" t="s">
        <v>293</v>
      </c>
      <c r="O594" s="205" t="s">
        <v>293</v>
      </c>
      <c r="P594" s="205" t="s">
        <v>293</v>
      </c>
      <c r="Q594" s="206">
        <v>2.2616495700000003</v>
      </c>
      <c r="R594" s="205" t="s">
        <v>293</v>
      </c>
      <c r="S594" s="205" t="s">
        <v>293</v>
      </c>
      <c r="T594" s="205" t="s">
        <v>293</v>
      </c>
      <c r="U594" s="207">
        <v>272.05164957</v>
      </c>
    </row>
    <row r="595" spans="2:21" x14ac:dyDescent="0.25">
      <c r="B595" s="198">
        <v>2024</v>
      </c>
      <c r="C595" s="199">
        <v>8</v>
      </c>
      <c r="D595" s="199">
        <v>8</v>
      </c>
      <c r="E595" s="199">
        <v>43.71</v>
      </c>
      <c r="F595" s="212"/>
      <c r="G595" s="205" t="s">
        <v>293</v>
      </c>
      <c r="H595" s="212"/>
      <c r="I595" s="205" t="s">
        <v>293</v>
      </c>
      <c r="J595" s="212"/>
      <c r="K595" s="212"/>
      <c r="L595" s="212"/>
      <c r="M595" s="205" t="s">
        <v>293</v>
      </c>
      <c r="N595" s="205" t="s">
        <v>293</v>
      </c>
      <c r="O595" s="205" t="s">
        <v>293</v>
      </c>
      <c r="P595" s="205" t="s">
        <v>293</v>
      </c>
      <c r="Q595" s="206">
        <v>2.1112585500000001</v>
      </c>
      <c r="R595" s="205" t="s">
        <v>293</v>
      </c>
      <c r="S595" s="205" t="s">
        <v>293</v>
      </c>
      <c r="T595" s="205" t="s">
        <v>293</v>
      </c>
      <c r="U595" s="207">
        <v>253.96125855</v>
      </c>
    </row>
    <row r="596" spans="2:21" x14ac:dyDescent="0.25">
      <c r="B596" s="198">
        <v>2024</v>
      </c>
      <c r="C596" s="199">
        <v>8</v>
      </c>
      <c r="D596" s="199">
        <v>9</v>
      </c>
      <c r="E596" s="199">
        <v>45.73</v>
      </c>
      <c r="F596" s="212"/>
      <c r="G596" s="205" t="s">
        <v>293</v>
      </c>
      <c r="H596" s="212"/>
      <c r="I596" s="205" t="s">
        <v>293</v>
      </c>
      <c r="J596" s="212"/>
      <c r="K596" s="212"/>
      <c r="L596" s="212"/>
      <c r="M596" s="205" t="s">
        <v>293</v>
      </c>
      <c r="N596" s="205" t="s">
        <v>293</v>
      </c>
      <c r="O596" s="205" t="s">
        <v>293</v>
      </c>
      <c r="P596" s="205" t="s">
        <v>293</v>
      </c>
      <c r="Q596" s="206">
        <v>2.1580356900000002</v>
      </c>
      <c r="R596" s="205" t="s">
        <v>293</v>
      </c>
      <c r="S596" s="205" t="s">
        <v>293</v>
      </c>
      <c r="T596" s="205" t="s">
        <v>293</v>
      </c>
      <c r="U596" s="207">
        <v>259.58803569000003</v>
      </c>
    </row>
    <row r="597" spans="2:21" x14ac:dyDescent="0.25">
      <c r="B597" s="198">
        <v>2024</v>
      </c>
      <c r="C597" s="199">
        <v>8</v>
      </c>
      <c r="D597" s="199">
        <v>10</v>
      </c>
      <c r="E597" s="199">
        <v>41.89</v>
      </c>
      <c r="F597" s="212"/>
      <c r="G597" s="205" t="s">
        <v>293</v>
      </c>
      <c r="H597" s="212"/>
      <c r="I597" s="205" t="s">
        <v>293</v>
      </c>
      <c r="J597" s="212"/>
      <c r="K597" s="212"/>
      <c r="L597" s="212"/>
      <c r="M597" s="205" t="s">
        <v>293</v>
      </c>
      <c r="N597" s="205" t="s">
        <v>293</v>
      </c>
      <c r="O597" s="205" t="s">
        <v>293</v>
      </c>
      <c r="P597" s="205" t="s">
        <v>293</v>
      </c>
      <c r="Q597" s="206">
        <v>1.8237216499999997</v>
      </c>
      <c r="R597" s="205" t="s">
        <v>293</v>
      </c>
      <c r="S597" s="205" t="s">
        <v>293</v>
      </c>
      <c r="T597" s="205" t="s">
        <v>293</v>
      </c>
      <c r="U597" s="207">
        <v>219.37372164999999</v>
      </c>
    </row>
    <row r="598" spans="2:21" x14ac:dyDescent="0.25">
      <c r="B598" s="198">
        <v>2024</v>
      </c>
      <c r="C598" s="199">
        <v>8</v>
      </c>
      <c r="D598" s="199">
        <v>11</v>
      </c>
      <c r="E598" s="199">
        <v>42.9</v>
      </c>
      <c r="F598" s="212"/>
      <c r="G598" s="205" t="s">
        <v>293</v>
      </c>
      <c r="H598" s="212"/>
      <c r="I598" s="205" t="s">
        <v>293</v>
      </c>
      <c r="J598" s="212"/>
      <c r="K598" s="212"/>
      <c r="L598" s="212"/>
      <c r="M598" s="205" t="s">
        <v>293</v>
      </c>
      <c r="N598" s="205" t="s">
        <v>293</v>
      </c>
      <c r="O598" s="205" t="s">
        <v>293</v>
      </c>
      <c r="P598" s="205" t="s">
        <v>293</v>
      </c>
      <c r="Q598" s="206">
        <v>1.9050367500000001</v>
      </c>
      <c r="R598" s="205" t="s">
        <v>293</v>
      </c>
      <c r="S598" s="205" t="s">
        <v>293</v>
      </c>
      <c r="T598" s="205" t="s">
        <v>293</v>
      </c>
      <c r="U598" s="207">
        <v>229.15503674999999</v>
      </c>
    </row>
    <row r="599" spans="2:21" x14ac:dyDescent="0.25">
      <c r="B599" s="198">
        <v>2024</v>
      </c>
      <c r="C599" s="199">
        <v>8</v>
      </c>
      <c r="D599" s="199">
        <v>12</v>
      </c>
      <c r="E599" s="199">
        <v>58.11</v>
      </c>
      <c r="F599" s="212"/>
      <c r="G599" s="205" t="s">
        <v>293</v>
      </c>
      <c r="H599" s="212"/>
      <c r="I599" s="205" t="s">
        <v>293</v>
      </c>
      <c r="J599" s="212"/>
      <c r="K599" s="212"/>
      <c r="L599" s="212"/>
      <c r="M599" s="205" t="s">
        <v>293</v>
      </c>
      <c r="N599" s="205" t="s">
        <v>293</v>
      </c>
      <c r="O599" s="205" t="s">
        <v>293</v>
      </c>
      <c r="P599" s="205" t="s">
        <v>293</v>
      </c>
      <c r="Q599" s="206">
        <v>2.05584692</v>
      </c>
      <c r="R599" s="205" t="s">
        <v>293</v>
      </c>
      <c r="S599" s="205" t="s">
        <v>293</v>
      </c>
      <c r="T599" s="205" t="s">
        <v>293</v>
      </c>
      <c r="U599" s="207">
        <v>247.29584692</v>
      </c>
    </row>
    <row r="600" spans="2:21" x14ac:dyDescent="0.25">
      <c r="B600" s="198">
        <v>2024</v>
      </c>
      <c r="C600" s="199">
        <v>8</v>
      </c>
      <c r="D600" s="199">
        <v>13</v>
      </c>
      <c r="E600" s="199">
        <v>42.55</v>
      </c>
      <c r="F600" s="212"/>
      <c r="G600" s="205" t="s">
        <v>293</v>
      </c>
      <c r="H600" s="212"/>
      <c r="I600" s="205" t="s">
        <v>293</v>
      </c>
      <c r="J600" s="212"/>
      <c r="K600" s="212"/>
      <c r="L600" s="212"/>
      <c r="M600" s="205" t="s">
        <v>293</v>
      </c>
      <c r="N600" s="205" t="s">
        <v>293</v>
      </c>
      <c r="O600" s="205" t="s">
        <v>293</v>
      </c>
      <c r="P600" s="205" t="s">
        <v>293</v>
      </c>
      <c r="Q600" s="206">
        <v>1.6009853399999998</v>
      </c>
      <c r="R600" s="205" t="s">
        <v>293</v>
      </c>
      <c r="S600" s="205" t="s">
        <v>293</v>
      </c>
      <c r="T600" s="205" t="s">
        <v>293</v>
      </c>
      <c r="U600" s="207">
        <v>192.58098533999998</v>
      </c>
    </row>
    <row r="601" spans="2:21" x14ac:dyDescent="0.25">
      <c r="B601" s="198">
        <v>2024</v>
      </c>
      <c r="C601" s="199">
        <v>8</v>
      </c>
      <c r="D601" s="199">
        <v>14</v>
      </c>
      <c r="E601" s="199">
        <v>41.55</v>
      </c>
      <c r="F601" s="212"/>
      <c r="G601" s="205" t="s">
        <v>293</v>
      </c>
      <c r="H601" s="212"/>
      <c r="I601" s="205" t="s">
        <v>293</v>
      </c>
      <c r="J601" s="212"/>
      <c r="K601" s="212"/>
      <c r="L601" s="212"/>
      <c r="M601" s="205" t="s">
        <v>293</v>
      </c>
      <c r="N601" s="205" t="s">
        <v>293</v>
      </c>
      <c r="O601" s="205" t="s">
        <v>293</v>
      </c>
      <c r="P601" s="205" t="s">
        <v>293</v>
      </c>
      <c r="Q601" s="206">
        <v>1.6195956</v>
      </c>
      <c r="R601" s="205" t="s">
        <v>293</v>
      </c>
      <c r="S601" s="205" t="s">
        <v>293</v>
      </c>
      <c r="T601" s="205" t="s">
        <v>293</v>
      </c>
      <c r="U601" s="207">
        <v>194.81959560000001</v>
      </c>
    </row>
    <row r="602" spans="2:21" x14ac:dyDescent="0.25">
      <c r="B602" s="198">
        <v>2024</v>
      </c>
      <c r="C602" s="199">
        <v>8</v>
      </c>
      <c r="D602" s="199">
        <v>15</v>
      </c>
      <c r="E602" s="199">
        <v>45.25</v>
      </c>
      <c r="F602" s="212"/>
      <c r="G602" s="205" t="s">
        <v>293</v>
      </c>
      <c r="H602" s="212"/>
      <c r="I602" s="205" t="s">
        <v>293</v>
      </c>
      <c r="J602" s="212"/>
      <c r="K602" s="212"/>
      <c r="L602" s="212"/>
      <c r="M602" s="205" t="s">
        <v>293</v>
      </c>
      <c r="N602" s="205" t="s">
        <v>293</v>
      </c>
      <c r="O602" s="205" t="s">
        <v>293</v>
      </c>
      <c r="P602" s="205" t="s">
        <v>293</v>
      </c>
      <c r="Q602" s="206">
        <v>1.7475201799999998</v>
      </c>
      <c r="R602" s="205" t="s">
        <v>293</v>
      </c>
      <c r="S602" s="205" t="s">
        <v>293</v>
      </c>
      <c r="T602" s="205" t="s">
        <v>293</v>
      </c>
      <c r="U602" s="207">
        <v>210.20752017999999</v>
      </c>
    </row>
    <row r="603" spans="2:21" x14ac:dyDescent="0.25">
      <c r="B603" s="198">
        <v>2024</v>
      </c>
      <c r="C603" s="199">
        <v>8</v>
      </c>
      <c r="D603" s="199">
        <v>16</v>
      </c>
      <c r="E603" s="199">
        <v>43</v>
      </c>
      <c r="F603" s="212"/>
      <c r="G603" s="205" t="s">
        <v>293</v>
      </c>
      <c r="H603" s="212"/>
      <c r="I603" s="205" t="s">
        <v>293</v>
      </c>
      <c r="J603" s="212"/>
      <c r="K603" s="212"/>
      <c r="L603" s="212"/>
      <c r="M603" s="205" t="s">
        <v>293</v>
      </c>
      <c r="N603" s="205" t="s">
        <v>293</v>
      </c>
      <c r="O603" s="205" t="s">
        <v>293</v>
      </c>
      <c r="P603" s="205" t="s">
        <v>293</v>
      </c>
      <c r="Q603" s="206">
        <v>2.0068902</v>
      </c>
      <c r="R603" s="205" t="s">
        <v>293</v>
      </c>
      <c r="S603" s="205" t="s">
        <v>293</v>
      </c>
      <c r="T603" s="205" t="s">
        <v>293</v>
      </c>
      <c r="U603" s="207">
        <v>241.40689019999999</v>
      </c>
    </row>
    <row r="604" spans="2:21" x14ac:dyDescent="0.25">
      <c r="B604" s="198">
        <v>2024</v>
      </c>
      <c r="C604" s="199">
        <v>8</v>
      </c>
      <c r="D604" s="199">
        <v>17</v>
      </c>
      <c r="E604" s="199">
        <v>40.200000000000003</v>
      </c>
      <c r="F604" s="212"/>
      <c r="G604" s="205" t="s">
        <v>293</v>
      </c>
      <c r="H604" s="212"/>
      <c r="I604" s="205" t="s">
        <v>293</v>
      </c>
      <c r="J604" s="212"/>
      <c r="K604" s="212"/>
      <c r="L604" s="212"/>
      <c r="M604" s="205" t="s">
        <v>293</v>
      </c>
      <c r="N604" s="205" t="s">
        <v>293</v>
      </c>
      <c r="O604" s="205" t="s">
        <v>293</v>
      </c>
      <c r="P604" s="205" t="s">
        <v>293</v>
      </c>
      <c r="Q604" s="206">
        <v>1.7691483200000002</v>
      </c>
      <c r="R604" s="205" t="s">
        <v>293</v>
      </c>
      <c r="S604" s="205" t="s">
        <v>293</v>
      </c>
      <c r="T604" s="205" t="s">
        <v>293</v>
      </c>
      <c r="U604" s="207">
        <v>212.80914831999999</v>
      </c>
    </row>
    <row r="605" spans="2:21" x14ac:dyDescent="0.25">
      <c r="B605" s="198">
        <v>2024</v>
      </c>
      <c r="C605" s="199">
        <v>8</v>
      </c>
      <c r="D605" s="199">
        <v>18</v>
      </c>
      <c r="E605" s="199">
        <v>45.32</v>
      </c>
      <c r="F605" s="212"/>
      <c r="G605" s="205" t="s">
        <v>293</v>
      </c>
      <c r="H605" s="212"/>
      <c r="I605" s="205" t="s">
        <v>293</v>
      </c>
      <c r="J605" s="212"/>
      <c r="K605" s="212"/>
      <c r="L605" s="212"/>
      <c r="M605" s="205" t="s">
        <v>293</v>
      </c>
      <c r="N605" s="205" t="s">
        <v>293</v>
      </c>
      <c r="O605" s="205" t="s">
        <v>293</v>
      </c>
      <c r="P605" s="205" t="s">
        <v>293</v>
      </c>
      <c r="Q605" s="206">
        <v>1.7796270700000001</v>
      </c>
      <c r="R605" s="205" t="s">
        <v>293</v>
      </c>
      <c r="S605" s="205" t="s">
        <v>293</v>
      </c>
      <c r="T605" s="205" t="s">
        <v>293</v>
      </c>
      <c r="U605" s="207">
        <v>214.06962707</v>
      </c>
    </row>
    <row r="606" spans="2:21" x14ac:dyDescent="0.25">
      <c r="B606" s="198">
        <v>2024</v>
      </c>
      <c r="C606" s="199">
        <v>8</v>
      </c>
      <c r="D606" s="199">
        <v>19</v>
      </c>
      <c r="E606" s="199">
        <v>50.23</v>
      </c>
      <c r="F606" s="212"/>
      <c r="G606" s="205" t="s">
        <v>293</v>
      </c>
      <c r="H606" s="212"/>
      <c r="I606" s="205" t="s">
        <v>293</v>
      </c>
      <c r="J606" s="212"/>
      <c r="K606" s="212"/>
      <c r="L606" s="212"/>
      <c r="M606" s="205" t="s">
        <v>293</v>
      </c>
      <c r="N606" s="205" t="s">
        <v>293</v>
      </c>
      <c r="O606" s="205" t="s">
        <v>293</v>
      </c>
      <c r="P606" s="205" t="s">
        <v>293</v>
      </c>
      <c r="Q606" s="206">
        <v>2.4601590100000004</v>
      </c>
      <c r="R606" s="205" t="s">
        <v>293</v>
      </c>
      <c r="S606" s="205" t="s">
        <v>293</v>
      </c>
      <c r="T606" s="205" t="s">
        <v>293</v>
      </c>
      <c r="U606" s="207">
        <v>295.93015901000001</v>
      </c>
    </row>
    <row r="607" spans="2:21" x14ac:dyDescent="0.25">
      <c r="B607" s="198">
        <v>2024</v>
      </c>
      <c r="C607" s="199">
        <v>8</v>
      </c>
      <c r="D607" s="199">
        <v>20</v>
      </c>
      <c r="E607" s="199">
        <v>45.26</v>
      </c>
      <c r="F607" s="212"/>
      <c r="G607" s="205" t="s">
        <v>293</v>
      </c>
      <c r="H607" s="212"/>
      <c r="I607" s="205" t="s">
        <v>293</v>
      </c>
      <c r="J607" s="212"/>
      <c r="K607" s="212"/>
      <c r="L607" s="212"/>
      <c r="M607" s="205" t="s">
        <v>293</v>
      </c>
      <c r="N607" s="205" t="s">
        <v>293</v>
      </c>
      <c r="O607" s="205" t="s">
        <v>293</v>
      </c>
      <c r="P607" s="205" t="s">
        <v>293</v>
      </c>
      <c r="Q607" s="206">
        <v>2.3164743899999998</v>
      </c>
      <c r="R607" s="205" t="s">
        <v>293</v>
      </c>
      <c r="S607" s="205" t="s">
        <v>293</v>
      </c>
      <c r="T607" s="205" t="s">
        <v>293</v>
      </c>
      <c r="U607" s="207">
        <v>278.64647438999998</v>
      </c>
    </row>
    <row r="608" spans="2:21" x14ac:dyDescent="0.25">
      <c r="B608" s="198">
        <v>2024</v>
      </c>
      <c r="C608" s="199">
        <v>8</v>
      </c>
      <c r="D608" s="199">
        <v>21</v>
      </c>
      <c r="E608" s="199">
        <v>42.84</v>
      </c>
      <c r="F608" s="212"/>
      <c r="G608" s="205" t="s">
        <v>293</v>
      </c>
      <c r="H608" s="212"/>
      <c r="I608" s="205" t="s">
        <v>293</v>
      </c>
      <c r="J608" s="212"/>
      <c r="K608" s="212"/>
      <c r="L608" s="212"/>
      <c r="M608" s="205" t="s">
        <v>293</v>
      </c>
      <c r="N608" s="205" t="s">
        <v>293</v>
      </c>
      <c r="O608" s="205" t="s">
        <v>293</v>
      </c>
      <c r="P608" s="205" t="s">
        <v>293</v>
      </c>
      <c r="Q608" s="206">
        <v>2.2966905100000004</v>
      </c>
      <c r="R608" s="205" t="s">
        <v>293</v>
      </c>
      <c r="S608" s="205" t="s">
        <v>293</v>
      </c>
      <c r="T608" s="205" t="s">
        <v>293</v>
      </c>
      <c r="U608" s="207">
        <v>276.26669051000005</v>
      </c>
    </row>
    <row r="609" spans="2:21" x14ac:dyDescent="0.25">
      <c r="B609" s="198">
        <v>2024</v>
      </c>
      <c r="C609" s="199">
        <v>8</v>
      </c>
      <c r="D609" s="199">
        <v>22</v>
      </c>
      <c r="E609" s="199">
        <v>42.98</v>
      </c>
      <c r="F609" s="212"/>
      <c r="G609" s="205" t="s">
        <v>293</v>
      </c>
      <c r="H609" s="212"/>
      <c r="I609" s="205" t="s">
        <v>293</v>
      </c>
      <c r="J609" s="212"/>
      <c r="K609" s="212"/>
      <c r="L609" s="212"/>
      <c r="M609" s="205" t="s">
        <v>293</v>
      </c>
      <c r="N609" s="205" t="s">
        <v>293</v>
      </c>
      <c r="O609" s="205" t="s">
        <v>293</v>
      </c>
      <c r="P609" s="205" t="s">
        <v>293</v>
      </c>
      <c r="Q609" s="206">
        <v>1.64575056</v>
      </c>
      <c r="R609" s="205" t="s">
        <v>293</v>
      </c>
      <c r="S609" s="205" t="s">
        <v>293</v>
      </c>
      <c r="T609" s="205" t="s">
        <v>293</v>
      </c>
      <c r="U609" s="207">
        <v>197.96575056</v>
      </c>
    </row>
    <row r="610" spans="2:21" x14ac:dyDescent="0.25">
      <c r="B610" s="198">
        <v>2024</v>
      </c>
      <c r="C610" s="199">
        <v>8</v>
      </c>
      <c r="D610" s="199">
        <v>23</v>
      </c>
      <c r="E610" s="199">
        <v>43.18</v>
      </c>
      <c r="F610" s="212"/>
      <c r="G610" s="205" t="s">
        <v>293</v>
      </c>
      <c r="H610" s="212"/>
      <c r="I610" s="205" t="s">
        <v>293</v>
      </c>
      <c r="J610" s="212"/>
      <c r="K610" s="212"/>
      <c r="L610" s="212"/>
      <c r="M610" s="205" t="s">
        <v>293</v>
      </c>
      <c r="N610" s="205" t="s">
        <v>293</v>
      </c>
      <c r="O610" s="205" t="s">
        <v>293</v>
      </c>
      <c r="P610" s="205" t="s">
        <v>293</v>
      </c>
      <c r="Q610" s="206">
        <v>1.53878348</v>
      </c>
      <c r="R610" s="205" t="s">
        <v>293</v>
      </c>
      <c r="S610" s="205" t="s">
        <v>293</v>
      </c>
      <c r="T610" s="205" t="s">
        <v>293</v>
      </c>
      <c r="U610" s="207">
        <v>185.09878348000001</v>
      </c>
    </row>
    <row r="611" spans="2:21" x14ac:dyDescent="0.25">
      <c r="B611" s="198">
        <v>2024</v>
      </c>
      <c r="C611" s="199">
        <v>8</v>
      </c>
      <c r="D611" s="199">
        <v>24</v>
      </c>
      <c r="E611" s="199">
        <v>41.79</v>
      </c>
      <c r="F611" s="212"/>
      <c r="G611" s="205" t="s">
        <v>293</v>
      </c>
      <c r="H611" s="212"/>
      <c r="I611" s="205" t="s">
        <v>293</v>
      </c>
      <c r="J611" s="212"/>
      <c r="K611" s="212"/>
      <c r="L611" s="212"/>
      <c r="M611" s="205" t="s">
        <v>293</v>
      </c>
      <c r="N611" s="205" t="s">
        <v>293</v>
      </c>
      <c r="O611" s="205" t="s">
        <v>293</v>
      </c>
      <c r="P611" s="205" t="s">
        <v>293</v>
      </c>
      <c r="Q611" s="206">
        <v>1.38671586</v>
      </c>
      <c r="R611" s="205" t="s">
        <v>293</v>
      </c>
      <c r="S611" s="205" t="s">
        <v>293</v>
      </c>
      <c r="T611" s="205" t="s">
        <v>293</v>
      </c>
      <c r="U611" s="207">
        <v>166.80671586000003</v>
      </c>
    </row>
    <row r="612" spans="2:21" x14ac:dyDescent="0.25">
      <c r="B612" s="198">
        <v>2024</v>
      </c>
      <c r="C612" s="199">
        <v>8</v>
      </c>
      <c r="D612" s="199">
        <v>25</v>
      </c>
      <c r="E612" s="199">
        <v>45.89</v>
      </c>
      <c r="F612" s="212"/>
      <c r="G612" s="205" t="s">
        <v>293</v>
      </c>
      <c r="H612" s="212"/>
      <c r="I612" s="205" t="s">
        <v>293</v>
      </c>
      <c r="J612" s="212"/>
      <c r="K612" s="212"/>
      <c r="L612" s="212"/>
      <c r="M612" s="205" t="s">
        <v>293</v>
      </c>
      <c r="N612" s="205" t="s">
        <v>293</v>
      </c>
      <c r="O612" s="205" t="s">
        <v>293</v>
      </c>
      <c r="P612" s="205" t="s">
        <v>293</v>
      </c>
      <c r="Q612" s="206">
        <v>1.4598156199999999</v>
      </c>
      <c r="R612" s="205" t="s">
        <v>293</v>
      </c>
      <c r="S612" s="205" t="s">
        <v>293</v>
      </c>
      <c r="T612" s="205" t="s">
        <v>293</v>
      </c>
      <c r="U612" s="207">
        <v>175.59981561999999</v>
      </c>
    </row>
    <row r="613" spans="2:21" x14ac:dyDescent="0.25">
      <c r="B613" s="198">
        <v>2024</v>
      </c>
      <c r="C613" s="199">
        <v>8</v>
      </c>
      <c r="D613" s="199">
        <v>26</v>
      </c>
      <c r="E613" s="199">
        <v>51.71</v>
      </c>
      <c r="F613" s="212"/>
      <c r="G613" s="205" t="s">
        <v>293</v>
      </c>
      <c r="H613" s="212"/>
      <c r="I613" s="205" t="s">
        <v>293</v>
      </c>
      <c r="J613" s="212"/>
      <c r="K613" s="212"/>
      <c r="L613" s="212"/>
      <c r="M613" s="205" t="s">
        <v>293</v>
      </c>
      <c r="N613" s="205" t="s">
        <v>293</v>
      </c>
      <c r="O613" s="205" t="s">
        <v>293</v>
      </c>
      <c r="P613" s="205" t="s">
        <v>293</v>
      </c>
      <c r="Q613" s="206">
        <v>1.80938672</v>
      </c>
      <c r="R613" s="205" t="s">
        <v>293</v>
      </c>
      <c r="S613" s="205" t="s">
        <v>293</v>
      </c>
      <c r="T613" s="205" t="s">
        <v>293</v>
      </c>
      <c r="U613" s="207">
        <v>217.64938672</v>
      </c>
    </row>
    <row r="614" spans="2:21" x14ac:dyDescent="0.25">
      <c r="B614" s="198">
        <v>2024</v>
      </c>
      <c r="C614" s="199">
        <v>8</v>
      </c>
      <c r="D614" s="199">
        <v>27</v>
      </c>
      <c r="E614" s="199">
        <v>45.46</v>
      </c>
      <c r="F614" s="212"/>
      <c r="G614" s="205" t="s">
        <v>293</v>
      </c>
      <c r="H614" s="212"/>
      <c r="I614" s="205" t="s">
        <v>293</v>
      </c>
      <c r="J614" s="212"/>
      <c r="K614" s="212"/>
      <c r="L614" s="212"/>
      <c r="M614" s="205" t="s">
        <v>293</v>
      </c>
      <c r="N614" s="205" t="s">
        <v>293</v>
      </c>
      <c r="O614" s="205" t="s">
        <v>293</v>
      </c>
      <c r="P614" s="205" t="s">
        <v>293</v>
      </c>
      <c r="Q614" s="206">
        <v>1.69370132</v>
      </c>
      <c r="R614" s="205" t="s">
        <v>293</v>
      </c>
      <c r="S614" s="205" t="s">
        <v>293</v>
      </c>
      <c r="T614" s="205" t="s">
        <v>293</v>
      </c>
      <c r="U614" s="207">
        <v>203.73370131999999</v>
      </c>
    </row>
    <row r="615" spans="2:21" x14ac:dyDescent="0.25">
      <c r="B615" s="198">
        <v>2024</v>
      </c>
      <c r="C615" s="199">
        <v>8</v>
      </c>
      <c r="D615" s="199">
        <v>28</v>
      </c>
      <c r="E615" s="199">
        <v>44.68</v>
      </c>
      <c r="F615" s="212"/>
      <c r="G615" s="205" t="s">
        <v>293</v>
      </c>
      <c r="H615" s="212"/>
      <c r="I615" s="205" t="s">
        <v>293</v>
      </c>
      <c r="J615" s="212"/>
      <c r="K615" s="212"/>
      <c r="L615" s="212"/>
      <c r="M615" s="205" t="s">
        <v>293</v>
      </c>
      <c r="N615" s="205" t="s">
        <v>293</v>
      </c>
      <c r="O615" s="205" t="s">
        <v>293</v>
      </c>
      <c r="P615" s="205" t="s">
        <v>293</v>
      </c>
      <c r="Q615" s="206">
        <v>1.6743365899999998</v>
      </c>
      <c r="R615" s="205" t="s">
        <v>293</v>
      </c>
      <c r="S615" s="205" t="s">
        <v>293</v>
      </c>
      <c r="T615" s="205" t="s">
        <v>293</v>
      </c>
      <c r="U615" s="207">
        <v>201.40433658999996</v>
      </c>
    </row>
    <row r="616" spans="2:21" x14ac:dyDescent="0.25">
      <c r="B616" s="198">
        <v>2024</v>
      </c>
      <c r="C616" s="199">
        <v>8</v>
      </c>
      <c r="D616" s="199">
        <v>29</v>
      </c>
      <c r="E616" s="199">
        <v>46.07</v>
      </c>
      <c r="F616" s="212"/>
      <c r="G616" s="205" t="s">
        <v>293</v>
      </c>
      <c r="H616" s="212"/>
      <c r="I616" s="205" t="s">
        <v>293</v>
      </c>
      <c r="J616" s="212"/>
      <c r="K616" s="212"/>
      <c r="L616" s="212"/>
      <c r="M616" s="205" t="s">
        <v>293</v>
      </c>
      <c r="N616" s="205" t="s">
        <v>293</v>
      </c>
      <c r="O616" s="205" t="s">
        <v>293</v>
      </c>
      <c r="P616" s="205" t="s">
        <v>293</v>
      </c>
      <c r="Q616" s="206">
        <v>1.8865941500000001</v>
      </c>
      <c r="R616" s="205" t="s">
        <v>293</v>
      </c>
      <c r="S616" s="205" t="s">
        <v>293</v>
      </c>
      <c r="T616" s="205" t="s">
        <v>293</v>
      </c>
      <c r="U616" s="207">
        <v>226.93659415000002</v>
      </c>
    </row>
    <row r="617" spans="2:21" x14ac:dyDescent="0.25">
      <c r="B617" s="198">
        <v>2024</v>
      </c>
      <c r="C617" s="199">
        <v>8</v>
      </c>
      <c r="D617" s="199">
        <v>30</v>
      </c>
      <c r="E617" s="199">
        <v>47.36</v>
      </c>
      <c r="F617" s="212"/>
      <c r="G617" s="205" t="s">
        <v>293</v>
      </c>
      <c r="H617" s="212"/>
      <c r="I617" s="205" t="s">
        <v>293</v>
      </c>
      <c r="J617" s="212"/>
      <c r="K617" s="212"/>
      <c r="L617" s="212"/>
      <c r="M617" s="205" t="s">
        <v>293</v>
      </c>
      <c r="N617" s="205" t="s">
        <v>293</v>
      </c>
      <c r="O617" s="205" t="s">
        <v>293</v>
      </c>
      <c r="P617" s="205" t="s">
        <v>293</v>
      </c>
      <c r="Q617" s="206">
        <v>1.71868266</v>
      </c>
      <c r="R617" s="205" t="s">
        <v>293</v>
      </c>
      <c r="S617" s="205" t="s">
        <v>293</v>
      </c>
      <c r="T617" s="205" t="s">
        <v>293</v>
      </c>
      <c r="U617" s="207">
        <v>206.73868266000002</v>
      </c>
    </row>
    <row r="618" spans="2:21" x14ac:dyDescent="0.25">
      <c r="B618" s="198">
        <v>2024</v>
      </c>
      <c r="C618" s="199">
        <v>8</v>
      </c>
      <c r="D618" s="199">
        <v>31</v>
      </c>
      <c r="E618" s="199">
        <v>45.16</v>
      </c>
      <c r="F618" s="212"/>
      <c r="G618" s="205" t="s">
        <v>293</v>
      </c>
      <c r="H618" s="212"/>
      <c r="I618" s="205" t="s">
        <v>293</v>
      </c>
      <c r="J618" s="212"/>
      <c r="K618" s="212"/>
      <c r="L618" s="212"/>
      <c r="M618" s="205" t="s">
        <v>293</v>
      </c>
      <c r="N618" s="205" t="s">
        <v>293</v>
      </c>
      <c r="O618" s="205" t="s">
        <v>293</v>
      </c>
      <c r="P618" s="205" t="s">
        <v>293</v>
      </c>
      <c r="Q618" s="206">
        <v>2.7465222899999997</v>
      </c>
      <c r="R618" s="205" t="s">
        <v>293</v>
      </c>
      <c r="S618" s="205" t="s">
        <v>293</v>
      </c>
      <c r="T618" s="205" t="s">
        <v>293</v>
      </c>
      <c r="U618" s="207">
        <v>330.37652228999997</v>
      </c>
    </row>
    <row r="619" spans="2:21" x14ac:dyDescent="0.25">
      <c r="B619" s="198">
        <v>2024</v>
      </c>
      <c r="C619" s="199">
        <v>9</v>
      </c>
      <c r="D619" s="199">
        <v>1</v>
      </c>
      <c r="E619" s="199">
        <v>47.16</v>
      </c>
      <c r="F619" s="212"/>
      <c r="G619" s="205" t="s">
        <v>293</v>
      </c>
      <c r="H619" s="212"/>
      <c r="I619" s="205" t="s">
        <v>293</v>
      </c>
      <c r="J619" s="212"/>
      <c r="K619" s="212"/>
      <c r="L619" s="212"/>
      <c r="M619" s="205" t="s">
        <v>293</v>
      </c>
      <c r="N619" s="205" t="s">
        <v>293</v>
      </c>
      <c r="O619" s="205" t="s">
        <v>293</v>
      </c>
      <c r="P619" s="205" t="s">
        <v>293</v>
      </c>
      <c r="Q619" s="206">
        <v>1.8017581899999999</v>
      </c>
      <c r="R619" s="205" t="s">
        <v>293</v>
      </c>
      <c r="S619" s="205" t="s">
        <v>293</v>
      </c>
      <c r="T619" s="205" t="s">
        <v>293</v>
      </c>
      <c r="U619" s="207">
        <v>216.73175818999999</v>
      </c>
    </row>
    <row r="620" spans="2:21" x14ac:dyDescent="0.25">
      <c r="B620" s="198">
        <v>2024</v>
      </c>
      <c r="C620" s="199">
        <v>9</v>
      </c>
      <c r="D620" s="199">
        <v>2</v>
      </c>
      <c r="E620" s="199">
        <v>46.97</v>
      </c>
      <c r="F620" s="212"/>
      <c r="G620" s="205" t="s">
        <v>293</v>
      </c>
      <c r="H620" s="212"/>
      <c r="I620" s="205" t="s">
        <v>293</v>
      </c>
      <c r="J620" s="212"/>
      <c r="K620" s="212"/>
      <c r="L620" s="212"/>
      <c r="M620" s="205" t="s">
        <v>293</v>
      </c>
      <c r="N620" s="205" t="s">
        <v>293</v>
      </c>
      <c r="O620" s="205" t="s">
        <v>293</v>
      </c>
      <c r="P620" s="205" t="s">
        <v>293</v>
      </c>
      <c r="Q620" s="206">
        <v>1.9328683099999999</v>
      </c>
      <c r="R620" s="205" t="s">
        <v>293</v>
      </c>
      <c r="S620" s="205" t="s">
        <v>293</v>
      </c>
      <c r="T620" s="205" t="s">
        <v>293</v>
      </c>
      <c r="U620" s="207">
        <v>232.50286831</v>
      </c>
    </row>
    <row r="621" spans="2:21" x14ac:dyDescent="0.25">
      <c r="B621" s="198">
        <v>2024</v>
      </c>
      <c r="C621" s="199">
        <v>9</v>
      </c>
      <c r="D621" s="199">
        <v>3</v>
      </c>
      <c r="E621" s="199">
        <v>54</v>
      </c>
      <c r="F621" s="212"/>
      <c r="G621" s="205" t="s">
        <v>293</v>
      </c>
      <c r="H621" s="212"/>
      <c r="I621" s="205" t="s">
        <v>293</v>
      </c>
      <c r="J621" s="212"/>
      <c r="K621" s="212"/>
      <c r="L621" s="212"/>
      <c r="M621" s="205" t="s">
        <v>293</v>
      </c>
      <c r="N621" s="205" t="s">
        <v>293</v>
      </c>
      <c r="O621" s="205" t="s">
        <v>293</v>
      </c>
      <c r="P621" s="205" t="s">
        <v>293</v>
      </c>
      <c r="Q621" s="206">
        <v>2.3655149400000002</v>
      </c>
      <c r="R621" s="205" t="s">
        <v>293</v>
      </c>
      <c r="S621" s="205" t="s">
        <v>293</v>
      </c>
      <c r="T621" s="205" t="s">
        <v>293</v>
      </c>
      <c r="U621" s="207">
        <v>284.54551494000003</v>
      </c>
    </row>
    <row r="622" spans="2:21" x14ac:dyDescent="0.25">
      <c r="B622" s="198">
        <v>2024</v>
      </c>
      <c r="C622" s="199">
        <v>9</v>
      </c>
      <c r="D622" s="199">
        <v>4</v>
      </c>
      <c r="E622" s="199">
        <v>44.32</v>
      </c>
      <c r="F622" s="212"/>
      <c r="G622" s="205" t="s">
        <v>293</v>
      </c>
      <c r="H622" s="212"/>
      <c r="I622" s="205" t="s">
        <v>293</v>
      </c>
      <c r="J622" s="212"/>
      <c r="K622" s="212"/>
      <c r="L622" s="212"/>
      <c r="M622" s="205" t="s">
        <v>293</v>
      </c>
      <c r="N622" s="205" t="s">
        <v>293</v>
      </c>
      <c r="O622" s="205" t="s">
        <v>293</v>
      </c>
      <c r="P622" s="205" t="s">
        <v>293</v>
      </c>
      <c r="Q622" s="206">
        <v>2.8202088599999997</v>
      </c>
      <c r="R622" s="205" t="s">
        <v>293</v>
      </c>
      <c r="S622" s="205" t="s">
        <v>293</v>
      </c>
      <c r="T622" s="205" t="s">
        <v>293</v>
      </c>
      <c r="U622" s="207">
        <v>339.24020886</v>
      </c>
    </row>
    <row r="623" spans="2:21" x14ac:dyDescent="0.25">
      <c r="B623" s="198">
        <v>2024</v>
      </c>
      <c r="C623" s="199">
        <v>9</v>
      </c>
      <c r="D623" s="199">
        <v>5</v>
      </c>
      <c r="E623" s="199">
        <v>44.02</v>
      </c>
      <c r="F623" s="212"/>
      <c r="G623" s="205" t="s">
        <v>293</v>
      </c>
      <c r="H623" s="212"/>
      <c r="I623" s="205" t="s">
        <v>293</v>
      </c>
      <c r="J623" s="212"/>
      <c r="K623" s="212"/>
      <c r="L623" s="212"/>
      <c r="M623" s="205" t="s">
        <v>293</v>
      </c>
      <c r="N623" s="205" t="s">
        <v>293</v>
      </c>
      <c r="O623" s="205" t="s">
        <v>293</v>
      </c>
      <c r="P623" s="205" t="s">
        <v>293</v>
      </c>
      <c r="Q623" s="206">
        <v>2.8456093499999997</v>
      </c>
      <c r="R623" s="205" t="s">
        <v>293</v>
      </c>
      <c r="S623" s="205" t="s">
        <v>293</v>
      </c>
      <c r="T623" s="205" t="s">
        <v>293</v>
      </c>
      <c r="U623" s="207">
        <v>342.29560935000001</v>
      </c>
    </row>
    <row r="624" spans="2:21" x14ac:dyDescent="0.25">
      <c r="B624" s="198">
        <v>2024</v>
      </c>
      <c r="C624" s="199">
        <v>9</v>
      </c>
      <c r="D624" s="199">
        <v>6</v>
      </c>
      <c r="E624" s="199">
        <v>41.02</v>
      </c>
      <c r="F624" s="212"/>
      <c r="G624" s="205" t="s">
        <v>293</v>
      </c>
      <c r="H624" s="212"/>
      <c r="I624" s="205" t="s">
        <v>293</v>
      </c>
      <c r="J624" s="212"/>
      <c r="K624" s="212"/>
      <c r="L624" s="212"/>
      <c r="M624" s="205" t="s">
        <v>293</v>
      </c>
      <c r="N624" s="205" t="s">
        <v>293</v>
      </c>
      <c r="O624" s="205" t="s">
        <v>293</v>
      </c>
      <c r="P624" s="205" t="s">
        <v>293</v>
      </c>
      <c r="Q624" s="206">
        <v>2.9722764800000006</v>
      </c>
      <c r="R624" s="205" t="s">
        <v>293</v>
      </c>
      <c r="S624" s="205" t="s">
        <v>293</v>
      </c>
      <c r="T624" s="205" t="s">
        <v>293</v>
      </c>
      <c r="U624" s="207">
        <v>357.53227648000001</v>
      </c>
    </row>
    <row r="625" spans="2:21" x14ac:dyDescent="0.25">
      <c r="B625" s="198">
        <v>2024</v>
      </c>
      <c r="C625" s="199">
        <v>9</v>
      </c>
      <c r="D625" s="199">
        <v>7</v>
      </c>
      <c r="E625" s="199">
        <v>37.520000000000003</v>
      </c>
      <c r="F625" s="212"/>
      <c r="G625" s="205" t="s">
        <v>293</v>
      </c>
      <c r="H625" s="212"/>
      <c r="I625" s="205" t="s">
        <v>293</v>
      </c>
      <c r="J625" s="212"/>
      <c r="K625" s="212"/>
      <c r="L625" s="212"/>
      <c r="M625" s="205" t="s">
        <v>293</v>
      </c>
      <c r="N625" s="205" t="s">
        <v>293</v>
      </c>
      <c r="O625" s="205" t="s">
        <v>293</v>
      </c>
      <c r="P625" s="205" t="s">
        <v>293</v>
      </c>
      <c r="Q625" s="206">
        <v>2.93513979</v>
      </c>
      <c r="R625" s="205" t="s">
        <v>293</v>
      </c>
      <c r="S625" s="205" t="s">
        <v>293</v>
      </c>
      <c r="T625" s="205" t="s">
        <v>293</v>
      </c>
      <c r="U625" s="207">
        <v>353.06513978999999</v>
      </c>
    </row>
    <row r="626" spans="2:21" x14ac:dyDescent="0.25">
      <c r="B626" s="198">
        <v>2024</v>
      </c>
      <c r="C626" s="199">
        <v>9</v>
      </c>
      <c r="D626" s="199">
        <v>8</v>
      </c>
      <c r="E626" s="199">
        <v>39.85</v>
      </c>
      <c r="F626" s="212"/>
      <c r="G626" s="205" t="s">
        <v>293</v>
      </c>
      <c r="H626" s="212"/>
      <c r="I626" s="205" t="s">
        <v>293</v>
      </c>
      <c r="J626" s="212"/>
      <c r="K626" s="212"/>
      <c r="L626" s="212"/>
      <c r="M626" s="205" t="s">
        <v>293</v>
      </c>
      <c r="N626" s="205" t="s">
        <v>293</v>
      </c>
      <c r="O626" s="205" t="s">
        <v>293</v>
      </c>
      <c r="P626" s="205" t="s">
        <v>293</v>
      </c>
      <c r="Q626" s="206">
        <v>2.7218762700000001</v>
      </c>
      <c r="R626" s="205" t="s">
        <v>293</v>
      </c>
      <c r="S626" s="205" t="s">
        <v>293</v>
      </c>
      <c r="T626" s="205" t="s">
        <v>293</v>
      </c>
      <c r="U626" s="207">
        <v>327.41187626999999</v>
      </c>
    </row>
    <row r="627" spans="2:21" x14ac:dyDescent="0.25">
      <c r="B627" s="198">
        <v>2024</v>
      </c>
      <c r="C627" s="199">
        <v>9</v>
      </c>
      <c r="D627" s="199">
        <v>9</v>
      </c>
      <c r="E627" s="199">
        <v>43.8</v>
      </c>
      <c r="F627" s="212"/>
      <c r="G627" s="205" t="s">
        <v>293</v>
      </c>
      <c r="H627" s="212"/>
      <c r="I627" s="205" t="s">
        <v>293</v>
      </c>
      <c r="J627" s="212"/>
      <c r="K627" s="212"/>
      <c r="L627" s="212"/>
      <c r="M627" s="205" t="s">
        <v>293</v>
      </c>
      <c r="N627" s="205" t="s">
        <v>293</v>
      </c>
      <c r="O627" s="205" t="s">
        <v>293</v>
      </c>
      <c r="P627" s="205" t="s">
        <v>293</v>
      </c>
      <c r="Q627" s="206">
        <v>3.0128501999999999</v>
      </c>
      <c r="R627" s="205" t="s">
        <v>293</v>
      </c>
      <c r="S627" s="205" t="s">
        <v>293</v>
      </c>
      <c r="T627" s="205" t="s">
        <v>293</v>
      </c>
      <c r="U627" s="207">
        <v>362.41285019999998</v>
      </c>
    </row>
    <row r="628" spans="2:21" x14ac:dyDescent="0.25">
      <c r="B628" s="198">
        <v>2024</v>
      </c>
      <c r="C628" s="199">
        <v>9</v>
      </c>
      <c r="D628" s="199">
        <v>10</v>
      </c>
      <c r="E628" s="199">
        <v>39.869999999999997</v>
      </c>
      <c r="F628" s="212"/>
      <c r="G628" s="205" t="s">
        <v>293</v>
      </c>
      <c r="H628" s="212"/>
      <c r="I628" s="205" t="s">
        <v>293</v>
      </c>
      <c r="J628" s="212"/>
      <c r="K628" s="212"/>
      <c r="L628" s="212"/>
      <c r="M628" s="205" t="s">
        <v>293</v>
      </c>
      <c r="N628" s="205" t="s">
        <v>293</v>
      </c>
      <c r="O628" s="205" t="s">
        <v>293</v>
      </c>
      <c r="P628" s="205" t="s">
        <v>293</v>
      </c>
      <c r="Q628" s="206">
        <v>1.9985071999999997</v>
      </c>
      <c r="R628" s="205" t="s">
        <v>293</v>
      </c>
      <c r="S628" s="205" t="s">
        <v>293</v>
      </c>
      <c r="T628" s="205" t="s">
        <v>293</v>
      </c>
      <c r="U628" s="207">
        <v>240.39850719999998</v>
      </c>
    </row>
    <row r="629" spans="2:21" x14ac:dyDescent="0.25">
      <c r="B629" s="198">
        <v>2024</v>
      </c>
      <c r="C629" s="199">
        <v>9</v>
      </c>
      <c r="D629" s="199">
        <v>11</v>
      </c>
      <c r="E629" s="199">
        <v>40.79</v>
      </c>
      <c r="F629" s="212"/>
      <c r="G629" s="205" t="s">
        <v>293</v>
      </c>
      <c r="H629" s="212"/>
      <c r="I629" s="205" t="s">
        <v>293</v>
      </c>
      <c r="J629" s="212"/>
      <c r="K629" s="212"/>
      <c r="L629" s="212"/>
      <c r="M629" s="205" t="s">
        <v>293</v>
      </c>
      <c r="N629" s="205" t="s">
        <v>293</v>
      </c>
      <c r="O629" s="205" t="s">
        <v>293</v>
      </c>
      <c r="P629" s="205" t="s">
        <v>293</v>
      </c>
      <c r="Q629" s="206">
        <v>1.4946888999999999</v>
      </c>
      <c r="R629" s="205" t="s">
        <v>293</v>
      </c>
      <c r="S629" s="205" t="s">
        <v>293</v>
      </c>
      <c r="T629" s="205" t="s">
        <v>293</v>
      </c>
      <c r="U629" s="207">
        <v>179.79468889999998</v>
      </c>
    </row>
    <row r="630" spans="2:21" x14ac:dyDescent="0.25">
      <c r="B630" s="198">
        <v>2024</v>
      </c>
      <c r="C630" s="199">
        <v>9</v>
      </c>
      <c r="D630" s="199">
        <v>12</v>
      </c>
      <c r="E630" s="199">
        <v>52.94</v>
      </c>
      <c r="F630" s="212"/>
      <c r="G630" s="205" t="s">
        <v>293</v>
      </c>
      <c r="H630" s="212"/>
      <c r="I630" s="205" t="s">
        <v>293</v>
      </c>
      <c r="J630" s="212"/>
      <c r="K630" s="212"/>
      <c r="L630" s="212"/>
      <c r="M630" s="205" t="s">
        <v>293</v>
      </c>
      <c r="N630" s="205" t="s">
        <v>293</v>
      </c>
      <c r="O630" s="205" t="s">
        <v>293</v>
      </c>
      <c r="P630" s="205" t="s">
        <v>293</v>
      </c>
      <c r="Q630" s="206">
        <v>1.35486046</v>
      </c>
      <c r="R630" s="205" t="s">
        <v>293</v>
      </c>
      <c r="S630" s="205" t="s">
        <v>293</v>
      </c>
      <c r="T630" s="205" t="s">
        <v>293</v>
      </c>
      <c r="U630" s="207">
        <v>162.97486045999997</v>
      </c>
    </row>
    <row r="631" spans="2:21" x14ac:dyDescent="0.25">
      <c r="B631" s="198">
        <v>2024</v>
      </c>
      <c r="C631" s="199">
        <v>9</v>
      </c>
      <c r="D631" s="199">
        <v>13</v>
      </c>
      <c r="E631" s="199">
        <v>45.17</v>
      </c>
      <c r="F631" s="212"/>
      <c r="G631" s="205" t="s">
        <v>293</v>
      </c>
      <c r="H631" s="212"/>
      <c r="I631" s="205" t="s">
        <v>293</v>
      </c>
      <c r="J631" s="212"/>
      <c r="K631" s="212"/>
      <c r="L631" s="212"/>
      <c r="M631" s="205" t="s">
        <v>293</v>
      </c>
      <c r="N631" s="205" t="s">
        <v>293</v>
      </c>
      <c r="O631" s="205" t="s">
        <v>293</v>
      </c>
      <c r="P631" s="205" t="s">
        <v>293</v>
      </c>
      <c r="Q631" s="206">
        <v>1.13061521</v>
      </c>
      <c r="R631" s="205" t="s">
        <v>293</v>
      </c>
      <c r="S631" s="205" t="s">
        <v>293</v>
      </c>
      <c r="T631" s="205" t="s">
        <v>293</v>
      </c>
      <c r="U631" s="207">
        <v>136.00061521000001</v>
      </c>
    </row>
    <row r="632" spans="2:21" x14ac:dyDescent="0.25">
      <c r="B632" s="198">
        <v>2024</v>
      </c>
      <c r="C632" s="199">
        <v>9</v>
      </c>
      <c r="D632" s="199">
        <v>14</v>
      </c>
      <c r="E632" s="199">
        <v>42.86</v>
      </c>
      <c r="F632" s="212"/>
      <c r="G632" s="205" t="s">
        <v>293</v>
      </c>
      <c r="H632" s="212"/>
      <c r="I632" s="205" t="s">
        <v>293</v>
      </c>
      <c r="J632" s="212"/>
      <c r="K632" s="212"/>
      <c r="L632" s="212"/>
      <c r="M632" s="205" t="s">
        <v>293</v>
      </c>
      <c r="N632" s="205" t="s">
        <v>293</v>
      </c>
      <c r="O632" s="205" t="s">
        <v>293</v>
      </c>
      <c r="P632" s="205" t="s">
        <v>293</v>
      </c>
      <c r="Q632" s="206">
        <v>1.42376872</v>
      </c>
      <c r="R632" s="205" t="s">
        <v>293</v>
      </c>
      <c r="S632" s="205" t="s">
        <v>293</v>
      </c>
      <c r="T632" s="205" t="s">
        <v>293</v>
      </c>
      <c r="U632" s="207">
        <v>171.26376872</v>
      </c>
    </row>
    <row r="633" spans="2:21" x14ac:dyDescent="0.25">
      <c r="B633" s="198">
        <v>2024</v>
      </c>
      <c r="C633" s="199">
        <v>9</v>
      </c>
      <c r="D633" s="199">
        <v>15</v>
      </c>
      <c r="E633" s="199">
        <v>45.47</v>
      </c>
      <c r="F633" s="212"/>
      <c r="G633" s="205" t="s">
        <v>293</v>
      </c>
      <c r="H633" s="212"/>
      <c r="I633" s="205" t="s">
        <v>293</v>
      </c>
      <c r="J633" s="212"/>
      <c r="K633" s="212"/>
      <c r="L633" s="212"/>
      <c r="M633" s="205" t="s">
        <v>293</v>
      </c>
      <c r="N633" s="205" t="s">
        <v>293</v>
      </c>
      <c r="O633" s="205" t="s">
        <v>293</v>
      </c>
      <c r="P633" s="205" t="s">
        <v>293</v>
      </c>
      <c r="Q633" s="206">
        <v>1.18929621</v>
      </c>
      <c r="R633" s="205" t="s">
        <v>293</v>
      </c>
      <c r="S633" s="205" t="s">
        <v>293</v>
      </c>
      <c r="T633" s="205" t="s">
        <v>293</v>
      </c>
      <c r="U633" s="207">
        <v>143.05929621000001</v>
      </c>
    </row>
    <row r="634" spans="2:21" x14ac:dyDescent="0.25">
      <c r="B634" s="198">
        <v>2024</v>
      </c>
      <c r="C634" s="199">
        <v>9</v>
      </c>
      <c r="D634" s="199">
        <v>16</v>
      </c>
      <c r="E634" s="199">
        <v>55.35</v>
      </c>
      <c r="F634" s="212"/>
      <c r="G634" s="205" t="s">
        <v>293</v>
      </c>
      <c r="H634" s="212"/>
      <c r="I634" s="205" t="s">
        <v>293</v>
      </c>
      <c r="J634" s="212"/>
      <c r="K634" s="212"/>
      <c r="L634" s="212"/>
      <c r="M634" s="205" t="s">
        <v>293</v>
      </c>
      <c r="N634" s="205" t="s">
        <v>293</v>
      </c>
      <c r="O634" s="205" t="s">
        <v>293</v>
      </c>
      <c r="P634" s="205" t="s">
        <v>293</v>
      </c>
      <c r="Q634" s="206">
        <v>1.51179022</v>
      </c>
      <c r="R634" s="205" t="s">
        <v>293</v>
      </c>
      <c r="S634" s="205" t="s">
        <v>293</v>
      </c>
      <c r="T634" s="205" t="s">
        <v>293</v>
      </c>
      <c r="U634" s="207">
        <v>181.85179022</v>
      </c>
    </row>
    <row r="635" spans="2:21" x14ac:dyDescent="0.25">
      <c r="B635" s="198">
        <v>2024</v>
      </c>
      <c r="C635" s="199">
        <v>9</v>
      </c>
      <c r="D635" s="199">
        <v>17</v>
      </c>
      <c r="E635" s="199">
        <v>49.38</v>
      </c>
      <c r="F635" s="212"/>
      <c r="G635" s="205" t="s">
        <v>293</v>
      </c>
      <c r="H635" s="212"/>
      <c r="I635" s="205" t="s">
        <v>293</v>
      </c>
      <c r="J635" s="212"/>
      <c r="K635" s="212"/>
      <c r="L635" s="212"/>
      <c r="M635" s="205" t="s">
        <v>293</v>
      </c>
      <c r="N635" s="205" t="s">
        <v>293</v>
      </c>
      <c r="O635" s="205" t="s">
        <v>293</v>
      </c>
      <c r="P635" s="205" t="s">
        <v>293</v>
      </c>
      <c r="Q635" s="206">
        <v>1.59545256</v>
      </c>
      <c r="R635" s="205" t="s">
        <v>293</v>
      </c>
      <c r="S635" s="205" t="s">
        <v>293</v>
      </c>
      <c r="T635" s="205" t="s">
        <v>293</v>
      </c>
      <c r="U635" s="207">
        <v>191.91545256000001</v>
      </c>
    </row>
    <row r="636" spans="2:21" x14ac:dyDescent="0.25">
      <c r="B636" s="198">
        <v>2024</v>
      </c>
      <c r="C636" s="199">
        <v>9</v>
      </c>
      <c r="D636" s="199">
        <v>18</v>
      </c>
      <c r="E636" s="199">
        <v>47.86</v>
      </c>
      <c r="F636" s="212"/>
      <c r="G636" s="205" t="s">
        <v>293</v>
      </c>
      <c r="H636" s="212"/>
      <c r="I636" s="205" t="s">
        <v>293</v>
      </c>
      <c r="J636" s="212"/>
      <c r="K636" s="212"/>
      <c r="L636" s="212"/>
      <c r="M636" s="205" t="s">
        <v>293</v>
      </c>
      <c r="N636" s="205" t="s">
        <v>293</v>
      </c>
      <c r="O636" s="205" t="s">
        <v>293</v>
      </c>
      <c r="P636" s="205" t="s">
        <v>293</v>
      </c>
      <c r="Q636" s="206">
        <v>1.5272149400000001</v>
      </c>
      <c r="R636" s="205" t="s">
        <v>293</v>
      </c>
      <c r="S636" s="205" t="s">
        <v>293</v>
      </c>
      <c r="T636" s="205" t="s">
        <v>293</v>
      </c>
      <c r="U636" s="207">
        <v>183.70721494</v>
      </c>
    </row>
    <row r="637" spans="2:21" x14ac:dyDescent="0.25">
      <c r="B637" s="198">
        <v>2024</v>
      </c>
      <c r="C637" s="199">
        <v>9</v>
      </c>
      <c r="D637" s="199">
        <v>19</v>
      </c>
      <c r="E637" s="199">
        <v>47.81</v>
      </c>
      <c r="F637" s="212"/>
      <c r="G637" s="205" t="s">
        <v>293</v>
      </c>
      <c r="H637" s="212"/>
      <c r="I637" s="205" t="s">
        <v>293</v>
      </c>
      <c r="J637" s="212"/>
      <c r="K637" s="212"/>
      <c r="L637" s="212"/>
      <c r="M637" s="205" t="s">
        <v>293</v>
      </c>
      <c r="N637" s="205" t="s">
        <v>293</v>
      </c>
      <c r="O637" s="205" t="s">
        <v>293</v>
      </c>
      <c r="P637" s="205" t="s">
        <v>293</v>
      </c>
      <c r="Q637" s="206">
        <v>1.1257530699999998</v>
      </c>
      <c r="R637" s="205" t="s">
        <v>293</v>
      </c>
      <c r="S637" s="205" t="s">
        <v>293</v>
      </c>
      <c r="T637" s="205" t="s">
        <v>293</v>
      </c>
      <c r="U637" s="207">
        <v>135.41575307000002</v>
      </c>
    </row>
    <row r="638" spans="2:21" x14ac:dyDescent="0.25">
      <c r="B638" s="198">
        <v>2024</v>
      </c>
      <c r="C638" s="199">
        <v>9</v>
      </c>
      <c r="D638" s="199">
        <v>20</v>
      </c>
      <c r="E638" s="199">
        <v>48.96</v>
      </c>
      <c r="F638" s="212"/>
      <c r="G638" s="205" t="s">
        <v>293</v>
      </c>
      <c r="H638" s="212"/>
      <c r="I638" s="205" t="s">
        <v>293</v>
      </c>
      <c r="J638" s="212"/>
      <c r="K638" s="212"/>
      <c r="L638" s="212"/>
      <c r="M638" s="205" t="s">
        <v>293</v>
      </c>
      <c r="N638" s="205" t="s">
        <v>293</v>
      </c>
      <c r="O638" s="205" t="s">
        <v>293</v>
      </c>
      <c r="P638" s="205" t="s">
        <v>293</v>
      </c>
      <c r="Q638" s="206">
        <v>1.2846947499999999</v>
      </c>
      <c r="R638" s="205" t="s">
        <v>293</v>
      </c>
      <c r="S638" s="205" t="s">
        <v>293</v>
      </c>
      <c r="T638" s="205" t="s">
        <v>293</v>
      </c>
      <c r="U638" s="207">
        <v>154.53469475</v>
      </c>
    </row>
    <row r="639" spans="2:21" x14ac:dyDescent="0.25">
      <c r="B639" s="198">
        <v>2024</v>
      </c>
      <c r="C639" s="199">
        <v>9</v>
      </c>
      <c r="D639" s="199">
        <v>21</v>
      </c>
      <c r="E639" s="199">
        <v>45.67</v>
      </c>
      <c r="F639" s="212"/>
      <c r="G639" s="205" t="s">
        <v>293</v>
      </c>
      <c r="H639" s="212"/>
      <c r="I639" s="205" t="s">
        <v>293</v>
      </c>
      <c r="J639" s="212"/>
      <c r="K639" s="212"/>
      <c r="L639" s="212"/>
      <c r="M639" s="205" t="s">
        <v>293</v>
      </c>
      <c r="N639" s="205" t="s">
        <v>293</v>
      </c>
      <c r="O639" s="205" t="s">
        <v>293</v>
      </c>
      <c r="P639" s="205" t="s">
        <v>293</v>
      </c>
      <c r="Q639" s="206">
        <v>1.3937575799999999</v>
      </c>
      <c r="R639" s="205" t="s">
        <v>293</v>
      </c>
      <c r="S639" s="205" t="s">
        <v>293</v>
      </c>
      <c r="T639" s="205" t="s">
        <v>293</v>
      </c>
      <c r="U639" s="207">
        <v>167.65375757999999</v>
      </c>
    </row>
    <row r="640" spans="2:21" x14ac:dyDescent="0.25">
      <c r="B640" s="198">
        <v>2024</v>
      </c>
      <c r="C640" s="199">
        <v>9</v>
      </c>
      <c r="D640" s="199">
        <v>22</v>
      </c>
      <c r="E640" s="199">
        <v>50.62</v>
      </c>
      <c r="F640" s="212"/>
      <c r="G640" s="205" t="s">
        <v>293</v>
      </c>
      <c r="H640" s="212"/>
      <c r="I640" s="205" t="s">
        <v>293</v>
      </c>
      <c r="J640" s="212"/>
      <c r="K640" s="212"/>
      <c r="L640" s="212"/>
      <c r="M640" s="205" t="s">
        <v>293</v>
      </c>
      <c r="N640" s="205" t="s">
        <v>293</v>
      </c>
      <c r="O640" s="205" t="s">
        <v>293</v>
      </c>
      <c r="P640" s="205" t="s">
        <v>293</v>
      </c>
      <c r="Q640" s="206">
        <v>1.4273734099999997</v>
      </c>
      <c r="R640" s="205" t="s">
        <v>293</v>
      </c>
      <c r="S640" s="205" t="s">
        <v>293</v>
      </c>
      <c r="T640" s="205" t="s">
        <v>293</v>
      </c>
      <c r="U640" s="207">
        <v>171.69737340999998</v>
      </c>
    </row>
    <row r="641" spans="2:21" x14ac:dyDescent="0.25">
      <c r="B641" s="198">
        <v>2024</v>
      </c>
      <c r="C641" s="199">
        <v>9</v>
      </c>
      <c r="D641" s="199">
        <v>23</v>
      </c>
      <c r="E641" s="199">
        <v>54.9</v>
      </c>
      <c r="F641" s="212"/>
      <c r="G641" s="205" t="s">
        <v>293</v>
      </c>
      <c r="H641" s="212"/>
      <c r="I641" s="205" t="s">
        <v>293</v>
      </c>
      <c r="J641" s="212"/>
      <c r="K641" s="212"/>
      <c r="L641" s="212"/>
      <c r="M641" s="205" t="s">
        <v>293</v>
      </c>
      <c r="N641" s="205" t="s">
        <v>293</v>
      </c>
      <c r="O641" s="205" t="s">
        <v>293</v>
      </c>
      <c r="P641" s="205" t="s">
        <v>293</v>
      </c>
      <c r="Q641" s="206">
        <v>2.1164560099999998</v>
      </c>
      <c r="R641" s="205" t="s">
        <v>293</v>
      </c>
      <c r="S641" s="205" t="s">
        <v>293</v>
      </c>
      <c r="T641" s="205" t="s">
        <v>293</v>
      </c>
      <c r="U641" s="207">
        <v>254.58645601000001</v>
      </c>
    </row>
    <row r="642" spans="2:21" x14ac:dyDescent="0.25">
      <c r="B642" s="198">
        <v>2024</v>
      </c>
      <c r="C642" s="199">
        <v>9</v>
      </c>
      <c r="D642" s="199">
        <v>24</v>
      </c>
      <c r="E642" s="199">
        <v>49.59</v>
      </c>
      <c r="F642" s="212"/>
      <c r="G642" s="205" t="s">
        <v>293</v>
      </c>
      <c r="H642" s="212"/>
      <c r="I642" s="205" t="s">
        <v>293</v>
      </c>
      <c r="J642" s="212"/>
      <c r="K642" s="212"/>
      <c r="L642" s="212"/>
      <c r="M642" s="205" t="s">
        <v>293</v>
      </c>
      <c r="N642" s="205" t="s">
        <v>293</v>
      </c>
      <c r="O642" s="205" t="s">
        <v>293</v>
      </c>
      <c r="P642" s="205" t="s">
        <v>293</v>
      </c>
      <c r="Q642" s="206">
        <v>2.0192132100000002</v>
      </c>
      <c r="R642" s="205" t="s">
        <v>293</v>
      </c>
      <c r="S642" s="205" t="s">
        <v>293</v>
      </c>
      <c r="T642" s="205" t="s">
        <v>293</v>
      </c>
      <c r="U642" s="207">
        <v>242.88921321000001</v>
      </c>
    </row>
    <row r="643" spans="2:21" x14ac:dyDescent="0.25">
      <c r="B643" s="198">
        <v>2024</v>
      </c>
      <c r="C643" s="199">
        <v>9</v>
      </c>
      <c r="D643" s="199">
        <v>25</v>
      </c>
      <c r="E643" s="199">
        <v>48.89</v>
      </c>
      <c r="F643" s="212"/>
      <c r="G643" s="205" t="s">
        <v>293</v>
      </c>
      <c r="H643" s="212"/>
      <c r="I643" s="205" t="s">
        <v>293</v>
      </c>
      <c r="J643" s="212"/>
      <c r="K643" s="212"/>
      <c r="L643" s="212"/>
      <c r="M643" s="205" t="s">
        <v>293</v>
      </c>
      <c r="N643" s="205" t="s">
        <v>293</v>
      </c>
      <c r="O643" s="205" t="s">
        <v>293</v>
      </c>
      <c r="P643" s="205" t="s">
        <v>293</v>
      </c>
      <c r="Q643" s="206">
        <v>1.6662050799999999</v>
      </c>
      <c r="R643" s="205" t="s">
        <v>293</v>
      </c>
      <c r="S643" s="205" t="s">
        <v>293</v>
      </c>
      <c r="T643" s="205" t="s">
        <v>293</v>
      </c>
      <c r="U643" s="207">
        <v>200.42620507999999</v>
      </c>
    </row>
    <row r="644" spans="2:21" x14ac:dyDescent="0.25">
      <c r="B644" s="198">
        <v>2024</v>
      </c>
      <c r="C644" s="199">
        <v>9</v>
      </c>
      <c r="D644" s="199">
        <v>26</v>
      </c>
      <c r="E644" s="199">
        <v>49.19</v>
      </c>
      <c r="F644" s="212"/>
      <c r="G644" s="205" t="s">
        <v>293</v>
      </c>
      <c r="H644" s="212"/>
      <c r="I644" s="205" t="s">
        <v>293</v>
      </c>
      <c r="J644" s="212"/>
      <c r="K644" s="212"/>
      <c r="L644" s="212"/>
      <c r="M644" s="205" t="s">
        <v>293</v>
      </c>
      <c r="N644" s="205" t="s">
        <v>293</v>
      </c>
      <c r="O644" s="205" t="s">
        <v>293</v>
      </c>
      <c r="P644" s="205" t="s">
        <v>293</v>
      </c>
      <c r="Q644" s="206">
        <v>1.6543850499999999</v>
      </c>
      <c r="R644" s="205" t="s">
        <v>293</v>
      </c>
      <c r="S644" s="205" t="s">
        <v>293</v>
      </c>
      <c r="T644" s="205" t="s">
        <v>293</v>
      </c>
      <c r="U644" s="207">
        <v>199.00438505000002</v>
      </c>
    </row>
    <row r="645" spans="2:21" x14ac:dyDescent="0.25">
      <c r="B645" s="198">
        <v>2024</v>
      </c>
      <c r="C645" s="199">
        <v>9</v>
      </c>
      <c r="D645" s="199">
        <v>27</v>
      </c>
      <c r="E645" s="199">
        <v>49.2</v>
      </c>
      <c r="F645" s="212"/>
      <c r="G645" s="205" t="s">
        <v>293</v>
      </c>
      <c r="H645" s="212"/>
      <c r="I645" s="205" t="s">
        <v>293</v>
      </c>
      <c r="J645" s="212"/>
      <c r="K645" s="212"/>
      <c r="L645" s="212"/>
      <c r="M645" s="205" t="s">
        <v>293</v>
      </c>
      <c r="N645" s="205" t="s">
        <v>293</v>
      </c>
      <c r="O645" s="205" t="s">
        <v>293</v>
      </c>
      <c r="P645" s="205" t="s">
        <v>293</v>
      </c>
      <c r="Q645" s="206">
        <v>1.7766091900000001</v>
      </c>
      <c r="R645" s="205" t="s">
        <v>293</v>
      </c>
      <c r="S645" s="205" t="s">
        <v>293</v>
      </c>
      <c r="T645" s="205" t="s">
        <v>293</v>
      </c>
      <c r="U645" s="207">
        <v>213.70660918999999</v>
      </c>
    </row>
    <row r="646" spans="2:21" x14ac:dyDescent="0.25">
      <c r="B646" s="198">
        <v>2024</v>
      </c>
      <c r="C646" s="199">
        <v>9</v>
      </c>
      <c r="D646" s="199">
        <v>28</v>
      </c>
      <c r="E646" s="199">
        <v>47.16</v>
      </c>
      <c r="F646" s="212"/>
      <c r="G646" s="205" t="s">
        <v>293</v>
      </c>
      <c r="H646" s="212"/>
      <c r="I646" s="205" t="s">
        <v>293</v>
      </c>
      <c r="J646" s="212"/>
      <c r="K646" s="212"/>
      <c r="L646" s="212"/>
      <c r="M646" s="205" t="s">
        <v>293</v>
      </c>
      <c r="N646" s="205" t="s">
        <v>293</v>
      </c>
      <c r="O646" s="205" t="s">
        <v>293</v>
      </c>
      <c r="P646" s="205" t="s">
        <v>293</v>
      </c>
      <c r="Q646" s="206">
        <v>1.57147718</v>
      </c>
      <c r="R646" s="205" t="s">
        <v>293</v>
      </c>
      <c r="S646" s="205" t="s">
        <v>293</v>
      </c>
      <c r="T646" s="205" t="s">
        <v>293</v>
      </c>
      <c r="U646" s="207">
        <v>189.03147717999997</v>
      </c>
    </row>
    <row r="647" spans="2:21" x14ac:dyDescent="0.25">
      <c r="B647" s="198">
        <v>2024</v>
      </c>
      <c r="C647" s="199">
        <v>9</v>
      </c>
      <c r="D647" s="199">
        <v>29</v>
      </c>
      <c r="E647" s="199">
        <v>50.62</v>
      </c>
      <c r="F647" s="212"/>
      <c r="G647" s="205" t="s">
        <v>293</v>
      </c>
      <c r="H647" s="212"/>
      <c r="I647" s="205" t="s">
        <v>293</v>
      </c>
      <c r="J647" s="212"/>
      <c r="K647" s="212"/>
      <c r="L647" s="212"/>
      <c r="M647" s="205" t="s">
        <v>293</v>
      </c>
      <c r="N647" s="205" t="s">
        <v>293</v>
      </c>
      <c r="O647" s="205" t="s">
        <v>293</v>
      </c>
      <c r="P647" s="205" t="s">
        <v>293</v>
      </c>
      <c r="Q647" s="206">
        <v>1.2873773099999999</v>
      </c>
      <c r="R647" s="205" t="s">
        <v>293</v>
      </c>
      <c r="S647" s="205" t="s">
        <v>293</v>
      </c>
      <c r="T647" s="205" t="s">
        <v>293</v>
      </c>
      <c r="U647" s="207">
        <v>154.85737731</v>
      </c>
    </row>
    <row r="648" spans="2:21" x14ac:dyDescent="0.25">
      <c r="B648" s="198">
        <v>2024</v>
      </c>
      <c r="C648" s="199">
        <v>9</v>
      </c>
      <c r="D648" s="199">
        <v>30</v>
      </c>
      <c r="E648" s="199">
        <v>58.03</v>
      </c>
      <c r="F648" s="212"/>
      <c r="G648" s="205" t="s">
        <v>293</v>
      </c>
      <c r="H648" s="212"/>
      <c r="I648" s="205" t="s">
        <v>293</v>
      </c>
      <c r="J648" s="212"/>
      <c r="K648" s="212"/>
      <c r="L648" s="212"/>
      <c r="M648" s="205" t="s">
        <v>293</v>
      </c>
      <c r="N648" s="205" t="s">
        <v>293</v>
      </c>
      <c r="O648" s="205" t="s">
        <v>293</v>
      </c>
      <c r="P648" s="205" t="s">
        <v>293</v>
      </c>
      <c r="Q648" s="206">
        <v>3.2883155799999999</v>
      </c>
      <c r="R648" s="205" t="s">
        <v>293</v>
      </c>
      <c r="S648" s="205" t="s">
        <v>293</v>
      </c>
      <c r="T648" s="205" t="s">
        <v>293</v>
      </c>
      <c r="U648" s="207">
        <v>395.54831558000001</v>
      </c>
    </row>
    <row r="649" spans="2:21" x14ac:dyDescent="0.25">
      <c r="B649" s="198">
        <v>2024</v>
      </c>
      <c r="C649" s="199">
        <v>10</v>
      </c>
      <c r="D649" s="199">
        <v>1</v>
      </c>
      <c r="E649" s="199">
        <v>51.71</v>
      </c>
      <c r="F649" s="212"/>
      <c r="G649" s="205" t="s">
        <v>293</v>
      </c>
      <c r="H649" s="212"/>
      <c r="I649" s="205" t="s">
        <v>293</v>
      </c>
      <c r="J649" s="212"/>
      <c r="K649" s="212"/>
      <c r="L649" s="212"/>
      <c r="M649" s="205" t="s">
        <v>293</v>
      </c>
      <c r="N649" s="205" t="s">
        <v>293</v>
      </c>
      <c r="O649" s="205" t="s">
        <v>293</v>
      </c>
      <c r="P649" s="205" t="s">
        <v>293</v>
      </c>
      <c r="Q649" s="206">
        <v>2.5993168099999999</v>
      </c>
      <c r="R649" s="205" t="s">
        <v>293</v>
      </c>
      <c r="S649" s="205" t="s">
        <v>293</v>
      </c>
      <c r="T649" s="205" t="s">
        <v>293</v>
      </c>
      <c r="U649" s="207">
        <v>312.66931681</v>
      </c>
    </row>
    <row r="650" spans="2:21" x14ac:dyDescent="0.25">
      <c r="B650" s="198">
        <v>2024</v>
      </c>
      <c r="C650" s="199">
        <v>10</v>
      </c>
      <c r="D650" s="199">
        <v>2</v>
      </c>
      <c r="E650" s="199">
        <v>48.72</v>
      </c>
      <c r="F650" s="212"/>
      <c r="G650" s="205" t="s">
        <v>293</v>
      </c>
      <c r="H650" s="212"/>
      <c r="I650" s="205" t="s">
        <v>293</v>
      </c>
      <c r="J650" s="212"/>
      <c r="K650" s="212"/>
      <c r="L650" s="212"/>
      <c r="M650" s="205" t="s">
        <v>293</v>
      </c>
      <c r="N650" s="205" t="s">
        <v>293</v>
      </c>
      <c r="O650" s="205" t="s">
        <v>293</v>
      </c>
      <c r="P650" s="205" t="s">
        <v>293</v>
      </c>
      <c r="Q650" s="206">
        <v>2.6273998599999997</v>
      </c>
      <c r="R650" s="205" t="s">
        <v>293</v>
      </c>
      <c r="S650" s="205" t="s">
        <v>293</v>
      </c>
      <c r="T650" s="205" t="s">
        <v>293</v>
      </c>
      <c r="U650" s="207">
        <v>316.04739986000004</v>
      </c>
    </row>
    <row r="651" spans="2:21" x14ac:dyDescent="0.25">
      <c r="B651" s="198">
        <v>2024</v>
      </c>
      <c r="C651" s="199">
        <v>10</v>
      </c>
      <c r="D651" s="199">
        <v>3</v>
      </c>
      <c r="E651" s="199">
        <v>47.73</v>
      </c>
      <c r="F651" s="212"/>
      <c r="G651" s="205" t="s">
        <v>293</v>
      </c>
      <c r="H651" s="212"/>
      <c r="I651" s="205" t="s">
        <v>293</v>
      </c>
      <c r="J651" s="212"/>
      <c r="K651" s="212"/>
      <c r="L651" s="212"/>
      <c r="M651" s="205" t="s">
        <v>293</v>
      </c>
      <c r="N651" s="205" t="s">
        <v>293</v>
      </c>
      <c r="O651" s="205" t="s">
        <v>293</v>
      </c>
      <c r="P651" s="205" t="s">
        <v>293</v>
      </c>
      <c r="Q651" s="206">
        <v>2.3468208500000003</v>
      </c>
      <c r="R651" s="205" t="s">
        <v>293</v>
      </c>
      <c r="S651" s="205" t="s">
        <v>293</v>
      </c>
      <c r="T651" s="205" t="s">
        <v>293</v>
      </c>
      <c r="U651" s="207">
        <v>282.29682085000002</v>
      </c>
    </row>
    <row r="652" spans="2:21" x14ac:dyDescent="0.25">
      <c r="B652" s="198">
        <v>2024</v>
      </c>
      <c r="C652" s="199">
        <v>10</v>
      </c>
      <c r="D652" s="199">
        <v>4</v>
      </c>
      <c r="E652" s="199">
        <v>47.94</v>
      </c>
      <c r="F652" s="212"/>
      <c r="G652" s="205" t="s">
        <v>293</v>
      </c>
      <c r="H652" s="212"/>
      <c r="I652" s="205" t="s">
        <v>293</v>
      </c>
      <c r="J652" s="212"/>
      <c r="K652" s="212"/>
      <c r="L652" s="212"/>
      <c r="M652" s="205" t="s">
        <v>293</v>
      </c>
      <c r="N652" s="205" t="s">
        <v>293</v>
      </c>
      <c r="O652" s="205" t="s">
        <v>293</v>
      </c>
      <c r="P652" s="205" t="s">
        <v>293</v>
      </c>
      <c r="Q652" s="206">
        <v>2.2940917799999996</v>
      </c>
      <c r="R652" s="205" t="s">
        <v>293</v>
      </c>
      <c r="S652" s="205" t="s">
        <v>293</v>
      </c>
      <c r="T652" s="205" t="s">
        <v>293</v>
      </c>
      <c r="U652" s="207">
        <v>275.95409177999994</v>
      </c>
    </row>
    <row r="653" spans="2:21" x14ac:dyDescent="0.25">
      <c r="B653" s="198">
        <v>2024</v>
      </c>
      <c r="C653" s="199">
        <v>10</v>
      </c>
      <c r="D653" s="199">
        <v>5</v>
      </c>
      <c r="E653" s="199">
        <v>45.79</v>
      </c>
      <c r="F653" s="212"/>
      <c r="G653" s="205" t="s">
        <v>293</v>
      </c>
      <c r="H653" s="212"/>
      <c r="I653" s="205" t="s">
        <v>293</v>
      </c>
      <c r="J653" s="212"/>
      <c r="K653" s="212"/>
      <c r="L653" s="212"/>
      <c r="M653" s="205" t="s">
        <v>293</v>
      </c>
      <c r="N653" s="205" t="s">
        <v>293</v>
      </c>
      <c r="O653" s="205" t="s">
        <v>293</v>
      </c>
      <c r="P653" s="205" t="s">
        <v>293</v>
      </c>
      <c r="Q653" s="206">
        <v>2.2531827399999997</v>
      </c>
      <c r="R653" s="205" t="s">
        <v>293</v>
      </c>
      <c r="S653" s="205" t="s">
        <v>293</v>
      </c>
      <c r="T653" s="205" t="s">
        <v>293</v>
      </c>
      <c r="U653" s="207">
        <v>271.03318273999997</v>
      </c>
    </row>
    <row r="654" spans="2:21" x14ac:dyDescent="0.25">
      <c r="B654" s="198">
        <v>2024</v>
      </c>
      <c r="C654" s="199">
        <v>10</v>
      </c>
      <c r="D654" s="199">
        <v>6</v>
      </c>
      <c r="E654" s="199">
        <v>50.54</v>
      </c>
      <c r="F654" s="212"/>
      <c r="G654" s="205" t="s">
        <v>293</v>
      </c>
      <c r="H654" s="212"/>
      <c r="I654" s="205" t="s">
        <v>293</v>
      </c>
      <c r="J654" s="212"/>
      <c r="K654" s="212"/>
      <c r="L654" s="212"/>
      <c r="M654" s="205" t="s">
        <v>293</v>
      </c>
      <c r="N654" s="205" t="s">
        <v>293</v>
      </c>
      <c r="O654" s="205" t="s">
        <v>293</v>
      </c>
      <c r="P654" s="205" t="s">
        <v>293</v>
      </c>
      <c r="Q654" s="206">
        <v>2.4651888099999999</v>
      </c>
      <c r="R654" s="205" t="s">
        <v>293</v>
      </c>
      <c r="S654" s="205" t="s">
        <v>293</v>
      </c>
      <c r="T654" s="205" t="s">
        <v>293</v>
      </c>
      <c r="U654" s="207">
        <v>296.53518881000002</v>
      </c>
    </row>
    <row r="655" spans="2:21" x14ac:dyDescent="0.25">
      <c r="B655" s="198">
        <v>2024</v>
      </c>
      <c r="C655" s="199">
        <v>10</v>
      </c>
      <c r="D655" s="199">
        <v>7</v>
      </c>
      <c r="E655" s="199">
        <v>54.88</v>
      </c>
      <c r="F655" s="212"/>
      <c r="G655" s="205" t="s">
        <v>293</v>
      </c>
      <c r="H655" s="212"/>
      <c r="I655" s="205" t="s">
        <v>293</v>
      </c>
      <c r="J655" s="212"/>
      <c r="K655" s="212"/>
      <c r="L655" s="212"/>
      <c r="M655" s="205" t="s">
        <v>293</v>
      </c>
      <c r="N655" s="205" t="s">
        <v>293</v>
      </c>
      <c r="O655" s="205" t="s">
        <v>293</v>
      </c>
      <c r="P655" s="205" t="s">
        <v>293</v>
      </c>
      <c r="Q655" s="206">
        <v>2.9533308999999996</v>
      </c>
      <c r="R655" s="205" t="s">
        <v>293</v>
      </c>
      <c r="S655" s="205" t="s">
        <v>293</v>
      </c>
      <c r="T655" s="205" t="s">
        <v>293</v>
      </c>
      <c r="U655" s="207">
        <v>355.25333090000004</v>
      </c>
    </row>
    <row r="656" spans="2:21" x14ac:dyDescent="0.25">
      <c r="B656" s="198">
        <v>2024</v>
      </c>
      <c r="C656" s="199">
        <v>10</v>
      </c>
      <c r="D656" s="199">
        <v>8</v>
      </c>
      <c r="E656" s="199">
        <v>49.56</v>
      </c>
      <c r="F656" s="212"/>
      <c r="G656" s="205" t="s">
        <v>293</v>
      </c>
      <c r="H656" s="212"/>
      <c r="I656" s="205" t="s">
        <v>293</v>
      </c>
      <c r="J656" s="212"/>
      <c r="K656" s="212"/>
      <c r="L656" s="212"/>
      <c r="M656" s="205" t="s">
        <v>293</v>
      </c>
      <c r="N656" s="205" t="s">
        <v>293</v>
      </c>
      <c r="O656" s="205" t="s">
        <v>293</v>
      </c>
      <c r="P656" s="205" t="s">
        <v>293</v>
      </c>
      <c r="Q656" s="206">
        <v>2.6783684999999999</v>
      </c>
      <c r="R656" s="205" t="s">
        <v>293</v>
      </c>
      <c r="S656" s="205" t="s">
        <v>293</v>
      </c>
      <c r="T656" s="205" t="s">
        <v>293</v>
      </c>
      <c r="U656" s="207">
        <v>322.17836849999998</v>
      </c>
    </row>
    <row r="657" spans="2:21" x14ac:dyDescent="0.25">
      <c r="B657" s="198">
        <v>2024</v>
      </c>
      <c r="C657" s="199">
        <v>10</v>
      </c>
      <c r="D657" s="199">
        <v>9</v>
      </c>
      <c r="E657" s="199">
        <v>49.05</v>
      </c>
      <c r="F657" s="212"/>
      <c r="G657" s="205" t="s">
        <v>293</v>
      </c>
      <c r="H657" s="212"/>
      <c r="I657" s="205" t="s">
        <v>293</v>
      </c>
      <c r="J657" s="212"/>
      <c r="K657" s="212"/>
      <c r="L657" s="212"/>
      <c r="M657" s="205" t="s">
        <v>293</v>
      </c>
      <c r="N657" s="205" t="s">
        <v>293</v>
      </c>
      <c r="O657" s="205" t="s">
        <v>293</v>
      </c>
      <c r="P657" s="205" t="s">
        <v>293</v>
      </c>
      <c r="Q657" s="206">
        <v>2.3047381900000001</v>
      </c>
      <c r="R657" s="205" t="s">
        <v>293</v>
      </c>
      <c r="S657" s="205" t="s">
        <v>293</v>
      </c>
      <c r="T657" s="205" t="s">
        <v>293</v>
      </c>
      <c r="U657" s="207">
        <v>277.23473819000003</v>
      </c>
    </row>
    <row r="658" spans="2:21" x14ac:dyDescent="0.25">
      <c r="B658" s="198">
        <v>2024</v>
      </c>
      <c r="C658" s="199">
        <v>10</v>
      </c>
      <c r="D658" s="199">
        <v>10</v>
      </c>
      <c r="E658" s="199">
        <v>48.78</v>
      </c>
      <c r="F658" s="212"/>
      <c r="G658" s="205" t="s">
        <v>293</v>
      </c>
      <c r="H658" s="212"/>
      <c r="I658" s="205" t="s">
        <v>293</v>
      </c>
      <c r="J658" s="212"/>
      <c r="K658" s="212"/>
      <c r="L658" s="212"/>
      <c r="M658" s="205" t="s">
        <v>293</v>
      </c>
      <c r="N658" s="205" t="s">
        <v>293</v>
      </c>
      <c r="O658" s="205" t="s">
        <v>293</v>
      </c>
      <c r="P658" s="205" t="s">
        <v>293</v>
      </c>
      <c r="Q658" s="206">
        <v>2.7134932699999994</v>
      </c>
      <c r="R658" s="205" t="s">
        <v>293</v>
      </c>
      <c r="S658" s="205" t="s">
        <v>293</v>
      </c>
      <c r="T658" s="205" t="s">
        <v>293</v>
      </c>
      <c r="U658" s="207">
        <v>326.40349326999996</v>
      </c>
    </row>
    <row r="659" spans="2:21" x14ac:dyDescent="0.25">
      <c r="B659" s="198">
        <v>2024</v>
      </c>
      <c r="C659" s="199">
        <v>10</v>
      </c>
      <c r="D659" s="199">
        <v>11</v>
      </c>
      <c r="E659" s="199">
        <v>48.36</v>
      </c>
      <c r="F659" s="212"/>
      <c r="G659" s="205" t="s">
        <v>293</v>
      </c>
      <c r="H659" s="212"/>
      <c r="I659" s="205" t="s">
        <v>293</v>
      </c>
      <c r="J659" s="212"/>
      <c r="K659" s="212"/>
      <c r="L659" s="212"/>
      <c r="M659" s="205" t="s">
        <v>293</v>
      </c>
      <c r="N659" s="205" t="s">
        <v>293</v>
      </c>
      <c r="O659" s="205" t="s">
        <v>293</v>
      </c>
      <c r="P659" s="205" t="s">
        <v>293</v>
      </c>
      <c r="Q659" s="206">
        <v>2.4921820700000001</v>
      </c>
      <c r="R659" s="205" t="s">
        <v>293</v>
      </c>
      <c r="S659" s="205" t="s">
        <v>293</v>
      </c>
      <c r="T659" s="205" t="s">
        <v>293</v>
      </c>
      <c r="U659" s="207">
        <v>299.78218206999998</v>
      </c>
    </row>
    <row r="660" spans="2:21" x14ac:dyDescent="0.25">
      <c r="B660" s="198">
        <v>2024</v>
      </c>
      <c r="C660" s="199">
        <v>10</v>
      </c>
      <c r="D660" s="199">
        <v>12</v>
      </c>
      <c r="E660" s="199">
        <v>46.37</v>
      </c>
      <c r="F660" s="212"/>
      <c r="G660" s="205" t="s">
        <v>293</v>
      </c>
      <c r="H660" s="212"/>
      <c r="I660" s="205" t="s">
        <v>293</v>
      </c>
      <c r="J660" s="212"/>
      <c r="K660" s="212"/>
      <c r="L660" s="212"/>
      <c r="M660" s="205" t="s">
        <v>293</v>
      </c>
      <c r="N660" s="205" t="s">
        <v>293</v>
      </c>
      <c r="O660" s="205" t="s">
        <v>293</v>
      </c>
      <c r="P660" s="205" t="s">
        <v>293</v>
      </c>
      <c r="Q660" s="206">
        <v>1.6633548600000001</v>
      </c>
      <c r="R660" s="205" t="s">
        <v>293</v>
      </c>
      <c r="S660" s="205" t="s">
        <v>293</v>
      </c>
      <c r="T660" s="205" t="s">
        <v>293</v>
      </c>
      <c r="U660" s="207">
        <v>200.08335486000001</v>
      </c>
    </row>
    <row r="661" spans="2:21" x14ac:dyDescent="0.25">
      <c r="B661" s="198">
        <v>2024</v>
      </c>
      <c r="C661" s="199">
        <v>10</v>
      </c>
      <c r="D661" s="199">
        <v>13</v>
      </c>
      <c r="E661" s="199">
        <v>50.88</v>
      </c>
      <c r="F661" s="212"/>
      <c r="G661" s="205" t="s">
        <v>293</v>
      </c>
      <c r="H661" s="212"/>
      <c r="I661" s="205" t="s">
        <v>293</v>
      </c>
      <c r="J661" s="212"/>
      <c r="K661" s="212"/>
      <c r="L661" s="212"/>
      <c r="M661" s="205" t="s">
        <v>293</v>
      </c>
      <c r="N661" s="205" t="s">
        <v>293</v>
      </c>
      <c r="O661" s="205" t="s">
        <v>293</v>
      </c>
      <c r="P661" s="205" t="s">
        <v>293</v>
      </c>
      <c r="Q661" s="206">
        <v>1.6522893000000001</v>
      </c>
      <c r="R661" s="205" t="s">
        <v>293</v>
      </c>
      <c r="S661" s="205" t="s">
        <v>293</v>
      </c>
      <c r="T661" s="205" t="s">
        <v>293</v>
      </c>
      <c r="U661" s="207">
        <v>198.75228930000003</v>
      </c>
    </row>
    <row r="662" spans="2:21" x14ac:dyDescent="0.25">
      <c r="B662" s="198">
        <v>2024</v>
      </c>
      <c r="C662" s="199">
        <v>10</v>
      </c>
      <c r="D662" s="199">
        <v>14</v>
      </c>
      <c r="E662" s="199">
        <v>56.28</v>
      </c>
      <c r="F662" s="212"/>
      <c r="G662" s="205" t="s">
        <v>293</v>
      </c>
      <c r="H662" s="212"/>
      <c r="I662" s="205" t="s">
        <v>293</v>
      </c>
      <c r="J662" s="212"/>
      <c r="K662" s="212"/>
      <c r="L662" s="212"/>
      <c r="M662" s="205" t="s">
        <v>293</v>
      </c>
      <c r="N662" s="205" t="s">
        <v>293</v>
      </c>
      <c r="O662" s="205" t="s">
        <v>293</v>
      </c>
      <c r="P662" s="205" t="s">
        <v>293</v>
      </c>
      <c r="Q662" s="206">
        <v>2.05014648</v>
      </c>
      <c r="R662" s="205" t="s">
        <v>293</v>
      </c>
      <c r="S662" s="205" t="s">
        <v>293</v>
      </c>
      <c r="T662" s="205" t="s">
        <v>293</v>
      </c>
      <c r="U662" s="207">
        <v>246.61014648</v>
      </c>
    </row>
    <row r="663" spans="2:21" x14ac:dyDescent="0.25">
      <c r="B663" s="198">
        <v>2024</v>
      </c>
      <c r="C663" s="199">
        <v>10</v>
      </c>
      <c r="D663" s="199">
        <v>15</v>
      </c>
      <c r="E663" s="199">
        <v>55.05</v>
      </c>
      <c r="F663" s="212"/>
      <c r="G663" s="205" t="s">
        <v>293</v>
      </c>
      <c r="H663" s="212"/>
      <c r="I663" s="205" t="s">
        <v>293</v>
      </c>
      <c r="J663" s="212"/>
      <c r="K663" s="212"/>
      <c r="L663" s="212"/>
      <c r="M663" s="205" t="s">
        <v>293</v>
      </c>
      <c r="N663" s="205" t="s">
        <v>293</v>
      </c>
      <c r="O663" s="205" t="s">
        <v>293</v>
      </c>
      <c r="P663" s="205" t="s">
        <v>293</v>
      </c>
      <c r="Q663" s="206">
        <v>1.8564153499999998</v>
      </c>
      <c r="R663" s="205" t="s">
        <v>293</v>
      </c>
      <c r="S663" s="205" t="s">
        <v>293</v>
      </c>
      <c r="T663" s="205" t="s">
        <v>293</v>
      </c>
      <c r="U663" s="207">
        <v>223.30641534999998</v>
      </c>
    </row>
    <row r="664" spans="2:21" x14ac:dyDescent="0.25">
      <c r="B664" s="198">
        <v>2024</v>
      </c>
      <c r="C664" s="199">
        <v>10</v>
      </c>
      <c r="D664" s="199">
        <v>16</v>
      </c>
      <c r="E664" s="199">
        <v>49.69</v>
      </c>
      <c r="F664" s="212"/>
      <c r="G664" s="205" t="s">
        <v>293</v>
      </c>
      <c r="H664" s="212"/>
      <c r="I664" s="205" t="s">
        <v>293</v>
      </c>
      <c r="J664" s="212"/>
      <c r="K664" s="212"/>
      <c r="L664" s="212"/>
      <c r="M664" s="205" t="s">
        <v>293</v>
      </c>
      <c r="N664" s="205" t="s">
        <v>293</v>
      </c>
      <c r="O664" s="205" t="s">
        <v>293</v>
      </c>
      <c r="P664" s="205" t="s">
        <v>293</v>
      </c>
      <c r="Q664" s="206">
        <v>1.6940366399999998</v>
      </c>
      <c r="R664" s="205" t="s">
        <v>293</v>
      </c>
      <c r="S664" s="205" t="s">
        <v>293</v>
      </c>
      <c r="T664" s="205" t="s">
        <v>293</v>
      </c>
      <c r="U664" s="207">
        <v>203.77403663999999</v>
      </c>
    </row>
    <row r="665" spans="2:21" x14ac:dyDescent="0.25">
      <c r="B665" s="198">
        <v>2024</v>
      </c>
      <c r="C665" s="199">
        <v>10</v>
      </c>
      <c r="D665" s="199">
        <v>17</v>
      </c>
      <c r="E665" s="199">
        <v>53.24</v>
      </c>
      <c r="F665" s="212"/>
      <c r="G665" s="205" t="s">
        <v>293</v>
      </c>
      <c r="H665" s="212"/>
      <c r="I665" s="205" t="s">
        <v>293</v>
      </c>
      <c r="J665" s="212"/>
      <c r="K665" s="212"/>
      <c r="L665" s="212"/>
      <c r="M665" s="205" t="s">
        <v>293</v>
      </c>
      <c r="N665" s="205" t="s">
        <v>293</v>
      </c>
      <c r="O665" s="205" t="s">
        <v>293</v>
      </c>
      <c r="P665" s="205" t="s">
        <v>293</v>
      </c>
      <c r="Q665" s="206">
        <v>2.2688589499999998</v>
      </c>
      <c r="R665" s="205" t="s">
        <v>293</v>
      </c>
      <c r="S665" s="205" t="s">
        <v>293</v>
      </c>
      <c r="T665" s="205" t="s">
        <v>293</v>
      </c>
      <c r="U665" s="207">
        <v>272.91885894999996</v>
      </c>
    </row>
    <row r="666" spans="2:21" x14ac:dyDescent="0.25">
      <c r="B666" s="198">
        <v>2024</v>
      </c>
      <c r="C666" s="199">
        <v>10</v>
      </c>
      <c r="D666" s="199">
        <v>18</v>
      </c>
      <c r="E666" s="199">
        <v>53.91</v>
      </c>
      <c r="F666" s="212"/>
      <c r="G666" s="205" t="s">
        <v>293</v>
      </c>
      <c r="H666" s="212"/>
      <c r="I666" s="205" t="s">
        <v>293</v>
      </c>
      <c r="J666" s="212"/>
      <c r="K666" s="212"/>
      <c r="L666" s="212"/>
      <c r="M666" s="205" t="s">
        <v>293</v>
      </c>
      <c r="N666" s="205" t="s">
        <v>293</v>
      </c>
      <c r="O666" s="205" t="s">
        <v>293</v>
      </c>
      <c r="P666" s="205" t="s">
        <v>293</v>
      </c>
      <c r="Q666" s="206">
        <v>2.4723981899999998</v>
      </c>
      <c r="R666" s="205" t="s">
        <v>293</v>
      </c>
      <c r="S666" s="205" t="s">
        <v>293</v>
      </c>
      <c r="T666" s="205" t="s">
        <v>293</v>
      </c>
      <c r="U666" s="207">
        <v>297.40239818999999</v>
      </c>
    </row>
    <row r="667" spans="2:21" x14ac:dyDescent="0.25">
      <c r="B667" s="198">
        <v>2024</v>
      </c>
      <c r="C667" s="199">
        <v>10</v>
      </c>
      <c r="D667" s="199">
        <v>19</v>
      </c>
      <c r="E667" s="199">
        <v>51.7</v>
      </c>
      <c r="F667" s="212"/>
      <c r="G667" s="205" t="s">
        <v>293</v>
      </c>
      <c r="H667" s="212"/>
      <c r="I667" s="205" t="s">
        <v>293</v>
      </c>
      <c r="J667" s="212"/>
      <c r="K667" s="212"/>
      <c r="L667" s="212"/>
      <c r="M667" s="205" t="s">
        <v>293</v>
      </c>
      <c r="N667" s="205" t="s">
        <v>293</v>
      </c>
      <c r="O667" s="205" t="s">
        <v>293</v>
      </c>
      <c r="P667" s="205" t="s">
        <v>293</v>
      </c>
      <c r="Q667" s="206">
        <v>1.6378705400000002</v>
      </c>
      <c r="R667" s="205" t="s">
        <v>293</v>
      </c>
      <c r="S667" s="205" t="s">
        <v>293</v>
      </c>
      <c r="T667" s="205" t="s">
        <v>293</v>
      </c>
      <c r="U667" s="207">
        <v>197.01787054000002</v>
      </c>
    </row>
    <row r="668" spans="2:21" x14ac:dyDescent="0.25">
      <c r="B668" s="198">
        <v>2024</v>
      </c>
      <c r="C668" s="199">
        <v>10</v>
      </c>
      <c r="D668" s="199">
        <v>20</v>
      </c>
      <c r="E668" s="199">
        <v>57.58</v>
      </c>
      <c r="F668" s="212"/>
      <c r="G668" s="205" t="s">
        <v>293</v>
      </c>
      <c r="H668" s="212"/>
      <c r="I668" s="205" t="s">
        <v>293</v>
      </c>
      <c r="J668" s="212"/>
      <c r="K668" s="212"/>
      <c r="L668" s="212"/>
      <c r="M668" s="205" t="s">
        <v>293</v>
      </c>
      <c r="N668" s="205" t="s">
        <v>293</v>
      </c>
      <c r="O668" s="205" t="s">
        <v>293</v>
      </c>
      <c r="P668" s="205" t="s">
        <v>293</v>
      </c>
      <c r="Q668" s="206">
        <v>1.6276432799999998</v>
      </c>
      <c r="R668" s="205" t="s">
        <v>293</v>
      </c>
      <c r="S668" s="205" t="s">
        <v>293</v>
      </c>
      <c r="T668" s="205" t="s">
        <v>293</v>
      </c>
      <c r="U668" s="207">
        <v>195.78764327999997</v>
      </c>
    </row>
    <row r="669" spans="2:21" x14ac:dyDescent="0.25">
      <c r="B669" s="198">
        <v>2024</v>
      </c>
      <c r="C669" s="199">
        <v>10</v>
      </c>
      <c r="D669" s="199">
        <v>21</v>
      </c>
      <c r="E669" s="199">
        <v>61.86</v>
      </c>
      <c r="F669" s="212"/>
      <c r="G669" s="205" t="s">
        <v>293</v>
      </c>
      <c r="H669" s="212"/>
      <c r="I669" s="205" t="s">
        <v>293</v>
      </c>
      <c r="J669" s="212"/>
      <c r="K669" s="212"/>
      <c r="L669" s="212"/>
      <c r="M669" s="205" t="s">
        <v>293</v>
      </c>
      <c r="N669" s="205" t="s">
        <v>293</v>
      </c>
      <c r="O669" s="205" t="s">
        <v>293</v>
      </c>
      <c r="P669" s="205" t="s">
        <v>293</v>
      </c>
      <c r="Q669" s="206">
        <v>1.9554185799999999</v>
      </c>
      <c r="R669" s="205" t="s">
        <v>293</v>
      </c>
      <c r="S669" s="205" t="s">
        <v>293</v>
      </c>
      <c r="T669" s="205" t="s">
        <v>293</v>
      </c>
      <c r="U669" s="207">
        <v>235.21541858000001</v>
      </c>
    </row>
    <row r="670" spans="2:21" x14ac:dyDescent="0.25">
      <c r="B670" s="198">
        <v>2024</v>
      </c>
      <c r="C670" s="199">
        <v>10</v>
      </c>
      <c r="D670" s="199">
        <v>22</v>
      </c>
      <c r="E670" s="199">
        <v>56</v>
      </c>
      <c r="F670" s="212"/>
      <c r="G670" s="205" t="s">
        <v>293</v>
      </c>
      <c r="H670" s="212"/>
      <c r="I670" s="205" t="s">
        <v>293</v>
      </c>
      <c r="J670" s="212"/>
      <c r="K670" s="212"/>
      <c r="L670" s="212"/>
      <c r="M670" s="205" t="s">
        <v>293</v>
      </c>
      <c r="N670" s="205" t="s">
        <v>293</v>
      </c>
      <c r="O670" s="205" t="s">
        <v>293</v>
      </c>
      <c r="P670" s="205" t="s">
        <v>293</v>
      </c>
      <c r="Q670" s="206">
        <v>1.9238985</v>
      </c>
      <c r="R670" s="205" t="s">
        <v>293</v>
      </c>
      <c r="S670" s="205" t="s">
        <v>293</v>
      </c>
      <c r="T670" s="205" t="s">
        <v>293</v>
      </c>
      <c r="U670" s="207">
        <v>231.42389850000001</v>
      </c>
    </row>
    <row r="671" spans="2:21" x14ac:dyDescent="0.25">
      <c r="B671" s="198">
        <v>2024</v>
      </c>
      <c r="C671" s="199">
        <v>10</v>
      </c>
      <c r="D671" s="199">
        <v>23</v>
      </c>
      <c r="E671" s="199">
        <v>67.59</v>
      </c>
      <c r="F671" s="212"/>
      <c r="G671" s="205" t="s">
        <v>293</v>
      </c>
      <c r="H671" s="212"/>
      <c r="I671" s="205" t="s">
        <v>293</v>
      </c>
      <c r="J671" s="212"/>
      <c r="K671" s="212"/>
      <c r="L671" s="212"/>
      <c r="M671" s="205" t="s">
        <v>293</v>
      </c>
      <c r="N671" s="205" t="s">
        <v>293</v>
      </c>
      <c r="O671" s="205" t="s">
        <v>293</v>
      </c>
      <c r="P671" s="205" t="s">
        <v>293</v>
      </c>
      <c r="Q671" s="206">
        <v>1.8419965900000002</v>
      </c>
      <c r="R671" s="205" t="s">
        <v>293</v>
      </c>
      <c r="S671" s="205" t="s">
        <v>293</v>
      </c>
      <c r="T671" s="205" t="s">
        <v>293</v>
      </c>
      <c r="U671" s="207">
        <v>221.57199659000003</v>
      </c>
    </row>
    <row r="672" spans="2:21" x14ac:dyDescent="0.25">
      <c r="B672" s="198">
        <v>2024</v>
      </c>
      <c r="C672" s="199">
        <v>10</v>
      </c>
      <c r="D672" s="199">
        <v>24</v>
      </c>
      <c r="E672" s="199">
        <v>53.57</v>
      </c>
      <c r="F672" s="212"/>
      <c r="G672" s="205" t="s">
        <v>293</v>
      </c>
      <c r="H672" s="212"/>
      <c r="I672" s="205" t="s">
        <v>293</v>
      </c>
      <c r="J672" s="212"/>
      <c r="K672" s="212"/>
      <c r="L672" s="212"/>
      <c r="M672" s="205" t="s">
        <v>293</v>
      </c>
      <c r="N672" s="205" t="s">
        <v>293</v>
      </c>
      <c r="O672" s="205" t="s">
        <v>293</v>
      </c>
      <c r="P672" s="205" t="s">
        <v>293</v>
      </c>
      <c r="Q672" s="206">
        <v>1.74324485</v>
      </c>
      <c r="R672" s="205" t="s">
        <v>293</v>
      </c>
      <c r="S672" s="205" t="s">
        <v>293</v>
      </c>
      <c r="T672" s="205" t="s">
        <v>293</v>
      </c>
      <c r="U672" s="207">
        <v>209.69324484999999</v>
      </c>
    </row>
    <row r="673" spans="2:21" x14ac:dyDescent="0.25">
      <c r="B673" s="198">
        <v>2024</v>
      </c>
      <c r="C673" s="199">
        <v>10</v>
      </c>
      <c r="D673" s="199">
        <v>25</v>
      </c>
      <c r="E673" s="199">
        <v>53.69</v>
      </c>
      <c r="F673" s="212"/>
      <c r="G673" s="205" t="s">
        <v>293</v>
      </c>
      <c r="H673" s="212"/>
      <c r="I673" s="205" t="s">
        <v>293</v>
      </c>
      <c r="J673" s="212"/>
      <c r="K673" s="212"/>
      <c r="L673" s="212"/>
      <c r="M673" s="205" t="s">
        <v>293</v>
      </c>
      <c r="N673" s="205" t="s">
        <v>293</v>
      </c>
      <c r="O673" s="205" t="s">
        <v>293</v>
      </c>
      <c r="P673" s="205" t="s">
        <v>293</v>
      </c>
      <c r="Q673" s="206">
        <v>1.8421642499999999</v>
      </c>
      <c r="R673" s="205" t="s">
        <v>293</v>
      </c>
      <c r="S673" s="205" t="s">
        <v>293</v>
      </c>
      <c r="T673" s="205" t="s">
        <v>293</v>
      </c>
      <c r="U673" s="207">
        <v>221.59216425</v>
      </c>
    </row>
    <row r="674" spans="2:21" x14ac:dyDescent="0.25">
      <c r="B674" s="198">
        <v>2024</v>
      </c>
      <c r="C674" s="199">
        <v>10</v>
      </c>
      <c r="D674" s="199">
        <v>26</v>
      </c>
      <c r="E674" s="199">
        <v>51.46</v>
      </c>
      <c r="F674" s="212"/>
      <c r="G674" s="205" t="s">
        <v>293</v>
      </c>
      <c r="H674" s="212"/>
      <c r="I674" s="205" t="s">
        <v>293</v>
      </c>
      <c r="J674" s="212"/>
      <c r="K674" s="212"/>
      <c r="L674" s="212"/>
      <c r="M674" s="205" t="s">
        <v>293</v>
      </c>
      <c r="N674" s="205" t="s">
        <v>293</v>
      </c>
      <c r="O674" s="205" t="s">
        <v>293</v>
      </c>
      <c r="P674" s="205" t="s">
        <v>293</v>
      </c>
      <c r="Q674" s="206">
        <v>1.66830083</v>
      </c>
      <c r="R674" s="205" t="s">
        <v>293</v>
      </c>
      <c r="S674" s="205" t="s">
        <v>293</v>
      </c>
      <c r="T674" s="205" t="s">
        <v>293</v>
      </c>
      <c r="U674" s="207">
        <v>200.67830082999998</v>
      </c>
    </row>
    <row r="675" spans="2:21" x14ac:dyDescent="0.25">
      <c r="B675" s="198">
        <v>2024</v>
      </c>
      <c r="C675" s="199">
        <v>10</v>
      </c>
      <c r="D675" s="199">
        <v>27</v>
      </c>
      <c r="E675" s="199">
        <v>55.01</v>
      </c>
      <c r="F675" s="212"/>
      <c r="G675" s="205" t="s">
        <v>293</v>
      </c>
      <c r="H675" s="212"/>
      <c r="I675" s="205" t="s">
        <v>293</v>
      </c>
      <c r="J675" s="212"/>
      <c r="K675" s="212"/>
      <c r="L675" s="212"/>
      <c r="M675" s="205" t="s">
        <v>293</v>
      </c>
      <c r="N675" s="205" t="s">
        <v>293</v>
      </c>
      <c r="O675" s="205" t="s">
        <v>293</v>
      </c>
      <c r="P675" s="205" t="s">
        <v>293</v>
      </c>
      <c r="Q675" s="206">
        <v>1.6013206600000001</v>
      </c>
      <c r="R675" s="205" t="s">
        <v>293</v>
      </c>
      <c r="S675" s="205" t="s">
        <v>293</v>
      </c>
      <c r="T675" s="205" t="s">
        <v>293</v>
      </c>
      <c r="U675" s="207">
        <v>192.62132065999998</v>
      </c>
    </row>
    <row r="676" spans="2:21" x14ac:dyDescent="0.25">
      <c r="B676" s="198">
        <v>2024</v>
      </c>
      <c r="C676" s="199">
        <v>10</v>
      </c>
      <c r="D676" s="199">
        <v>28</v>
      </c>
      <c r="E676" s="199">
        <v>59.41</v>
      </c>
      <c r="F676" s="212"/>
      <c r="G676" s="205" t="s">
        <v>293</v>
      </c>
      <c r="H676" s="212"/>
      <c r="I676" s="205" t="s">
        <v>293</v>
      </c>
      <c r="J676" s="212"/>
      <c r="K676" s="212"/>
      <c r="L676" s="212"/>
      <c r="M676" s="205" t="s">
        <v>293</v>
      </c>
      <c r="N676" s="205" t="s">
        <v>293</v>
      </c>
      <c r="O676" s="205" t="s">
        <v>293</v>
      </c>
      <c r="P676" s="205" t="s">
        <v>293</v>
      </c>
      <c r="Q676" s="206">
        <v>1.5661120599999998</v>
      </c>
      <c r="R676" s="205" t="s">
        <v>293</v>
      </c>
      <c r="S676" s="205" t="s">
        <v>293</v>
      </c>
      <c r="T676" s="205" t="s">
        <v>293</v>
      </c>
      <c r="U676" s="207">
        <v>188.38611205999999</v>
      </c>
    </row>
    <row r="677" spans="2:21" x14ac:dyDescent="0.25">
      <c r="B677" s="198">
        <v>2024</v>
      </c>
      <c r="C677" s="199">
        <v>10</v>
      </c>
      <c r="D677" s="199">
        <v>29</v>
      </c>
      <c r="E677" s="199">
        <v>58.3</v>
      </c>
      <c r="F677" s="212"/>
      <c r="G677" s="205" t="s">
        <v>293</v>
      </c>
      <c r="H677" s="212"/>
      <c r="I677" s="205" t="s">
        <v>293</v>
      </c>
      <c r="J677" s="212"/>
      <c r="K677" s="212"/>
      <c r="L677" s="212"/>
      <c r="M677" s="205" t="s">
        <v>293</v>
      </c>
      <c r="N677" s="205" t="s">
        <v>293</v>
      </c>
      <c r="O677" s="205" t="s">
        <v>293</v>
      </c>
      <c r="P677" s="205" t="s">
        <v>293</v>
      </c>
      <c r="Q677" s="206">
        <v>1.54607669</v>
      </c>
      <c r="R677" s="205" t="s">
        <v>293</v>
      </c>
      <c r="S677" s="205" t="s">
        <v>293</v>
      </c>
      <c r="T677" s="205" t="s">
        <v>293</v>
      </c>
      <c r="U677" s="207">
        <v>185.97607669000001</v>
      </c>
    </row>
    <row r="678" spans="2:21" x14ac:dyDescent="0.25">
      <c r="B678" s="198">
        <v>2024</v>
      </c>
      <c r="C678" s="199">
        <v>10</v>
      </c>
      <c r="D678" s="199">
        <v>30</v>
      </c>
      <c r="E678" s="199">
        <v>64.03</v>
      </c>
      <c r="F678" s="212"/>
      <c r="G678" s="205" t="s">
        <v>293</v>
      </c>
      <c r="H678" s="212"/>
      <c r="I678" s="205" t="s">
        <v>293</v>
      </c>
      <c r="J678" s="212"/>
      <c r="K678" s="212"/>
      <c r="L678" s="212"/>
      <c r="M678" s="205" t="s">
        <v>293</v>
      </c>
      <c r="N678" s="205" t="s">
        <v>293</v>
      </c>
      <c r="O678" s="205" t="s">
        <v>293</v>
      </c>
      <c r="P678" s="205" t="s">
        <v>293</v>
      </c>
      <c r="Q678" s="206">
        <v>1.8472778799999998</v>
      </c>
      <c r="R678" s="205" t="s">
        <v>293</v>
      </c>
      <c r="S678" s="205" t="s">
        <v>293</v>
      </c>
      <c r="T678" s="205" t="s">
        <v>293</v>
      </c>
      <c r="U678" s="207">
        <v>222.20727787999996</v>
      </c>
    </row>
    <row r="679" spans="2:21" x14ac:dyDescent="0.25">
      <c r="B679" s="198">
        <v>2024</v>
      </c>
      <c r="C679" s="199">
        <v>10</v>
      </c>
      <c r="D679" s="199">
        <v>31</v>
      </c>
      <c r="E679" s="199">
        <v>66.25</v>
      </c>
      <c r="F679" s="212"/>
      <c r="G679" s="205" t="s">
        <v>293</v>
      </c>
      <c r="H679" s="212"/>
      <c r="I679" s="205" t="s">
        <v>293</v>
      </c>
      <c r="J679" s="212"/>
      <c r="K679" s="212"/>
      <c r="L679" s="212"/>
      <c r="M679" s="205" t="s">
        <v>293</v>
      </c>
      <c r="N679" s="205" t="s">
        <v>293</v>
      </c>
      <c r="O679" s="205" t="s">
        <v>293</v>
      </c>
      <c r="P679" s="205" t="s">
        <v>293</v>
      </c>
      <c r="Q679" s="206">
        <v>2.7819823800000001</v>
      </c>
      <c r="R679" s="205" t="s">
        <v>293</v>
      </c>
      <c r="S679" s="205" t="s">
        <v>293</v>
      </c>
      <c r="T679" s="205" t="s">
        <v>293</v>
      </c>
      <c r="U679" s="207">
        <v>334.64198238</v>
      </c>
    </row>
    <row r="680" spans="2:21" x14ac:dyDescent="0.25">
      <c r="B680" s="198">
        <v>2024</v>
      </c>
      <c r="C680" s="199">
        <v>11</v>
      </c>
      <c r="D680" s="199">
        <v>1</v>
      </c>
      <c r="E680" s="199">
        <v>65.430000000000007</v>
      </c>
      <c r="F680" s="212"/>
      <c r="G680" s="205" t="s">
        <v>293</v>
      </c>
      <c r="H680" s="212"/>
      <c r="I680" s="205" t="s">
        <v>293</v>
      </c>
      <c r="J680" s="212"/>
      <c r="K680" s="212"/>
      <c r="L680" s="212"/>
      <c r="M680" s="205" t="s">
        <v>293</v>
      </c>
      <c r="N680" s="205" t="s">
        <v>293</v>
      </c>
      <c r="O680" s="205" t="s">
        <v>293</v>
      </c>
      <c r="P680" s="205" t="s">
        <v>293</v>
      </c>
      <c r="Q680" s="206">
        <v>2.4170703899999997</v>
      </c>
      <c r="R680" s="205" t="s">
        <v>293</v>
      </c>
      <c r="S680" s="205" t="s">
        <v>293</v>
      </c>
      <c r="T680" s="205" t="s">
        <v>293</v>
      </c>
      <c r="U680" s="207">
        <v>290.74707038999998</v>
      </c>
    </row>
    <row r="681" spans="2:21" x14ac:dyDescent="0.25">
      <c r="B681" s="198">
        <v>2024</v>
      </c>
      <c r="C681" s="199">
        <v>11</v>
      </c>
      <c r="D681" s="199">
        <v>2</v>
      </c>
      <c r="E681" s="199">
        <v>63.84</v>
      </c>
      <c r="F681" s="212"/>
      <c r="G681" s="205" t="s">
        <v>293</v>
      </c>
      <c r="H681" s="212"/>
      <c r="I681" s="205" t="s">
        <v>293</v>
      </c>
      <c r="J681" s="212"/>
      <c r="K681" s="212"/>
      <c r="L681" s="212"/>
      <c r="M681" s="205" t="s">
        <v>293</v>
      </c>
      <c r="N681" s="205" t="s">
        <v>293</v>
      </c>
      <c r="O681" s="205" t="s">
        <v>293</v>
      </c>
      <c r="P681" s="205" t="s">
        <v>293</v>
      </c>
      <c r="Q681" s="206">
        <v>1.69202472</v>
      </c>
      <c r="R681" s="205" t="s">
        <v>293</v>
      </c>
      <c r="S681" s="205" t="s">
        <v>293</v>
      </c>
      <c r="T681" s="205" t="s">
        <v>293</v>
      </c>
      <c r="U681" s="207">
        <v>203.53202472000001</v>
      </c>
    </row>
    <row r="682" spans="2:21" x14ac:dyDescent="0.25">
      <c r="B682" s="198">
        <v>2024</v>
      </c>
      <c r="C682" s="199">
        <v>11</v>
      </c>
      <c r="D682" s="199">
        <v>3</v>
      </c>
      <c r="E682" s="199">
        <v>65.08</v>
      </c>
      <c r="F682" s="212"/>
      <c r="G682" s="205" t="s">
        <v>293</v>
      </c>
      <c r="H682" s="212"/>
      <c r="I682" s="205" t="s">
        <v>293</v>
      </c>
      <c r="J682" s="212"/>
      <c r="K682" s="212"/>
      <c r="L682" s="212"/>
      <c r="M682" s="205" t="s">
        <v>293</v>
      </c>
      <c r="N682" s="205" t="s">
        <v>293</v>
      </c>
      <c r="O682" s="205" t="s">
        <v>293</v>
      </c>
      <c r="P682" s="205" t="s">
        <v>293</v>
      </c>
      <c r="Q682" s="206">
        <v>1.52461621</v>
      </c>
      <c r="R682" s="205" t="s">
        <v>293</v>
      </c>
      <c r="S682" s="205" t="s">
        <v>293</v>
      </c>
      <c r="T682" s="205" t="s">
        <v>293</v>
      </c>
      <c r="U682" s="207">
        <v>183.39461621000001</v>
      </c>
    </row>
    <row r="683" spans="2:21" x14ac:dyDescent="0.25">
      <c r="B683" s="198">
        <v>2024</v>
      </c>
      <c r="C683" s="199">
        <v>11</v>
      </c>
      <c r="D683" s="199">
        <v>4</v>
      </c>
      <c r="E683" s="199">
        <v>75.930000000000007</v>
      </c>
      <c r="F683" s="212"/>
      <c r="G683" s="205" t="s">
        <v>293</v>
      </c>
      <c r="H683" s="212"/>
      <c r="I683" s="205" t="s">
        <v>293</v>
      </c>
      <c r="J683" s="212"/>
      <c r="K683" s="212"/>
      <c r="L683" s="212"/>
      <c r="M683" s="205" t="s">
        <v>293</v>
      </c>
      <c r="N683" s="205" t="s">
        <v>293</v>
      </c>
      <c r="O683" s="205" t="s">
        <v>293</v>
      </c>
      <c r="P683" s="205" t="s">
        <v>293</v>
      </c>
      <c r="Q683" s="206">
        <v>2.5585754299999999</v>
      </c>
      <c r="R683" s="205" t="s">
        <v>293</v>
      </c>
      <c r="S683" s="205" t="s">
        <v>293</v>
      </c>
      <c r="T683" s="205" t="s">
        <v>293</v>
      </c>
      <c r="U683" s="207">
        <v>307.76857543000006</v>
      </c>
    </row>
    <row r="684" spans="2:21" x14ac:dyDescent="0.25">
      <c r="B684" s="198">
        <v>2024</v>
      </c>
      <c r="C684" s="199">
        <v>11</v>
      </c>
      <c r="D684" s="199">
        <v>5</v>
      </c>
      <c r="E684" s="199">
        <v>73.98</v>
      </c>
      <c r="F684" s="212"/>
      <c r="G684" s="205" t="s">
        <v>293</v>
      </c>
      <c r="H684" s="212"/>
      <c r="I684" s="205" t="s">
        <v>293</v>
      </c>
      <c r="J684" s="212"/>
      <c r="K684" s="212"/>
      <c r="L684" s="212"/>
      <c r="M684" s="205" t="s">
        <v>293</v>
      </c>
      <c r="N684" s="205" t="s">
        <v>293</v>
      </c>
      <c r="O684" s="205" t="s">
        <v>293</v>
      </c>
      <c r="P684" s="205" t="s">
        <v>293</v>
      </c>
      <c r="Q684" s="206">
        <v>2.1485628999999999</v>
      </c>
      <c r="R684" s="205" t="s">
        <v>293</v>
      </c>
      <c r="S684" s="205" t="s">
        <v>293</v>
      </c>
      <c r="T684" s="205" t="s">
        <v>293</v>
      </c>
      <c r="U684" s="207">
        <v>258.44856290000001</v>
      </c>
    </row>
    <row r="685" spans="2:21" x14ac:dyDescent="0.25">
      <c r="B685" s="198">
        <v>2024</v>
      </c>
      <c r="C685" s="199">
        <v>11</v>
      </c>
      <c r="D685" s="199">
        <v>6</v>
      </c>
      <c r="E685" s="199">
        <v>72.459999999999994</v>
      </c>
      <c r="F685" s="212"/>
      <c r="G685" s="205" t="s">
        <v>293</v>
      </c>
      <c r="H685" s="212"/>
      <c r="I685" s="205" t="s">
        <v>293</v>
      </c>
      <c r="J685" s="212"/>
      <c r="K685" s="212"/>
      <c r="L685" s="212"/>
      <c r="M685" s="205" t="s">
        <v>293</v>
      </c>
      <c r="N685" s="205" t="s">
        <v>293</v>
      </c>
      <c r="O685" s="205" t="s">
        <v>293</v>
      </c>
      <c r="P685" s="205" t="s">
        <v>293</v>
      </c>
      <c r="Q685" s="206">
        <v>2.1120968499999999</v>
      </c>
      <c r="R685" s="205" t="s">
        <v>293</v>
      </c>
      <c r="S685" s="205" t="s">
        <v>293</v>
      </c>
      <c r="T685" s="205" t="s">
        <v>293</v>
      </c>
      <c r="U685" s="207">
        <v>254.06209684999999</v>
      </c>
    </row>
    <row r="686" spans="2:21" x14ac:dyDescent="0.25">
      <c r="B686" s="198">
        <v>2024</v>
      </c>
      <c r="C686" s="199">
        <v>11</v>
      </c>
      <c r="D686" s="199">
        <v>7</v>
      </c>
      <c r="E686" s="199">
        <v>73.58</v>
      </c>
      <c r="F686" s="212"/>
      <c r="G686" s="205" t="s">
        <v>293</v>
      </c>
      <c r="H686" s="212"/>
      <c r="I686" s="205" t="s">
        <v>293</v>
      </c>
      <c r="J686" s="212"/>
      <c r="K686" s="212"/>
      <c r="L686" s="212"/>
      <c r="M686" s="205" t="s">
        <v>293</v>
      </c>
      <c r="N686" s="205" t="s">
        <v>293</v>
      </c>
      <c r="O686" s="205" t="s">
        <v>293</v>
      </c>
      <c r="P686" s="205" t="s">
        <v>293</v>
      </c>
      <c r="Q686" s="206">
        <v>2.0325421799999996</v>
      </c>
      <c r="R686" s="205" t="s">
        <v>293</v>
      </c>
      <c r="S686" s="205" t="s">
        <v>293</v>
      </c>
      <c r="T686" s="205" t="s">
        <v>293</v>
      </c>
      <c r="U686" s="207">
        <v>244.49254217999999</v>
      </c>
    </row>
    <row r="687" spans="2:21" x14ac:dyDescent="0.25">
      <c r="B687" s="198">
        <v>2024</v>
      </c>
      <c r="C687" s="199">
        <v>11</v>
      </c>
      <c r="D687" s="199">
        <v>8</v>
      </c>
      <c r="E687" s="199">
        <v>80.209999999999994</v>
      </c>
      <c r="F687" s="212"/>
      <c r="G687" s="205" t="s">
        <v>293</v>
      </c>
      <c r="H687" s="212"/>
      <c r="I687" s="205" t="s">
        <v>293</v>
      </c>
      <c r="J687" s="212"/>
      <c r="K687" s="212"/>
      <c r="L687" s="212"/>
      <c r="M687" s="205" t="s">
        <v>293</v>
      </c>
      <c r="N687" s="205" t="s">
        <v>293</v>
      </c>
      <c r="O687" s="205" t="s">
        <v>293</v>
      </c>
      <c r="P687" s="205" t="s">
        <v>293</v>
      </c>
      <c r="Q687" s="206">
        <v>1.6640254999999999</v>
      </c>
      <c r="R687" s="205" t="s">
        <v>293</v>
      </c>
      <c r="S687" s="205" t="s">
        <v>293</v>
      </c>
      <c r="T687" s="205" t="s">
        <v>293</v>
      </c>
      <c r="U687" s="207">
        <v>200.16402549999998</v>
      </c>
    </row>
    <row r="688" spans="2:21" x14ac:dyDescent="0.25">
      <c r="B688" s="198">
        <v>2024</v>
      </c>
      <c r="C688" s="199">
        <v>11</v>
      </c>
      <c r="D688" s="199">
        <v>9</v>
      </c>
      <c r="E688" s="199">
        <v>80.25</v>
      </c>
      <c r="F688" s="212"/>
      <c r="G688" s="205" t="s">
        <v>293</v>
      </c>
      <c r="H688" s="212"/>
      <c r="I688" s="205" t="s">
        <v>293</v>
      </c>
      <c r="J688" s="212"/>
      <c r="K688" s="212"/>
      <c r="L688" s="212"/>
      <c r="M688" s="205" t="s">
        <v>293</v>
      </c>
      <c r="N688" s="205" t="s">
        <v>293</v>
      </c>
      <c r="O688" s="205" t="s">
        <v>293</v>
      </c>
      <c r="P688" s="205" t="s">
        <v>293</v>
      </c>
      <c r="Q688" s="206">
        <v>1.6415590600000001</v>
      </c>
      <c r="R688" s="205" t="s">
        <v>293</v>
      </c>
      <c r="S688" s="205" t="s">
        <v>293</v>
      </c>
      <c r="T688" s="205" t="s">
        <v>293</v>
      </c>
      <c r="U688" s="207">
        <v>197.46155905999998</v>
      </c>
    </row>
    <row r="689" spans="2:21" x14ac:dyDescent="0.25">
      <c r="B689" s="198">
        <v>2024</v>
      </c>
      <c r="C689" s="199">
        <v>11</v>
      </c>
      <c r="D689" s="199">
        <v>10</v>
      </c>
      <c r="E689" s="199">
        <v>82.09</v>
      </c>
      <c r="F689" s="212"/>
      <c r="G689" s="205" t="s">
        <v>293</v>
      </c>
      <c r="H689" s="212"/>
      <c r="I689" s="205" t="s">
        <v>293</v>
      </c>
      <c r="J689" s="212"/>
      <c r="K689" s="212"/>
      <c r="L689" s="212"/>
      <c r="M689" s="205" t="s">
        <v>293</v>
      </c>
      <c r="N689" s="205" t="s">
        <v>293</v>
      </c>
      <c r="O689" s="205" t="s">
        <v>293</v>
      </c>
      <c r="P689" s="205" t="s">
        <v>293</v>
      </c>
      <c r="Q689" s="206">
        <v>1.9112401700000001</v>
      </c>
      <c r="R689" s="205" t="s">
        <v>293</v>
      </c>
      <c r="S689" s="205" t="s">
        <v>293</v>
      </c>
      <c r="T689" s="205" t="s">
        <v>293</v>
      </c>
      <c r="U689" s="207">
        <v>229.90124017000002</v>
      </c>
    </row>
    <row r="690" spans="2:21" x14ac:dyDescent="0.25">
      <c r="B690" s="198">
        <v>2024</v>
      </c>
      <c r="C690" s="199">
        <v>11</v>
      </c>
      <c r="D690" s="199">
        <v>11</v>
      </c>
      <c r="E690" s="199">
        <v>81.25</v>
      </c>
      <c r="F690" s="212"/>
      <c r="G690" s="205" t="s">
        <v>293</v>
      </c>
      <c r="H690" s="212"/>
      <c r="I690" s="205" t="s">
        <v>293</v>
      </c>
      <c r="J690" s="212"/>
      <c r="K690" s="212"/>
      <c r="L690" s="212"/>
      <c r="M690" s="205" t="s">
        <v>293</v>
      </c>
      <c r="N690" s="205" t="s">
        <v>293</v>
      </c>
      <c r="O690" s="205" t="s">
        <v>293</v>
      </c>
      <c r="P690" s="205" t="s">
        <v>293</v>
      </c>
      <c r="Q690" s="206">
        <v>1.8894443699999999</v>
      </c>
      <c r="R690" s="205" t="s">
        <v>293</v>
      </c>
      <c r="S690" s="205" t="s">
        <v>293</v>
      </c>
      <c r="T690" s="205" t="s">
        <v>293</v>
      </c>
      <c r="U690" s="207">
        <v>227.27944436999999</v>
      </c>
    </row>
    <row r="691" spans="2:21" x14ac:dyDescent="0.25">
      <c r="B691" s="198">
        <v>2024</v>
      </c>
      <c r="C691" s="199">
        <v>11</v>
      </c>
      <c r="D691" s="199">
        <v>12</v>
      </c>
      <c r="E691" s="199">
        <v>77.42</v>
      </c>
      <c r="F691" s="212"/>
      <c r="G691" s="205" t="s">
        <v>293</v>
      </c>
      <c r="H691" s="212"/>
      <c r="I691" s="205" t="s">
        <v>293</v>
      </c>
      <c r="J691" s="212"/>
      <c r="K691" s="212"/>
      <c r="L691" s="212"/>
      <c r="M691" s="205" t="s">
        <v>293</v>
      </c>
      <c r="N691" s="205" t="s">
        <v>293</v>
      </c>
      <c r="O691" s="205" t="s">
        <v>293</v>
      </c>
      <c r="P691" s="205" t="s">
        <v>293</v>
      </c>
      <c r="Q691" s="206">
        <v>2.0893789200000001</v>
      </c>
      <c r="R691" s="205" t="s">
        <v>293</v>
      </c>
      <c r="S691" s="205" t="s">
        <v>293</v>
      </c>
      <c r="T691" s="205" t="s">
        <v>293</v>
      </c>
      <c r="U691" s="207">
        <v>251.32937892000001</v>
      </c>
    </row>
    <row r="692" spans="2:21" x14ac:dyDescent="0.25">
      <c r="B692" s="198">
        <v>2024</v>
      </c>
      <c r="C692" s="199">
        <v>11</v>
      </c>
      <c r="D692" s="199">
        <v>13</v>
      </c>
      <c r="E692" s="199">
        <v>76.150000000000006</v>
      </c>
      <c r="F692" s="212"/>
      <c r="G692" s="205" t="s">
        <v>293</v>
      </c>
      <c r="H692" s="212"/>
      <c r="I692" s="205" t="s">
        <v>293</v>
      </c>
      <c r="J692" s="212"/>
      <c r="K692" s="212"/>
      <c r="L692" s="212"/>
      <c r="M692" s="205" t="s">
        <v>293</v>
      </c>
      <c r="N692" s="205" t="s">
        <v>293</v>
      </c>
      <c r="O692" s="205" t="s">
        <v>293</v>
      </c>
      <c r="P692" s="205" t="s">
        <v>293</v>
      </c>
      <c r="Q692" s="206">
        <v>1.7654598000000001</v>
      </c>
      <c r="R692" s="205" t="s">
        <v>293</v>
      </c>
      <c r="S692" s="205" t="s">
        <v>293</v>
      </c>
      <c r="T692" s="205" t="s">
        <v>293</v>
      </c>
      <c r="U692" s="207">
        <v>212.36545980000002</v>
      </c>
    </row>
    <row r="693" spans="2:21" x14ac:dyDescent="0.25">
      <c r="B693" s="198">
        <v>2024</v>
      </c>
      <c r="C693" s="199">
        <v>11</v>
      </c>
      <c r="D693" s="199">
        <v>14</v>
      </c>
      <c r="E693" s="199">
        <v>84.55</v>
      </c>
      <c r="F693" s="212"/>
      <c r="G693" s="205" t="s">
        <v>293</v>
      </c>
      <c r="H693" s="212"/>
      <c r="I693" s="205" t="s">
        <v>293</v>
      </c>
      <c r="J693" s="212"/>
      <c r="K693" s="212"/>
      <c r="L693" s="212"/>
      <c r="M693" s="205" t="s">
        <v>293</v>
      </c>
      <c r="N693" s="205" t="s">
        <v>293</v>
      </c>
      <c r="O693" s="205" t="s">
        <v>293</v>
      </c>
      <c r="P693" s="205" t="s">
        <v>293</v>
      </c>
      <c r="Q693" s="206">
        <v>1.8576728000000002</v>
      </c>
      <c r="R693" s="205" t="s">
        <v>293</v>
      </c>
      <c r="S693" s="205" t="s">
        <v>293</v>
      </c>
      <c r="T693" s="205" t="s">
        <v>293</v>
      </c>
      <c r="U693" s="207">
        <v>223.45767280000001</v>
      </c>
    </row>
    <row r="694" spans="2:21" x14ac:dyDescent="0.25">
      <c r="B694" s="198">
        <v>2024</v>
      </c>
      <c r="C694" s="199">
        <v>11</v>
      </c>
      <c r="D694" s="199">
        <v>15</v>
      </c>
      <c r="E694" s="199">
        <v>75.400000000000006</v>
      </c>
      <c r="F694" s="212"/>
      <c r="G694" s="205" t="s">
        <v>293</v>
      </c>
      <c r="H694" s="212"/>
      <c r="I694" s="205" t="s">
        <v>293</v>
      </c>
      <c r="J694" s="212"/>
      <c r="K694" s="212"/>
      <c r="L694" s="212"/>
      <c r="M694" s="205" t="s">
        <v>293</v>
      </c>
      <c r="N694" s="205" t="s">
        <v>293</v>
      </c>
      <c r="O694" s="205" t="s">
        <v>293</v>
      </c>
      <c r="P694" s="205" t="s">
        <v>293</v>
      </c>
      <c r="Q694" s="206">
        <v>1.6119670699999999</v>
      </c>
      <c r="R694" s="205" t="s">
        <v>293</v>
      </c>
      <c r="S694" s="205" t="s">
        <v>293</v>
      </c>
      <c r="T694" s="205" t="s">
        <v>293</v>
      </c>
      <c r="U694" s="207">
        <v>193.90196706999996</v>
      </c>
    </row>
    <row r="695" spans="2:21" x14ac:dyDescent="0.25">
      <c r="B695" s="198">
        <v>2024</v>
      </c>
      <c r="C695" s="199">
        <v>11</v>
      </c>
      <c r="D695" s="199">
        <v>16</v>
      </c>
      <c r="E695" s="199">
        <v>86.87</v>
      </c>
      <c r="F695" s="212"/>
      <c r="G695" s="205" t="s">
        <v>293</v>
      </c>
      <c r="H695" s="212"/>
      <c r="I695" s="205" t="s">
        <v>293</v>
      </c>
      <c r="J695" s="212"/>
      <c r="K695" s="212"/>
      <c r="L695" s="212"/>
      <c r="M695" s="205" t="s">
        <v>293</v>
      </c>
      <c r="N695" s="205" t="s">
        <v>293</v>
      </c>
      <c r="O695" s="205" t="s">
        <v>293</v>
      </c>
      <c r="P695" s="205" t="s">
        <v>293</v>
      </c>
      <c r="Q695" s="206">
        <v>1.7082039100000002</v>
      </c>
      <c r="R695" s="205" t="s">
        <v>293</v>
      </c>
      <c r="S695" s="205" t="s">
        <v>293</v>
      </c>
      <c r="T695" s="205" t="s">
        <v>293</v>
      </c>
      <c r="U695" s="207">
        <v>205.47820391000005</v>
      </c>
    </row>
    <row r="696" spans="2:21" x14ac:dyDescent="0.25">
      <c r="B696" s="198">
        <v>2024</v>
      </c>
      <c r="C696" s="199">
        <v>11</v>
      </c>
      <c r="D696" s="199">
        <v>17</v>
      </c>
      <c r="E696" s="199">
        <v>107.28</v>
      </c>
      <c r="F696" s="212"/>
      <c r="G696" s="205" t="s">
        <v>293</v>
      </c>
      <c r="H696" s="212"/>
      <c r="I696" s="205" t="s">
        <v>293</v>
      </c>
      <c r="J696" s="212"/>
      <c r="K696" s="212"/>
      <c r="L696" s="212"/>
      <c r="M696" s="205" t="s">
        <v>293</v>
      </c>
      <c r="N696" s="205" t="s">
        <v>293</v>
      </c>
      <c r="O696" s="205" t="s">
        <v>293</v>
      </c>
      <c r="P696" s="205" t="s">
        <v>293</v>
      </c>
      <c r="Q696" s="206">
        <v>1.7434963399999999</v>
      </c>
      <c r="R696" s="205" t="s">
        <v>293</v>
      </c>
      <c r="S696" s="205" t="s">
        <v>293</v>
      </c>
      <c r="T696" s="205" t="s">
        <v>293</v>
      </c>
      <c r="U696" s="207">
        <v>209.72349634</v>
      </c>
    </row>
    <row r="697" spans="2:21" x14ac:dyDescent="0.25">
      <c r="B697" s="198">
        <v>2024</v>
      </c>
      <c r="C697" s="199">
        <v>11</v>
      </c>
      <c r="D697" s="199">
        <v>18</v>
      </c>
      <c r="E697" s="199">
        <v>118.95</v>
      </c>
      <c r="F697" s="212"/>
      <c r="G697" s="205" t="s">
        <v>293</v>
      </c>
      <c r="H697" s="212"/>
      <c r="I697" s="205" t="s">
        <v>293</v>
      </c>
      <c r="J697" s="212"/>
      <c r="K697" s="212"/>
      <c r="L697" s="212"/>
      <c r="M697" s="205" t="s">
        <v>293</v>
      </c>
      <c r="N697" s="205" t="s">
        <v>293</v>
      </c>
      <c r="O697" s="205" t="s">
        <v>293</v>
      </c>
      <c r="P697" s="205" t="s">
        <v>293</v>
      </c>
      <c r="Q697" s="206">
        <v>1.87485795</v>
      </c>
      <c r="R697" s="205" t="s">
        <v>293</v>
      </c>
      <c r="S697" s="205" t="s">
        <v>293</v>
      </c>
      <c r="T697" s="205" t="s">
        <v>293</v>
      </c>
      <c r="U697" s="207">
        <v>225.52485794999998</v>
      </c>
    </row>
    <row r="698" spans="2:21" x14ac:dyDescent="0.25">
      <c r="B698" s="198">
        <v>2024</v>
      </c>
      <c r="C698" s="199">
        <v>11</v>
      </c>
      <c r="D698" s="199">
        <v>19</v>
      </c>
      <c r="E698" s="199">
        <v>103.85</v>
      </c>
      <c r="F698" s="212"/>
      <c r="G698" s="205" t="s">
        <v>293</v>
      </c>
      <c r="H698" s="212"/>
      <c r="I698" s="205" t="s">
        <v>293</v>
      </c>
      <c r="J698" s="212"/>
      <c r="K698" s="212"/>
      <c r="L698" s="212"/>
      <c r="M698" s="205" t="s">
        <v>293</v>
      </c>
      <c r="N698" s="205" t="s">
        <v>293</v>
      </c>
      <c r="O698" s="205" t="s">
        <v>293</v>
      </c>
      <c r="P698" s="205" t="s">
        <v>293</v>
      </c>
      <c r="Q698" s="206">
        <v>2.2442967599999997</v>
      </c>
      <c r="R698" s="205" t="s">
        <v>293</v>
      </c>
      <c r="S698" s="205" t="s">
        <v>293</v>
      </c>
      <c r="T698" s="205" t="s">
        <v>293</v>
      </c>
      <c r="U698" s="207">
        <v>269.96429675999997</v>
      </c>
    </row>
    <row r="699" spans="2:21" x14ac:dyDescent="0.25">
      <c r="B699" s="198">
        <v>2024</v>
      </c>
      <c r="C699" s="199">
        <v>11</v>
      </c>
      <c r="D699" s="199">
        <v>20</v>
      </c>
      <c r="E699" s="199">
        <v>103.18</v>
      </c>
      <c r="F699" s="212"/>
      <c r="G699" s="205" t="s">
        <v>293</v>
      </c>
      <c r="H699" s="212"/>
      <c r="I699" s="205" t="s">
        <v>293</v>
      </c>
      <c r="J699" s="212"/>
      <c r="K699" s="212"/>
      <c r="L699" s="212"/>
      <c r="M699" s="205" t="s">
        <v>293</v>
      </c>
      <c r="N699" s="205" t="s">
        <v>293</v>
      </c>
      <c r="O699" s="205" t="s">
        <v>293</v>
      </c>
      <c r="P699" s="205" t="s">
        <v>293</v>
      </c>
      <c r="Q699" s="206">
        <v>2.3045705300000003</v>
      </c>
      <c r="R699" s="205" t="s">
        <v>293</v>
      </c>
      <c r="S699" s="205" t="s">
        <v>293</v>
      </c>
      <c r="T699" s="205" t="s">
        <v>293</v>
      </c>
      <c r="U699" s="207">
        <v>277.21457053</v>
      </c>
    </row>
    <row r="700" spans="2:21" x14ac:dyDescent="0.25">
      <c r="B700" s="198">
        <v>2024</v>
      </c>
      <c r="C700" s="199">
        <v>11</v>
      </c>
      <c r="D700" s="199">
        <v>21</v>
      </c>
      <c r="E700" s="199">
        <v>103.6</v>
      </c>
      <c r="F700" s="212"/>
      <c r="G700" s="205" t="s">
        <v>293</v>
      </c>
      <c r="H700" s="212"/>
      <c r="I700" s="205" t="s">
        <v>293</v>
      </c>
      <c r="J700" s="212"/>
      <c r="K700" s="212"/>
      <c r="L700" s="212"/>
      <c r="M700" s="205" t="s">
        <v>293</v>
      </c>
      <c r="N700" s="205" t="s">
        <v>293</v>
      </c>
      <c r="O700" s="205" t="s">
        <v>293</v>
      </c>
      <c r="P700" s="205" t="s">
        <v>293</v>
      </c>
      <c r="Q700" s="206">
        <v>2.4466623800000002</v>
      </c>
      <c r="R700" s="205" t="s">
        <v>293</v>
      </c>
      <c r="S700" s="205" t="s">
        <v>293</v>
      </c>
      <c r="T700" s="205" t="s">
        <v>293</v>
      </c>
      <c r="U700" s="207">
        <v>294.30666238000003</v>
      </c>
    </row>
    <row r="701" spans="2:21" x14ac:dyDescent="0.25">
      <c r="B701" s="198">
        <v>2024</v>
      </c>
      <c r="C701" s="199">
        <v>11</v>
      </c>
      <c r="D701" s="199">
        <v>22</v>
      </c>
      <c r="E701" s="199">
        <v>106.03</v>
      </c>
      <c r="F701" s="212"/>
      <c r="G701" s="205" t="s">
        <v>293</v>
      </c>
      <c r="H701" s="212"/>
      <c r="I701" s="205" t="s">
        <v>293</v>
      </c>
      <c r="J701" s="212"/>
      <c r="K701" s="212"/>
      <c r="L701" s="212"/>
      <c r="M701" s="205" t="s">
        <v>293</v>
      </c>
      <c r="N701" s="205" t="s">
        <v>293</v>
      </c>
      <c r="O701" s="205" t="s">
        <v>293</v>
      </c>
      <c r="P701" s="205" t="s">
        <v>293</v>
      </c>
      <c r="Q701" s="206">
        <v>2.21110008</v>
      </c>
      <c r="R701" s="205" t="s">
        <v>293</v>
      </c>
      <c r="S701" s="205" t="s">
        <v>293</v>
      </c>
      <c r="T701" s="205" t="s">
        <v>293</v>
      </c>
      <c r="U701" s="207">
        <v>265.97110007999999</v>
      </c>
    </row>
    <row r="702" spans="2:21" x14ac:dyDescent="0.25">
      <c r="B702" s="198">
        <v>2024</v>
      </c>
      <c r="C702" s="199">
        <v>11</v>
      </c>
      <c r="D702" s="199">
        <v>23</v>
      </c>
      <c r="E702" s="199">
        <v>101.2</v>
      </c>
      <c r="F702" s="212"/>
      <c r="G702" s="205" t="s">
        <v>293</v>
      </c>
      <c r="H702" s="212"/>
      <c r="I702" s="205" t="s">
        <v>293</v>
      </c>
      <c r="J702" s="212"/>
      <c r="K702" s="212"/>
      <c r="L702" s="212"/>
      <c r="M702" s="205" t="s">
        <v>293</v>
      </c>
      <c r="N702" s="205" t="s">
        <v>293</v>
      </c>
      <c r="O702" s="205" t="s">
        <v>293</v>
      </c>
      <c r="P702" s="205" t="s">
        <v>293</v>
      </c>
      <c r="Q702" s="206">
        <v>1.6016559800000001</v>
      </c>
      <c r="R702" s="205" t="s">
        <v>293</v>
      </c>
      <c r="S702" s="205" t="s">
        <v>293</v>
      </c>
      <c r="T702" s="205" t="s">
        <v>293</v>
      </c>
      <c r="U702" s="207">
        <v>192.66165598000001</v>
      </c>
    </row>
    <row r="703" spans="2:21" x14ac:dyDescent="0.25">
      <c r="B703" s="198">
        <v>2024</v>
      </c>
      <c r="C703" s="199">
        <v>11</v>
      </c>
      <c r="D703" s="199">
        <v>24</v>
      </c>
      <c r="E703" s="199">
        <v>88.58</v>
      </c>
      <c r="F703" s="212"/>
      <c r="G703" s="205" t="s">
        <v>293</v>
      </c>
      <c r="H703" s="212"/>
      <c r="I703" s="205" t="s">
        <v>293</v>
      </c>
      <c r="J703" s="212"/>
      <c r="K703" s="212"/>
      <c r="L703" s="212"/>
      <c r="M703" s="205" t="s">
        <v>293</v>
      </c>
      <c r="N703" s="205" t="s">
        <v>293</v>
      </c>
      <c r="O703" s="205" t="s">
        <v>293</v>
      </c>
      <c r="P703" s="205" t="s">
        <v>293</v>
      </c>
      <c r="Q703" s="206">
        <v>1.4363432200000001</v>
      </c>
      <c r="R703" s="205" t="s">
        <v>293</v>
      </c>
      <c r="S703" s="205" t="s">
        <v>293</v>
      </c>
      <c r="T703" s="205" t="s">
        <v>293</v>
      </c>
      <c r="U703" s="207">
        <v>172.77634322000003</v>
      </c>
    </row>
    <row r="704" spans="2:21" x14ac:dyDescent="0.25">
      <c r="B704" s="198">
        <v>2024</v>
      </c>
      <c r="C704" s="199">
        <v>11</v>
      </c>
      <c r="D704" s="199">
        <v>25</v>
      </c>
      <c r="E704" s="199">
        <v>91.86</v>
      </c>
      <c r="F704" s="212"/>
      <c r="G704" s="205" t="s">
        <v>293</v>
      </c>
      <c r="H704" s="212"/>
      <c r="I704" s="205" t="s">
        <v>293</v>
      </c>
      <c r="J704" s="212"/>
      <c r="K704" s="212"/>
      <c r="L704" s="212"/>
      <c r="M704" s="205" t="s">
        <v>293</v>
      </c>
      <c r="N704" s="205" t="s">
        <v>293</v>
      </c>
      <c r="O704" s="205" t="s">
        <v>293</v>
      </c>
      <c r="P704" s="205" t="s">
        <v>293</v>
      </c>
      <c r="Q704" s="206">
        <v>2.6385492500000001</v>
      </c>
      <c r="R704" s="205" t="s">
        <v>293</v>
      </c>
      <c r="S704" s="205" t="s">
        <v>293</v>
      </c>
      <c r="T704" s="205" t="s">
        <v>293</v>
      </c>
      <c r="U704" s="207">
        <v>317.38854924999998</v>
      </c>
    </row>
    <row r="705" spans="2:21" x14ac:dyDescent="0.25">
      <c r="B705" s="198">
        <v>2024</v>
      </c>
      <c r="C705" s="199">
        <v>11</v>
      </c>
      <c r="D705" s="199">
        <v>26</v>
      </c>
      <c r="E705" s="199">
        <v>84.57</v>
      </c>
      <c r="F705" s="212"/>
      <c r="G705" s="205" t="s">
        <v>293</v>
      </c>
      <c r="H705" s="212"/>
      <c r="I705" s="205" t="s">
        <v>293</v>
      </c>
      <c r="J705" s="212"/>
      <c r="K705" s="212"/>
      <c r="L705" s="212"/>
      <c r="M705" s="205" t="s">
        <v>293</v>
      </c>
      <c r="N705" s="205" t="s">
        <v>293</v>
      </c>
      <c r="O705" s="205" t="s">
        <v>293</v>
      </c>
      <c r="P705" s="205" t="s">
        <v>293</v>
      </c>
      <c r="Q705" s="206">
        <v>1.63460117</v>
      </c>
      <c r="R705" s="205" t="s">
        <v>293</v>
      </c>
      <c r="S705" s="205" t="s">
        <v>293</v>
      </c>
      <c r="T705" s="205" t="s">
        <v>293</v>
      </c>
      <c r="U705" s="207">
        <v>196.62460117000003</v>
      </c>
    </row>
    <row r="706" spans="2:21" x14ac:dyDescent="0.25">
      <c r="B706" s="198">
        <v>2024</v>
      </c>
      <c r="C706" s="199">
        <v>11</v>
      </c>
      <c r="D706" s="199">
        <v>27</v>
      </c>
      <c r="E706" s="199">
        <v>82.63</v>
      </c>
      <c r="F706" s="212"/>
      <c r="G706" s="205" t="s">
        <v>293</v>
      </c>
      <c r="H706" s="212"/>
      <c r="I706" s="205" t="s">
        <v>293</v>
      </c>
      <c r="J706" s="212"/>
      <c r="K706" s="212"/>
      <c r="L706" s="212"/>
      <c r="M706" s="205" t="s">
        <v>293</v>
      </c>
      <c r="N706" s="205" t="s">
        <v>293</v>
      </c>
      <c r="O706" s="205" t="s">
        <v>293</v>
      </c>
      <c r="P706" s="205" t="s">
        <v>293</v>
      </c>
      <c r="Q706" s="206">
        <v>1.7665495899999999</v>
      </c>
      <c r="R706" s="205" t="s">
        <v>293</v>
      </c>
      <c r="S706" s="205" t="s">
        <v>293</v>
      </c>
      <c r="T706" s="205" t="s">
        <v>293</v>
      </c>
      <c r="U706" s="207">
        <v>212.49654959</v>
      </c>
    </row>
    <row r="707" spans="2:21" x14ac:dyDescent="0.25">
      <c r="B707" s="198">
        <v>2024</v>
      </c>
      <c r="C707" s="199">
        <v>11</v>
      </c>
      <c r="D707" s="199">
        <v>28</v>
      </c>
      <c r="E707" s="199">
        <v>77.760000000000005</v>
      </c>
      <c r="F707" s="212"/>
      <c r="G707" s="205" t="s">
        <v>293</v>
      </c>
      <c r="H707" s="212"/>
      <c r="I707" s="205" t="s">
        <v>293</v>
      </c>
      <c r="J707" s="212"/>
      <c r="K707" s="212"/>
      <c r="L707" s="212"/>
      <c r="M707" s="205" t="s">
        <v>293</v>
      </c>
      <c r="N707" s="205" t="s">
        <v>293</v>
      </c>
      <c r="O707" s="205" t="s">
        <v>293</v>
      </c>
      <c r="P707" s="205" t="s">
        <v>293</v>
      </c>
      <c r="Q707" s="206">
        <v>1.6723246700000001</v>
      </c>
      <c r="R707" s="205" t="s">
        <v>293</v>
      </c>
      <c r="S707" s="205" t="s">
        <v>293</v>
      </c>
      <c r="T707" s="205" t="s">
        <v>293</v>
      </c>
      <c r="U707" s="207">
        <v>201.16232467</v>
      </c>
    </row>
    <row r="708" spans="2:21" x14ac:dyDescent="0.25">
      <c r="B708" s="198">
        <v>2024</v>
      </c>
      <c r="C708" s="199">
        <v>11</v>
      </c>
      <c r="D708" s="199">
        <v>29</v>
      </c>
      <c r="E708" s="199">
        <v>95.51</v>
      </c>
      <c r="F708" s="212"/>
      <c r="G708" s="205" t="s">
        <v>293</v>
      </c>
      <c r="H708" s="212"/>
      <c r="I708" s="205" t="s">
        <v>293</v>
      </c>
      <c r="J708" s="212"/>
      <c r="K708" s="212"/>
      <c r="L708" s="212"/>
      <c r="M708" s="205" t="s">
        <v>293</v>
      </c>
      <c r="N708" s="205" t="s">
        <v>293</v>
      </c>
      <c r="O708" s="205" t="s">
        <v>293</v>
      </c>
      <c r="P708" s="205" t="s">
        <v>293</v>
      </c>
      <c r="Q708" s="206">
        <v>2.51448085</v>
      </c>
      <c r="R708" s="205" t="s">
        <v>293</v>
      </c>
      <c r="S708" s="205" t="s">
        <v>293</v>
      </c>
      <c r="T708" s="205" t="s">
        <v>293</v>
      </c>
      <c r="U708" s="207">
        <v>302.46448084999997</v>
      </c>
    </row>
    <row r="709" spans="2:21" x14ac:dyDescent="0.25">
      <c r="B709" s="198">
        <v>2024</v>
      </c>
      <c r="C709" s="199">
        <v>11</v>
      </c>
      <c r="D709" s="199">
        <v>30</v>
      </c>
      <c r="E709" s="199">
        <v>89.02</v>
      </c>
      <c r="F709" s="212"/>
      <c r="G709" s="205" t="s">
        <v>293</v>
      </c>
      <c r="H709" s="212"/>
      <c r="I709" s="205" t="s">
        <v>293</v>
      </c>
      <c r="J709" s="212"/>
      <c r="K709" s="212"/>
      <c r="L709" s="212"/>
      <c r="M709" s="205" t="s">
        <v>293</v>
      </c>
      <c r="N709" s="205" t="s">
        <v>293</v>
      </c>
      <c r="O709" s="205" t="s">
        <v>293</v>
      </c>
      <c r="P709" s="205" t="s">
        <v>293</v>
      </c>
      <c r="Q709" s="206">
        <v>2.7621146699999999</v>
      </c>
      <c r="R709" s="205" t="s">
        <v>293</v>
      </c>
      <c r="S709" s="205" t="s">
        <v>293</v>
      </c>
      <c r="T709" s="205" t="s">
        <v>293</v>
      </c>
      <c r="U709" s="207">
        <v>332.25211467000003</v>
      </c>
    </row>
    <row r="710" spans="2:21" x14ac:dyDescent="0.25">
      <c r="B710" s="198">
        <v>2024</v>
      </c>
      <c r="C710" s="199">
        <v>12</v>
      </c>
      <c r="D710" s="199">
        <v>1</v>
      </c>
      <c r="E710" s="199">
        <v>85.15</v>
      </c>
      <c r="F710" s="212"/>
      <c r="G710" s="205" t="s">
        <v>293</v>
      </c>
      <c r="H710" s="212"/>
      <c r="I710" s="205" t="s">
        <v>293</v>
      </c>
      <c r="J710" s="212"/>
      <c r="K710" s="212"/>
      <c r="L710" s="212"/>
      <c r="M710" s="205" t="s">
        <v>293</v>
      </c>
      <c r="N710" s="205" t="s">
        <v>293</v>
      </c>
      <c r="O710" s="205" t="s">
        <v>293</v>
      </c>
      <c r="P710" s="205" t="s">
        <v>293</v>
      </c>
      <c r="Q710" s="206">
        <v>1.7484423099999999</v>
      </c>
      <c r="R710" s="205" t="s">
        <v>293</v>
      </c>
      <c r="S710" s="205" t="s">
        <v>293</v>
      </c>
      <c r="T710" s="205" t="s">
        <v>293</v>
      </c>
      <c r="U710" s="207">
        <v>210.31844230999999</v>
      </c>
    </row>
    <row r="711" spans="2:21" x14ac:dyDescent="0.25">
      <c r="B711" s="198">
        <v>2024</v>
      </c>
      <c r="C711" s="199">
        <v>12</v>
      </c>
      <c r="D711" s="199">
        <v>2</v>
      </c>
      <c r="E711" s="199">
        <v>95.84</v>
      </c>
      <c r="F711" s="212"/>
      <c r="G711" s="205" t="s">
        <v>293</v>
      </c>
      <c r="H711" s="212"/>
      <c r="I711" s="205" t="s">
        <v>293</v>
      </c>
      <c r="J711" s="212"/>
      <c r="K711" s="212"/>
      <c r="L711" s="212"/>
      <c r="M711" s="205" t="s">
        <v>293</v>
      </c>
      <c r="N711" s="205" t="s">
        <v>293</v>
      </c>
      <c r="O711" s="205" t="s">
        <v>293</v>
      </c>
      <c r="P711" s="205" t="s">
        <v>293</v>
      </c>
      <c r="Q711" s="206">
        <v>2.1934957799999997</v>
      </c>
      <c r="R711" s="205" t="s">
        <v>293</v>
      </c>
      <c r="S711" s="205" t="s">
        <v>293</v>
      </c>
      <c r="T711" s="205" t="s">
        <v>293</v>
      </c>
      <c r="U711" s="207">
        <v>263.85349577999995</v>
      </c>
    </row>
    <row r="712" spans="2:21" x14ac:dyDescent="0.25">
      <c r="B712" s="198">
        <v>2024</v>
      </c>
      <c r="C712" s="199">
        <v>12</v>
      </c>
      <c r="D712" s="199">
        <v>3</v>
      </c>
      <c r="E712" s="199">
        <v>95.09</v>
      </c>
      <c r="F712" s="212"/>
      <c r="G712" s="205" t="s">
        <v>293</v>
      </c>
      <c r="H712" s="212"/>
      <c r="I712" s="205" t="s">
        <v>293</v>
      </c>
      <c r="J712" s="212"/>
      <c r="K712" s="212"/>
      <c r="L712" s="212"/>
      <c r="M712" s="205" t="s">
        <v>293</v>
      </c>
      <c r="N712" s="205" t="s">
        <v>293</v>
      </c>
      <c r="O712" s="205" t="s">
        <v>293</v>
      </c>
      <c r="P712" s="205" t="s">
        <v>293</v>
      </c>
      <c r="Q712" s="206">
        <v>2.04478136</v>
      </c>
      <c r="R712" s="205" t="s">
        <v>293</v>
      </c>
      <c r="S712" s="205" t="s">
        <v>293</v>
      </c>
      <c r="T712" s="205" t="s">
        <v>293</v>
      </c>
      <c r="U712" s="207">
        <v>245.96478136000002</v>
      </c>
    </row>
    <row r="713" spans="2:21" x14ac:dyDescent="0.25">
      <c r="B713" s="198">
        <v>2024</v>
      </c>
      <c r="C713" s="199">
        <v>12</v>
      </c>
      <c r="D713" s="199">
        <v>4</v>
      </c>
      <c r="E713" s="199">
        <v>87.55</v>
      </c>
      <c r="F713" s="212"/>
      <c r="G713" s="205" t="s">
        <v>293</v>
      </c>
      <c r="H713" s="212"/>
      <c r="I713" s="205" t="s">
        <v>293</v>
      </c>
      <c r="J713" s="212"/>
      <c r="K713" s="212"/>
      <c r="L713" s="212"/>
      <c r="M713" s="205" t="s">
        <v>293</v>
      </c>
      <c r="N713" s="205" t="s">
        <v>293</v>
      </c>
      <c r="O713" s="205" t="s">
        <v>293</v>
      </c>
      <c r="P713" s="205" t="s">
        <v>293</v>
      </c>
      <c r="Q713" s="206">
        <v>1.6133921799999997</v>
      </c>
      <c r="R713" s="205" t="s">
        <v>293</v>
      </c>
      <c r="S713" s="205" t="s">
        <v>293</v>
      </c>
      <c r="T713" s="205" t="s">
        <v>293</v>
      </c>
      <c r="U713" s="207">
        <v>194.07339217999998</v>
      </c>
    </row>
    <row r="714" spans="2:21" x14ac:dyDescent="0.25">
      <c r="B714" s="198">
        <v>2024</v>
      </c>
      <c r="C714" s="199">
        <v>12</v>
      </c>
      <c r="D714" s="199">
        <v>5</v>
      </c>
      <c r="E714" s="199">
        <v>97.12</v>
      </c>
      <c r="F714" s="212"/>
      <c r="G714" s="205" t="s">
        <v>293</v>
      </c>
      <c r="H714" s="212"/>
      <c r="I714" s="205" t="s">
        <v>293</v>
      </c>
      <c r="J714" s="212"/>
      <c r="K714" s="212"/>
      <c r="L714" s="212"/>
      <c r="M714" s="205" t="s">
        <v>293</v>
      </c>
      <c r="N714" s="205" t="s">
        <v>293</v>
      </c>
      <c r="O714" s="205" t="s">
        <v>293</v>
      </c>
      <c r="P714" s="205" t="s">
        <v>293</v>
      </c>
      <c r="Q714" s="206">
        <v>2.4126273999999999</v>
      </c>
      <c r="R714" s="205" t="s">
        <v>293</v>
      </c>
      <c r="S714" s="205" t="s">
        <v>293</v>
      </c>
      <c r="T714" s="205" t="s">
        <v>293</v>
      </c>
      <c r="U714" s="207">
        <v>290.21262740000003</v>
      </c>
    </row>
    <row r="715" spans="2:21" x14ac:dyDescent="0.25">
      <c r="B715" s="198">
        <v>2024</v>
      </c>
      <c r="C715" s="199">
        <v>12</v>
      </c>
      <c r="D715" s="199">
        <v>6</v>
      </c>
      <c r="E715" s="199">
        <v>106.45</v>
      </c>
      <c r="F715" s="212"/>
      <c r="G715" s="205" t="s">
        <v>293</v>
      </c>
      <c r="H715" s="212"/>
      <c r="I715" s="205" t="s">
        <v>293</v>
      </c>
      <c r="J715" s="212"/>
      <c r="K715" s="212"/>
      <c r="L715" s="212"/>
      <c r="M715" s="205" t="s">
        <v>293</v>
      </c>
      <c r="N715" s="205" t="s">
        <v>293</v>
      </c>
      <c r="O715" s="205" t="s">
        <v>293</v>
      </c>
      <c r="P715" s="205" t="s">
        <v>293</v>
      </c>
      <c r="Q715" s="206">
        <v>2.3210850399999998</v>
      </c>
      <c r="R715" s="205" t="s">
        <v>293</v>
      </c>
      <c r="S715" s="205" t="s">
        <v>293</v>
      </c>
      <c r="T715" s="205" t="s">
        <v>293</v>
      </c>
      <c r="U715" s="207">
        <v>279.20108504000001</v>
      </c>
    </row>
    <row r="716" spans="2:21" x14ac:dyDescent="0.25">
      <c r="B716" s="198">
        <v>2024</v>
      </c>
      <c r="C716" s="199">
        <v>12</v>
      </c>
      <c r="D716" s="199">
        <v>7</v>
      </c>
      <c r="E716" s="199">
        <v>98.32</v>
      </c>
      <c r="F716" s="212"/>
      <c r="G716" s="205" t="s">
        <v>293</v>
      </c>
      <c r="H716" s="212"/>
      <c r="I716" s="205" t="s">
        <v>293</v>
      </c>
      <c r="J716" s="212"/>
      <c r="K716" s="212"/>
      <c r="L716" s="212"/>
      <c r="M716" s="205" t="s">
        <v>293</v>
      </c>
      <c r="N716" s="205" t="s">
        <v>293</v>
      </c>
      <c r="O716" s="205" t="s">
        <v>293</v>
      </c>
      <c r="P716" s="205" t="s">
        <v>293</v>
      </c>
      <c r="Q716" s="206">
        <v>2.03908092</v>
      </c>
      <c r="R716" s="205" t="s">
        <v>293</v>
      </c>
      <c r="S716" s="205" t="s">
        <v>293</v>
      </c>
      <c r="T716" s="205" t="s">
        <v>293</v>
      </c>
      <c r="U716" s="207">
        <v>245.27908091999998</v>
      </c>
    </row>
    <row r="717" spans="2:21" x14ac:dyDescent="0.25">
      <c r="B717" s="198">
        <v>2024</v>
      </c>
      <c r="C717" s="199">
        <v>12</v>
      </c>
      <c r="D717" s="199">
        <v>8</v>
      </c>
      <c r="E717" s="199">
        <v>92.59</v>
      </c>
      <c r="F717" s="212"/>
      <c r="G717" s="205" t="s">
        <v>293</v>
      </c>
      <c r="H717" s="212"/>
      <c r="I717" s="205" t="s">
        <v>293</v>
      </c>
      <c r="J717" s="212"/>
      <c r="K717" s="212"/>
      <c r="L717" s="212"/>
      <c r="M717" s="205" t="s">
        <v>293</v>
      </c>
      <c r="N717" s="205" t="s">
        <v>293</v>
      </c>
      <c r="O717" s="205" t="s">
        <v>293</v>
      </c>
      <c r="P717" s="205" t="s">
        <v>293</v>
      </c>
      <c r="Q717" s="206">
        <v>1.4986289099999999</v>
      </c>
      <c r="R717" s="205" t="s">
        <v>293</v>
      </c>
      <c r="S717" s="205" t="s">
        <v>293</v>
      </c>
      <c r="T717" s="205" t="s">
        <v>293</v>
      </c>
      <c r="U717" s="207">
        <v>180.26862890999999</v>
      </c>
    </row>
    <row r="718" spans="2:21" x14ac:dyDescent="0.25">
      <c r="B718" s="198">
        <v>2024</v>
      </c>
      <c r="C718" s="199">
        <v>12</v>
      </c>
      <c r="D718" s="199">
        <v>9</v>
      </c>
      <c r="E718" s="199">
        <v>103.07</v>
      </c>
      <c r="F718" s="212"/>
      <c r="G718" s="205" t="s">
        <v>293</v>
      </c>
      <c r="H718" s="212"/>
      <c r="I718" s="205" t="s">
        <v>293</v>
      </c>
      <c r="J718" s="212"/>
      <c r="K718" s="212"/>
      <c r="L718" s="212"/>
      <c r="M718" s="205" t="s">
        <v>293</v>
      </c>
      <c r="N718" s="205" t="s">
        <v>293</v>
      </c>
      <c r="O718" s="205" t="s">
        <v>293</v>
      </c>
      <c r="P718" s="205" t="s">
        <v>293</v>
      </c>
      <c r="Q718" s="206">
        <v>1.8734328400000002</v>
      </c>
      <c r="R718" s="205" t="s">
        <v>293</v>
      </c>
      <c r="S718" s="205" t="s">
        <v>293</v>
      </c>
      <c r="T718" s="205" t="s">
        <v>293</v>
      </c>
      <c r="U718" s="207">
        <v>225.35343283999998</v>
      </c>
    </row>
    <row r="719" spans="2:21" x14ac:dyDescent="0.25">
      <c r="B719" s="198">
        <v>2024</v>
      </c>
      <c r="C719" s="199">
        <v>12</v>
      </c>
      <c r="D719" s="199">
        <v>10</v>
      </c>
      <c r="E719" s="199">
        <v>108</v>
      </c>
      <c r="F719" s="212"/>
      <c r="G719" s="205" t="s">
        <v>293</v>
      </c>
      <c r="H719" s="212"/>
      <c r="I719" s="205" t="s">
        <v>293</v>
      </c>
      <c r="J719" s="212"/>
      <c r="K719" s="212"/>
      <c r="L719" s="212"/>
      <c r="M719" s="205" t="s">
        <v>293</v>
      </c>
      <c r="N719" s="205" t="s">
        <v>293</v>
      </c>
      <c r="O719" s="205" t="s">
        <v>293</v>
      </c>
      <c r="P719" s="205" t="s">
        <v>293</v>
      </c>
      <c r="Q719" s="206">
        <v>3.56621203</v>
      </c>
      <c r="R719" s="205" t="s">
        <v>293</v>
      </c>
      <c r="S719" s="205" t="s">
        <v>293</v>
      </c>
      <c r="T719" s="205" t="s">
        <v>293</v>
      </c>
      <c r="U719" s="207">
        <v>428.97621203</v>
      </c>
    </row>
    <row r="720" spans="2:21" x14ac:dyDescent="0.25">
      <c r="B720" s="198">
        <v>2024</v>
      </c>
      <c r="C720" s="199">
        <v>12</v>
      </c>
      <c r="D720" s="199">
        <v>11</v>
      </c>
      <c r="E720" s="199">
        <v>115.16</v>
      </c>
      <c r="F720" s="212"/>
      <c r="G720" s="205" t="s">
        <v>293</v>
      </c>
      <c r="H720" s="212"/>
      <c r="I720" s="205" t="s">
        <v>293</v>
      </c>
      <c r="J720" s="212"/>
      <c r="K720" s="212"/>
      <c r="L720" s="212"/>
      <c r="M720" s="205" t="s">
        <v>293</v>
      </c>
      <c r="N720" s="205" t="s">
        <v>293</v>
      </c>
      <c r="O720" s="205" t="s">
        <v>293</v>
      </c>
      <c r="P720" s="205" t="s">
        <v>293</v>
      </c>
      <c r="Q720" s="206">
        <v>3.5238778800000001</v>
      </c>
      <c r="R720" s="205" t="s">
        <v>293</v>
      </c>
      <c r="S720" s="205" t="s">
        <v>293</v>
      </c>
      <c r="T720" s="205" t="s">
        <v>293</v>
      </c>
      <c r="U720" s="207">
        <v>423.88387788</v>
      </c>
    </row>
    <row r="721" spans="2:21" x14ac:dyDescent="0.25">
      <c r="B721" s="198">
        <v>2024</v>
      </c>
      <c r="C721" s="199">
        <v>12</v>
      </c>
      <c r="D721" s="199">
        <v>12</v>
      </c>
      <c r="E721" s="199">
        <v>122.22</v>
      </c>
      <c r="F721" s="212"/>
      <c r="G721" s="205" t="s">
        <v>293</v>
      </c>
      <c r="H721" s="212"/>
      <c r="I721" s="205" t="s">
        <v>293</v>
      </c>
      <c r="J721" s="212"/>
      <c r="K721" s="212"/>
      <c r="L721" s="212"/>
      <c r="M721" s="205" t="s">
        <v>293</v>
      </c>
      <c r="N721" s="205" t="s">
        <v>293</v>
      </c>
      <c r="O721" s="205" t="s">
        <v>293</v>
      </c>
      <c r="P721" s="205" t="s">
        <v>293</v>
      </c>
      <c r="Q721" s="206">
        <v>2.3948554400000002</v>
      </c>
      <c r="R721" s="205" t="s">
        <v>293</v>
      </c>
      <c r="S721" s="205" t="s">
        <v>293</v>
      </c>
      <c r="T721" s="205" t="s">
        <v>293</v>
      </c>
      <c r="U721" s="207">
        <v>288.07485544000002</v>
      </c>
    </row>
    <row r="722" spans="2:21" x14ac:dyDescent="0.25">
      <c r="B722" s="198">
        <v>2024</v>
      </c>
      <c r="C722" s="199">
        <v>12</v>
      </c>
      <c r="D722" s="199">
        <v>13</v>
      </c>
      <c r="E722" s="199">
        <v>107.21</v>
      </c>
      <c r="F722" s="212"/>
      <c r="G722" s="205" t="s">
        <v>293</v>
      </c>
      <c r="H722" s="212"/>
      <c r="I722" s="205" t="s">
        <v>293</v>
      </c>
      <c r="J722" s="212"/>
      <c r="K722" s="212"/>
      <c r="L722" s="212"/>
      <c r="M722" s="205" t="s">
        <v>293</v>
      </c>
      <c r="N722" s="205" t="s">
        <v>293</v>
      </c>
      <c r="O722" s="205" t="s">
        <v>293</v>
      </c>
      <c r="P722" s="205" t="s">
        <v>293</v>
      </c>
      <c r="Q722" s="206">
        <v>1.9535743199999998</v>
      </c>
      <c r="R722" s="205" t="s">
        <v>293</v>
      </c>
      <c r="S722" s="205" t="s">
        <v>293</v>
      </c>
      <c r="T722" s="205" t="s">
        <v>293</v>
      </c>
      <c r="U722" s="207">
        <v>234.99357431999999</v>
      </c>
    </row>
    <row r="723" spans="2:21" x14ac:dyDescent="0.25">
      <c r="B723" s="198">
        <v>2024</v>
      </c>
      <c r="C723" s="199">
        <v>12</v>
      </c>
      <c r="D723" s="199">
        <v>14</v>
      </c>
      <c r="E723" s="199">
        <v>100.77</v>
      </c>
      <c r="F723" s="212"/>
      <c r="G723" s="205" t="s">
        <v>293</v>
      </c>
      <c r="H723" s="212"/>
      <c r="I723" s="205" t="s">
        <v>293</v>
      </c>
      <c r="J723" s="212"/>
      <c r="K723" s="212"/>
      <c r="L723" s="212"/>
      <c r="M723" s="205" t="s">
        <v>293</v>
      </c>
      <c r="N723" s="205" t="s">
        <v>293</v>
      </c>
      <c r="O723" s="205" t="s">
        <v>293</v>
      </c>
      <c r="P723" s="205" t="s">
        <v>293</v>
      </c>
      <c r="Q723" s="206">
        <v>1.5891653099999998</v>
      </c>
      <c r="R723" s="205" t="s">
        <v>293</v>
      </c>
      <c r="S723" s="205" t="s">
        <v>293</v>
      </c>
      <c r="T723" s="205" t="s">
        <v>293</v>
      </c>
      <c r="U723" s="207">
        <v>191.15916530999996</v>
      </c>
    </row>
    <row r="724" spans="2:21" x14ac:dyDescent="0.25">
      <c r="B724" s="198">
        <v>2024</v>
      </c>
      <c r="C724" s="199">
        <v>12</v>
      </c>
      <c r="D724" s="199">
        <v>15</v>
      </c>
      <c r="E724" s="199">
        <v>105.93</v>
      </c>
      <c r="F724" s="212"/>
      <c r="G724" s="205" t="s">
        <v>293</v>
      </c>
      <c r="H724" s="212"/>
      <c r="I724" s="205" t="s">
        <v>293</v>
      </c>
      <c r="J724" s="212"/>
      <c r="K724" s="212"/>
      <c r="L724" s="212"/>
      <c r="M724" s="205" t="s">
        <v>293</v>
      </c>
      <c r="N724" s="205" t="s">
        <v>293</v>
      </c>
      <c r="O724" s="205" t="s">
        <v>293</v>
      </c>
      <c r="P724" s="205" t="s">
        <v>293</v>
      </c>
      <c r="Q724" s="206">
        <v>1.6589118700000001</v>
      </c>
      <c r="R724" s="205" t="s">
        <v>293</v>
      </c>
      <c r="S724" s="205" t="s">
        <v>293</v>
      </c>
      <c r="T724" s="205" t="s">
        <v>293</v>
      </c>
      <c r="U724" s="207">
        <v>199.54891187000001</v>
      </c>
    </row>
    <row r="725" spans="2:21" x14ac:dyDescent="0.25">
      <c r="B725" s="198">
        <v>2024</v>
      </c>
      <c r="C725" s="199">
        <v>12</v>
      </c>
      <c r="D725" s="199">
        <v>16</v>
      </c>
      <c r="E725" s="199">
        <v>122.14</v>
      </c>
      <c r="F725" s="212"/>
      <c r="G725" s="205" t="s">
        <v>293</v>
      </c>
      <c r="H725" s="212"/>
      <c r="I725" s="205" t="s">
        <v>293</v>
      </c>
      <c r="J725" s="212"/>
      <c r="K725" s="212"/>
      <c r="L725" s="212"/>
      <c r="M725" s="205" t="s">
        <v>293</v>
      </c>
      <c r="N725" s="205" t="s">
        <v>293</v>
      </c>
      <c r="O725" s="205" t="s">
        <v>293</v>
      </c>
      <c r="P725" s="205" t="s">
        <v>293</v>
      </c>
      <c r="Q725" s="206">
        <v>2.2945109300000004</v>
      </c>
      <c r="R725" s="205" t="s">
        <v>293</v>
      </c>
      <c r="S725" s="205" t="s">
        <v>293</v>
      </c>
      <c r="T725" s="205" t="s">
        <v>293</v>
      </c>
      <c r="U725" s="207">
        <v>276.00451093000004</v>
      </c>
    </row>
    <row r="726" spans="2:21" x14ac:dyDescent="0.25">
      <c r="B726" s="198">
        <v>2024</v>
      </c>
      <c r="C726" s="199">
        <v>12</v>
      </c>
      <c r="D726" s="199">
        <v>17</v>
      </c>
      <c r="E726" s="199">
        <v>121.02</v>
      </c>
      <c r="F726" s="212"/>
      <c r="G726" s="205" t="s">
        <v>293</v>
      </c>
      <c r="H726" s="212"/>
      <c r="I726" s="205" t="s">
        <v>293</v>
      </c>
      <c r="J726" s="212"/>
      <c r="K726" s="212"/>
      <c r="L726" s="212"/>
      <c r="M726" s="205" t="s">
        <v>293</v>
      </c>
      <c r="N726" s="205" t="s">
        <v>293</v>
      </c>
      <c r="O726" s="205" t="s">
        <v>293</v>
      </c>
      <c r="P726" s="205" t="s">
        <v>293</v>
      </c>
      <c r="Q726" s="206">
        <v>2.3949392700000001</v>
      </c>
      <c r="R726" s="205" t="s">
        <v>293</v>
      </c>
      <c r="S726" s="205" t="s">
        <v>293</v>
      </c>
      <c r="T726" s="205" t="s">
        <v>293</v>
      </c>
      <c r="U726" s="207">
        <v>288.08493927000001</v>
      </c>
    </row>
    <row r="727" spans="2:21" x14ac:dyDescent="0.25">
      <c r="B727" s="198">
        <v>2024</v>
      </c>
      <c r="C727" s="199">
        <v>12</v>
      </c>
      <c r="D727" s="199">
        <v>18</v>
      </c>
      <c r="E727" s="199">
        <v>109</v>
      </c>
      <c r="F727" s="212"/>
      <c r="G727" s="205" t="s">
        <v>293</v>
      </c>
      <c r="H727" s="212"/>
      <c r="I727" s="205" t="s">
        <v>293</v>
      </c>
      <c r="J727" s="212"/>
      <c r="K727" s="212"/>
      <c r="L727" s="212"/>
      <c r="M727" s="205" t="s">
        <v>293</v>
      </c>
      <c r="N727" s="205" t="s">
        <v>293</v>
      </c>
      <c r="O727" s="205" t="s">
        <v>293</v>
      </c>
      <c r="P727" s="205" t="s">
        <v>293</v>
      </c>
      <c r="Q727" s="206">
        <v>2.1859510799999997</v>
      </c>
      <c r="R727" s="205" t="s">
        <v>293</v>
      </c>
      <c r="S727" s="205" t="s">
        <v>293</v>
      </c>
      <c r="T727" s="205" t="s">
        <v>293</v>
      </c>
      <c r="U727" s="207">
        <v>262.94595107999999</v>
      </c>
    </row>
    <row r="728" spans="2:21" x14ac:dyDescent="0.25">
      <c r="B728" s="198">
        <v>2024</v>
      </c>
      <c r="C728" s="199">
        <v>12</v>
      </c>
      <c r="D728" s="199">
        <v>19</v>
      </c>
      <c r="E728" s="199">
        <v>95.01</v>
      </c>
      <c r="F728" s="212"/>
      <c r="G728" s="205" t="s">
        <v>293</v>
      </c>
      <c r="H728" s="212"/>
      <c r="I728" s="205" t="s">
        <v>293</v>
      </c>
      <c r="J728" s="212"/>
      <c r="K728" s="212"/>
      <c r="L728" s="212"/>
      <c r="M728" s="205" t="s">
        <v>293</v>
      </c>
      <c r="N728" s="205" t="s">
        <v>293</v>
      </c>
      <c r="O728" s="205" t="s">
        <v>293</v>
      </c>
      <c r="P728" s="205" t="s">
        <v>293</v>
      </c>
      <c r="Q728" s="206">
        <v>2.1525029099999999</v>
      </c>
      <c r="R728" s="205" t="s">
        <v>293</v>
      </c>
      <c r="S728" s="205" t="s">
        <v>293</v>
      </c>
      <c r="T728" s="205" t="s">
        <v>293</v>
      </c>
      <c r="U728" s="207">
        <v>258.92250290999999</v>
      </c>
    </row>
    <row r="729" spans="2:21" x14ac:dyDescent="0.25">
      <c r="B729" s="198">
        <v>2024</v>
      </c>
      <c r="C729" s="199">
        <v>12</v>
      </c>
      <c r="D729" s="199">
        <v>20</v>
      </c>
      <c r="E729" s="199">
        <v>100.98</v>
      </c>
      <c r="F729" s="212"/>
      <c r="G729" s="205" t="s">
        <v>293</v>
      </c>
      <c r="H729" s="212"/>
      <c r="I729" s="205" t="s">
        <v>293</v>
      </c>
      <c r="J729" s="212"/>
      <c r="K729" s="212"/>
      <c r="L729" s="212"/>
      <c r="M729" s="205" t="s">
        <v>293</v>
      </c>
      <c r="N729" s="205" t="s">
        <v>293</v>
      </c>
      <c r="O729" s="205" t="s">
        <v>293</v>
      </c>
      <c r="P729" s="205" t="s">
        <v>293</v>
      </c>
      <c r="Q729" s="206">
        <v>1.93764662</v>
      </c>
      <c r="R729" s="205" t="s">
        <v>293</v>
      </c>
      <c r="S729" s="205" t="s">
        <v>293</v>
      </c>
      <c r="T729" s="205" t="s">
        <v>293</v>
      </c>
      <c r="U729" s="207">
        <v>233.07764662000002</v>
      </c>
    </row>
    <row r="730" spans="2:21" x14ac:dyDescent="0.25">
      <c r="B730" s="198">
        <v>2024</v>
      </c>
      <c r="C730" s="199">
        <v>12</v>
      </c>
      <c r="D730" s="199">
        <v>21</v>
      </c>
      <c r="E730" s="199">
        <v>106.37</v>
      </c>
      <c r="F730" s="212"/>
      <c r="G730" s="205" t="s">
        <v>293</v>
      </c>
      <c r="H730" s="212"/>
      <c r="I730" s="205" t="s">
        <v>293</v>
      </c>
      <c r="J730" s="212"/>
      <c r="K730" s="212"/>
      <c r="L730" s="212"/>
      <c r="M730" s="205" t="s">
        <v>293</v>
      </c>
      <c r="N730" s="205" t="s">
        <v>293</v>
      </c>
      <c r="O730" s="205" t="s">
        <v>293</v>
      </c>
      <c r="P730" s="205" t="s">
        <v>293</v>
      </c>
      <c r="Q730" s="206">
        <v>1.6572352699999999</v>
      </c>
      <c r="R730" s="205" t="s">
        <v>293</v>
      </c>
      <c r="S730" s="205" t="s">
        <v>293</v>
      </c>
      <c r="T730" s="205" t="s">
        <v>293</v>
      </c>
      <c r="U730" s="207">
        <v>199.34723527000003</v>
      </c>
    </row>
    <row r="731" spans="2:21" x14ac:dyDescent="0.25">
      <c r="B731" s="198">
        <v>2024</v>
      </c>
      <c r="C731" s="199">
        <v>12</v>
      </c>
      <c r="D731" s="199">
        <v>22</v>
      </c>
      <c r="E731" s="199">
        <v>118.4</v>
      </c>
      <c r="F731" s="212"/>
      <c r="G731" s="205" t="s">
        <v>293</v>
      </c>
      <c r="H731" s="212"/>
      <c r="I731" s="205" t="s">
        <v>293</v>
      </c>
      <c r="J731" s="212"/>
      <c r="K731" s="212"/>
      <c r="L731" s="212"/>
      <c r="M731" s="205" t="s">
        <v>293</v>
      </c>
      <c r="N731" s="205" t="s">
        <v>293</v>
      </c>
      <c r="O731" s="205" t="s">
        <v>293</v>
      </c>
      <c r="P731" s="205" t="s">
        <v>293</v>
      </c>
      <c r="Q731" s="206">
        <v>1.6948749400000001</v>
      </c>
      <c r="R731" s="205" t="s">
        <v>293</v>
      </c>
      <c r="S731" s="205" t="s">
        <v>293</v>
      </c>
      <c r="T731" s="205" t="s">
        <v>293</v>
      </c>
      <c r="U731" s="207">
        <v>203.87487494000001</v>
      </c>
    </row>
    <row r="732" spans="2:21" x14ac:dyDescent="0.25">
      <c r="B732" s="198">
        <v>2024</v>
      </c>
      <c r="C732" s="199">
        <v>12</v>
      </c>
      <c r="D732" s="199">
        <v>23</v>
      </c>
      <c r="E732" s="199">
        <v>116.01</v>
      </c>
      <c r="F732" s="212"/>
      <c r="G732" s="205" t="s">
        <v>293</v>
      </c>
      <c r="H732" s="212"/>
      <c r="I732" s="205" t="s">
        <v>293</v>
      </c>
      <c r="J732" s="212"/>
      <c r="K732" s="212"/>
      <c r="L732" s="212"/>
      <c r="M732" s="205" t="s">
        <v>293</v>
      </c>
      <c r="N732" s="205" t="s">
        <v>293</v>
      </c>
      <c r="O732" s="205" t="s">
        <v>293</v>
      </c>
      <c r="P732" s="205" t="s">
        <v>293</v>
      </c>
      <c r="Q732" s="206">
        <v>1.6988149499999998</v>
      </c>
      <c r="R732" s="205" t="s">
        <v>293</v>
      </c>
      <c r="S732" s="205" t="s">
        <v>293</v>
      </c>
      <c r="T732" s="205" t="s">
        <v>293</v>
      </c>
      <c r="U732" s="207">
        <v>204.34881495000002</v>
      </c>
    </row>
    <row r="733" spans="2:21" x14ac:dyDescent="0.25">
      <c r="B733" s="198">
        <v>2024</v>
      </c>
      <c r="C733" s="199">
        <v>12</v>
      </c>
      <c r="D733" s="199">
        <v>24</v>
      </c>
      <c r="E733" s="199">
        <v>98</v>
      </c>
      <c r="F733" s="212"/>
      <c r="G733" s="205" t="s">
        <v>293</v>
      </c>
      <c r="H733" s="212"/>
      <c r="I733" s="205" t="s">
        <v>293</v>
      </c>
      <c r="J733" s="212"/>
      <c r="K733" s="212"/>
      <c r="L733" s="212"/>
      <c r="M733" s="205" t="s">
        <v>293</v>
      </c>
      <c r="N733" s="205" t="s">
        <v>293</v>
      </c>
      <c r="O733" s="205" t="s">
        <v>293</v>
      </c>
      <c r="P733" s="205" t="s">
        <v>293</v>
      </c>
      <c r="Q733" s="206">
        <v>1.5726508000000001</v>
      </c>
      <c r="R733" s="205" t="s">
        <v>293</v>
      </c>
      <c r="S733" s="205" t="s">
        <v>293</v>
      </c>
      <c r="T733" s="205" t="s">
        <v>293</v>
      </c>
      <c r="U733" s="207">
        <v>189.17265080000001</v>
      </c>
    </row>
    <row r="734" spans="2:21" x14ac:dyDescent="0.25">
      <c r="B734" s="198">
        <v>2024</v>
      </c>
      <c r="C734" s="199">
        <v>12</v>
      </c>
      <c r="D734" s="199">
        <v>25</v>
      </c>
      <c r="E734" s="199">
        <v>116.78</v>
      </c>
      <c r="F734" s="212"/>
      <c r="G734" s="205" t="s">
        <v>293</v>
      </c>
      <c r="H734" s="212"/>
      <c r="I734" s="205" t="s">
        <v>293</v>
      </c>
      <c r="J734" s="212"/>
      <c r="K734" s="212"/>
      <c r="L734" s="212"/>
      <c r="M734" s="205" t="s">
        <v>293</v>
      </c>
      <c r="N734" s="205" t="s">
        <v>293</v>
      </c>
      <c r="O734" s="205" t="s">
        <v>293</v>
      </c>
      <c r="P734" s="205" t="s">
        <v>293</v>
      </c>
      <c r="Q734" s="206">
        <v>1.6595825099999999</v>
      </c>
      <c r="R734" s="205" t="s">
        <v>293</v>
      </c>
      <c r="S734" s="205" t="s">
        <v>293</v>
      </c>
      <c r="T734" s="205" t="s">
        <v>293</v>
      </c>
      <c r="U734" s="207">
        <v>199.62958251000001</v>
      </c>
    </row>
    <row r="735" spans="2:21" x14ac:dyDescent="0.25">
      <c r="B735" s="198">
        <v>2024</v>
      </c>
      <c r="C735" s="199">
        <v>12</v>
      </c>
      <c r="D735" s="199">
        <v>26</v>
      </c>
      <c r="E735" s="199">
        <v>117.83</v>
      </c>
      <c r="F735" s="212"/>
      <c r="G735" s="205" t="s">
        <v>293</v>
      </c>
      <c r="H735" s="212"/>
      <c r="I735" s="205" t="s">
        <v>293</v>
      </c>
      <c r="J735" s="212"/>
      <c r="K735" s="212"/>
      <c r="L735" s="212"/>
      <c r="M735" s="205" t="s">
        <v>293</v>
      </c>
      <c r="N735" s="205" t="s">
        <v>293</v>
      </c>
      <c r="O735" s="205" t="s">
        <v>293</v>
      </c>
      <c r="P735" s="205" t="s">
        <v>293</v>
      </c>
      <c r="Q735" s="206">
        <v>1.9191201900000001</v>
      </c>
      <c r="R735" s="205" t="s">
        <v>293</v>
      </c>
      <c r="S735" s="205" t="s">
        <v>293</v>
      </c>
      <c r="T735" s="205" t="s">
        <v>293</v>
      </c>
      <c r="U735" s="207">
        <v>230.84912019000001</v>
      </c>
    </row>
    <row r="736" spans="2:21" x14ac:dyDescent="0.25">
      <c r="B736" s="198">
        <v>2024</v>
      </c>
      <c r="C736" s="199">
        <v>12</v>
      </c>
      <c r="D736" s="199">
        <v>27</v>
      </c>
      <c r="E736" s="199">
        <v>125.06</v>
      </c>
      <c r="F736" s="212"/>
      <c r="G736" s="205" t="s">
        <v>293</v>
      </c>
      <c r="H736" s="212"/>
      <c r="I736" s="205" t="s">
        <v>293</v>
      </c>
      <c r="J736" s="212"/>
      <c r="K736" s="212"/>
      <c r="L736" s="212"/>
      <c r="M736" s="205" t="s">
        <v>293</v>
      </c>
      <c r="N736" s="205" t="s">
        <v>293</v>
      </c>
      <c r="O736" s="205" t="s">
        <v>293</v>
      </c>
      <c r="P736" s="205" t="s">
        <v>293</v>
      </c>
      <c r="Q736" s="206">
        <v>1.83872722</v>
      </c>
      <c r="R736" s="205" t="s">
        <v>293</v>
      </c>
      <c r="S736" s="205" t="s">
        <v>293</v>
      </c>
      <c r="T736" s="205" t="s">
        <v>293</v>
      </c>
      <c r="U736" s="207">
        <v>221.17872722000001</v>
      </c>
    </row>
    <row r="737" spans="2:21" x14ac:dyDescent="0.25">
      <c r="B737" s="198">
        <v>2024</v>
      </c>
      <c r="C737" s="199">
        <v>12</v>
      </c>
      <c r="D737" s="199">
        <v>28</v>
      </c>
      <c r="E737" s="199">
        <v>114.26</v>
      </c>
      <c r="F737" s="212"/>
      <c r="G737" s="205" t="s">
        <v>293</v>
      </c>
      <c r="H737" s="212"/>
      <c r="I737" s="205" t="s">
        <v>293</v>
      </c>
      <c r="J737" s="212"/>
      <c r="K737" s="212"/>
      <c r="L737" s="212"/>
      <c r="M737" s="205" t="s">
        <v>293</v>
      </c>
      <c r="N737" s="205" t="s">
        <v>293</v>
      </c>
      <c r="O737" s="205" t="s">
        <v>293</v>
      </c>
      <c r="P737" s="205" t="s">
        <v>293</v>
      </c>
      <c r="Q737" s="206">
        <v>1.6911025900000001</v>
      </c>
      <c r="R737" s="205" t="s">
        <v>293</v>
      </c>
      <c r="S737" s="205" t="s">
        <v>293</v>
      </c>
      <c r="T737" s="205" t="s">
        <v>293</v>
      </c>
      <c r="U737" s="207">
        <v>203.42110259</v>
      </c>
    </row>
    <row r="738" spans="2:21" x14ac:dyDescent="0.25">
      <c r="B738" s="198">
        <v>2024</v>
      </c>
      <c r="C738" s="199">
        <v>12</v>
      </c>
      <c r="D738" s="199">
        <v>29</v>
      </c>
      <c r="E738" s="199">
        <v>106.55</v>
      </c>
      <c r="F738" s="212"/>
      <c r="G738" s="205" t="s">
        <v>293</v>
      </c>
      <c r="H738" s="212"/>
      <c r="I738" s="205" t="s">
        <v>293</v>
      </c>
      <c r="J738" s="212"/>
      <c r="K738" s="212"/>
      <c r="L738" s="212"/>
      <c r="M738" s="205" t="s">
        <v>293</v>
      </c>
      <c r="N738" s="205" t="s">
        <v>293</v>
      </c>
      <c r="O738" s="205" t="s">
        <v>293</v>
      </c>
      <c r="P738" s="205" t="s">
        <v>293</v>
      </c>
      <c r="Q738" s="206">
        <v>1.5848061500000001</v>
      </c>
      <c r="R738" s="205" t="s">
        <v>293</v>
      </c>
      <c r="S738" s="205" t="s">
        <v>293</v>
      </c>
      <c r="T738" s="205" t="s">
        <v>293</v>
      </c>
      <c r="U738" s="207">
        <v>190.63480615</v>
      </c>
    </row>
    <row r="739" spans="2:21" x14ac:dyDescent="0.25">
      <c r="B739" s="198">
        <v>2024</v>
      </c>
      <c r="C739" s="199">
        <v>12</v>
      </c>
      <c r="D739" s="199">
        <v>30</v>
      </c>
      <c r="E739" s="199">
        <v>121.45</v>
      </c>
      <c r="F739" s="212"/>
      <c r="G739" s="205" t="s">
        <v>293</v>
      </c>
      <c r="H739" s="212"/>
      <c r="I739" s="205" t="s">
        <v>293</v>
      </c>
      <c r="J739" s="212"/>
      <c r="K739" s="212"/>
      <c r="L739" s="212"/>
      <c r="M739" s="205" t="s">
        <v>293</v>
      </c>
      <c r="N739" s="205" t="s">
        <v>293</v>
      </c>
      <c r="O739" s="205" t="s">
        <v>293</v>
      </c>
      <c r="P739" s="205" t="s">
        <v>293</v>
      </c>
      <c r="Q739" s="206">
        <v>1.7138205199999998</v>
      </c>
      <c r="R739" s="205" t="s">
        <v>293</v>
      </c>
      <c r="S739" s="205" t="s">
        <v>293</v>
      </c>
      <c r="T739" s="205" t="s">
        <v>293</v>
      </c>
      <c r="U739" s="207">
        <v>206.15382052000001</v>
      </c>
    </row>
    <row r="740" spans="2:21" x14ac:dyDescent="0.25">
      <c r="B740" s="198">
        <v>2024</v>
      </c>
      <c r="C740" s="199">
        <v>12</v>
      </c>
      <c r="D740" s="199">
        <v>31</v>
      </c>
      <c r="E740" s="199">
        <v>115.13</v>
      </c>
      <c r="F740" s="212"/>
      <c r="G740" s="205" t="s">
        <v>293</v>
      </c>
      <c r="H740" s="212"/>
      <c r="I740" s="205" t="s">
        <v>293</v>
      </c>
      <c r="J740" s="212"/>
      <c r="K740" s="212"/>
      <c r="L740" s="212"/>
      <c r="M740" s="205" t="s">
        <v>293</v>
      </c>
      <c r="N740" s="205" t="s">
        <v>293</v>
      </c>
      <c r="O740" s="205" t="s">
        <v>293</v>
      </c>
      <c r="P740" s="205" t="s">
        <v>293</v>
      </c>
      <c r="Q740" s="206">
        <v>2.9566840999999999</v>
      </c>
      <c r="R740" s="205" t="s">
        <v>293</v>
      </c>
      <c r="S740" s="205" t="s">
        <v>293</v>
      </c>
      <c r="T740" s="205" t="s">
        <v>293</v>
      </c>
      <c r="U740" s="207">
        <v>355.65668410000001</v>
      </c>
    </row>
    <row r="743" spans="2:21" x14ac:dyDescent="0.25">
      <c r="B743" s="230" t="s">
        <v>95</v>
      </c>
      <c r="C743" s="231"/>
      <c r="D743" s="231"/>
      <c r="E743" s="231"/>
      <c r="F743" s="231"/>
      <c r="G743" s="231"/>
      <c r="H743" s="231"/>
      <c r="I743" s="231"/>
      <c r="J743" s="231"/>
      <c r="K743" s="231"/>
      <c r="L743" s="231"/>
      <c r="M743" s="231"/>
      <c r="N743" s="231"/>
      <c r="O743" s="231"/>
      <c r="P743" s="231"/>
      <c r="Q743" s="231"/>
      <c r="R743" s="231"/>
      <c r="S743" s="231"/>
      <c r="T743" s="231"/>
      <c r="U743" s="231"/>
    </row>
    <row r="744" spans="2:21" ht="45.75" x14ac:dyDescent="0.25">
      <c r="B744" s="201" t="s">
        <v>66</v>
      </c>
      <c r="C744" s="200" t="s">
        <v>67</v>
      </c>
      <c r="D744" s="200" t="s">
        <v>94</v>
      </c>
      <c r="E744" s="200" t="s">
        <v>68</v>
      </c>
      <c r="F744" s="200" t="s">
        <v>69</v>
      </c>
      <c r="G744" s="200" t="s">
        <v>70</v>
      </c>
      <c r="H744" s="200" t="s">
        <v>71</v>
      </c>
      <c r="I744" s="200" t="s">
        <v>72</v>
      </c>
      <c r="J744" s="200" t="s">
        <v>73</v>
      </c>
      <c r="K744" s="200" t="s">
        <v>74</v>
      </c>
      <c r="L744" s="200" t="s">
        <v>75</v>
      </c>
      <c r="M744" s="200" t="s">
        <v>76</v>
      </c>
      <c r="N744" s="200" t="s">
        <v>77</v>
      </c>
      <c r="O744" s="200" t="s">
        <v>78</v>
      </c>
      <c r="P744" s="200" t="s">
        <v>79</v>
      </c>
      <c r="Q744" s="200" t="s">
        <v>80</v>
      </c>
      <c r="R744" s="202" t="s">
        <v>81</v>
      </c>
      <c r="S744" s="200" t="s">
        <v>82</v>
      </c>
      <c r="T744" s="200" t="s">
        <v>83</v>
      </c>
      <c r="U744" s="200" t="s">
        <v>84</v>
      </c>
    </row>
    <row r="745" spans="2:21" x14ac:dyDescent="0.25">
      <c r="B745" s="203">
        <v>2023</v>
      </c>
      <c r="C745" s="204">
        <v>1</v>
      </c>
      <c r="D745" s="204">
        <v>1</v>
      </c>
      <c r="E745" s="221" t="s">
        <v>96</v>
      </c>
      <c r="F745" s="222"/>
      <c r="G745" s="222"/>
      <c r="H745" s="222"/>
      <c r="I745" s="222"/>
      <c r="J745" s="222"/>
      <c r="K745" s="222"/>
      <c r="L745" s="222"/>
      <c r="M745" s="222"/>
      <c r="N745" s="222"/>
      <c r="O745" s="222"/>
      <c r="P745" s="222"/>
      <c r="Q745" s="222"/>
      <c r="R745" s="222"/>
      <c r="S745" s="222"/>
      <c r="T745" s="222"/>
      <c r="U745" s="222"/>
    </row>
    <row r="746" spans="2:21" x14ac:dyDescent="0.25">
      <c r="B746" s="203">
        <v>2023</v>
      </c>
      <c r="C746" s="204">
        <v>1</v>
      </c>
      <c r="D746" s="204">
        <v>2</v>
      </c>
      <c r="E746" s="224"/>
      <c r="F746" s="225"/>
      <c r="G746" s="225"/>
      <c r="H746" s="225"/>
      <c r="I746" s="225"/>
      <c r="J746" s="225"/>
      <c r="K746" s="225"/>
      <c r="L746" s="225"/>
      <c r="M746" s="225"/>
      <c r="N746" s="225"/>
      <c r="O746" s="225"/>
      <c r="P746" s="225"/>
      <c r="Q746" s="225"/>
      <c r="R746" s="225"/>
      <c r="S746" s="225"/>
      <c r="T746" s="225"/>
      <c r="U746" s="225"/>
    </row>
    <row r="747" spans="2:21" x14ac:dyDescent="0.25">
      <c r="B747" s="203">
        <v>2023</v>
      </c>
      <c r="C747" s="204">
        <v>12</v>
      </c>
      <c r="D747" s="204">
        <v>31</v>
      </c>
      <c r="E747" s="224"/>
      <c r="F747" s="225"/>
      <c r="G747" s="225"/>
      <c r="H747" s="225"/>
      <c r="I747" s="225"/>
      <c r="J747" s="225"/>
      <c r="K747" s="225"/>
      <c r="L747" s="225"/>
      <c r="M747" s="225"/>
      <c r="N747" s="225"/>
      <c r="O747" s="225"/>
      <c r="P747" s="225"/>
      <c r="Q747" s="225"/>
      <c r="R747" s="225"/>
      <c r="S747" s="225"/>
      <c r="T747" s="225"/>
      <c r="U747" s="225"/>
    </row>
    <row r="748" spans="2:21" x14ac:dyDescent="0.25">
      <c r="B748" s="203">
        <v>2024</v>
      </c>
      <c r="C748" s="204">
        <v>1</v>
      </c>
      <c r="D748" s="204">
        <v>1</v>
      </c>
      <c r="E748" s="224"/>
      <c r="F748" s="225"/>
      <c r="G748" s="225"/>
      <c r="H748" s="225"/>
      <c r="I748" s="225"/>
      <c r="J748" s="225"/>
      <c r="K748" s="225"/>
      <c r="L748" s="225"/>
      <c r="M748" s="225"/>
      <c r="N748" s="225"/>
      <c r="O748" s="225"/>
      <c r="P748" s="225"/>
      <c r="Q748" s="225"/>
      <c r="R748" s="225"/>
      <c r="S748" s="225"/>
      <c r="T748" s="225"/>
      <c r="U748" s="225"/>
    </row>
    <row r="749" spans="2:21" x14ac:dyDescent="0.25">
      <c r="B749" s="203">
        <v>2024</v>
      </c>
      <c r="C749" s="204">
        <v>1</v>
      </c>
      <c r="D749" s="204">
        <v>2</v>
      </c>
      <c r="E749" s="224"/>
      <c r="F749" s="225"/>
      <c r="G749" s="225"/>
      <c r="H749" s="225"/>
      <c r="I749" s="225"/>
      <c r="J749" s="225"/>
      <c r="K749" s="225"/>
      <c r="L749" s="225"/>
      <c r="M749" s="225"/>
      <c r="N749" s="225"/>
      <c r="O749" s="225"/>
      <c r="P749" s="225"/>
      <c r="Q749" s="225"/>
      <c r="R749" s="225"/>
      <c r="S749" s="225"/>
      <c r="T749" s="225"/>
      <c r="U749" s="225"/>
    </row>
    <row r="750" spans="2:21" x14ac:dyDescent="0.25">
      <c r="B750" s="203">
        <v>2024</v>
      </c>
      <c r="C750" s="204">
        <v>12</v>
      </c>
      <c r="D750" s="204">
        <v>31</v>
      </c>
      <c r="E750" s="224"/>
      <c r="F750" s="225"/>
      <c r="G750" s="225"/>
      <c r="H750" s="225"/>
      <c r="I750" s="225"/>
      <c r="J750" s="225"/>
      <c r="K750" s="225"/>
      <c r="L750" s="225"/>
      <c r="M750" s="225"/>
      <c r="N750" s="225"/>
      <c r="O750" s="225"/>
      <c r="P750" s="225"/>
      <c r="Q750" s="225"/>
      <c r="R750" s="225"/>
      <c r="S750" s="225"/>
      <c r="T750" s="225"/>
      <c r="U750" s="225"/>
    </row>
  </sheetData>
  <mergeCells count="6">
    <mergeCell ref="B743:U743"/>
    <mergeCell ref="E745:U750"/>
    <mergeCell ref="B8:U8"/>
    <mergeCell ref="B5:U5"/>
    <mergeCell ref="B1:U1"/>
    <mergeCell ref="B2:U2"/>
  </mergeCells>
  <pageMargins left="0.7" right="0.7" top="0.75" bottom="0.75" header="0.3" footer="0.3"/>
  <pageSetup scale="6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E9714-C8B3-4357-B7F9-B12F7C6A08C7}">
  <sheetPr>
    <tabColor theme="6" tint="0.79998168889431442"/>
    <pageSetUpPr fitToPage="1"/>
  </sheetPr>
  <dimension ref="B1:W264"/>
  <sheetViews>
    <sheetView zoomScaleNormal="100" workbookViewId="0">
      <selection activeCell="B11" sqref="B11"/>
    </sheetView>
  </sheetViews>
  <sheetFormatPr defaultColWidth="9" defaultRowHeight="15.75" x14ac:dyDescent="0.25"/>
  <cols>
    <col min="1" max="1" width="2.625" customWidth="1"/>
    <col min="2" max="19" width="9.125" customWidth="1"/>
  </cols>
  <sheetData>
    <row r="1" spans="2:20" ht="15.75" customHeight="1" x14ac:dyDescent="0.25">
      <c r="B1" s="217" t="s">
        <v>97</v>
      </c>
      <c r="C1" s="217"/>
      <c r="D1" s="217"/>
      <c r="E1" s="217"/>
      <c r="F1" s="217"/>
      <c r="G1" s="217"/>
      <c r="H1" s="217"/>
      <c r="I1" s="217"/>
      <c r="J1" s="217"/>
      <c r="K1" s="217"/>
      <c r="L1" s="217"/>
      <c r="M1" s="217"/>
      <c r="N1" s="217"/>
      <c r="O1" s="217"/>
      <c r="P1" s="217"/>
      <c r="Q1" s="217"/>
      <c r="R1" s="217"/>
      <c r="S1" s="217"/>
    </row>
    <row r="2" spans="2:20" ht="15.75" customHeight="1" x14ac:dyDescent="0.25">
      <c r="B2" s="219" t="str">
        <f>'Admin Info'!B6</f>
        <v>San Diego Gas &amp; Electric (SDG&amp;E)</v>
      </c>
      <c r="C2" s="219"/>
      <c r="D2" s="219"/>
      <c r="E2" s="219"/>
      <c r="F2" s="219"/>
      <c r="G2" s="219"/>
      <c r="H2" s="219"/>
      <c r="I2" s="219"/>
      <c r="J2" s="219"/>
      <c r="K2" s="219"/>
      <c r="L2" s="219"/>
      <c r="M2" s="219"/>
      <c r="N2" s="219"/>
      <c r="O2" s="219"/>
      <c r="P2" s="219"/>
      <c r="Q2" s="219"/>
      <c r="R2" s="219"/>
      <c r="S2" s="219"/>
    </row>
    <row r="3" spans="2:20" ht="15.75" customHeight="1" x14ac:dyDescent="0.25">
      <c r="B3" s="7"/>
      <c r="C3" s="23"/>
      <c r="D3" s="23"/>
      <c r="E3" s="23"/>
      <c r="F3" s="23"/>
      <c r="G3" s="23"/>
      <c r="H3" s="23"/>
      <c r="I3" s="23"/>
      <c r="J3" s="23"/>
      <c r="K3" s="23"/>
      <c r="L3" s="23"/>
      <c r="M3" s="7"/>
      <c r="N3" s="7"/>
      <c r="O3" s="7"/>
      <c r="P3" s="7"/>
      <c r="Q3" s="7"/>
      <c r="R3" s="7"/>
      <c r="S3" s="7"/>
    </row>
    <row r="4" spans="2:20" ht="15.75" customHeight="1" x14ac:dyDescent="0.25">
      <c r="B4" s="7"/>
      <c r="C4" s="23"/>
      <c r="D4" s="23"/>
      <c r="E4" s="23"/>
      <c r="F4" s="23"/>
      <c r="G4" s="23"/>
      <c r="H4" s="23"/>
      <c r="I4" s="23"/>
      <c r="J4" s="23"/>
      <c r="K4" s="23"/>
      <c r="L4" s="23"/>
      <c r="M4" s="7"/>
      <c r="N4" s="7"/>
      <c r="O4" s="7"/>
      <c r="P4" s="7"/>
      <c r="Q4" s="7"/>
      <c r="R4" s="7"/>
      <c r="S4" s="7"/>
    </row>
    <row r="5" spans="2:20" ht="15.75" customHeight="1" x14ac:dyDescent="0.25">
      <c r="B5" s="220" t="s">
        <v>98</v>
      </c>
      <c r="C5" s="220"/>
      <c r="D5" s="220"/>
      <c r="E5" s="220"/>
      <c r="F5" s="220"/>
      <c r="G5" s="220"/>
      <c r="H5" s="220"/>
      <c r="I5" s="220"/>
      <c r="J5" s="220"/>
      <c r="K5" s="220"/>
      <c r="L5" s="220"/>
      <c r="M5" s="220"/>
      <c r="N5" s="220"/>
      <c r="O5" s="220"/>
      <c r="P5" s="220"/>
      <c r="Q5" s="220"/>
      <c r="R5" s="220"/>
      <c r="S5" s="220"/>
      <c r="T5" s="17"/>
    </row>
    <row r="6" spans="2:20" ht="15.75" customHeight="1" x14ac:dyDescent="0.25">
      <c r="B6" s="8"/>
      <c r="C6" s="8"/>
      <c r="D6" s="7"/>
      <c r="E6" s="7"/>
      <c r="F6" s="7"/>
      <c r="G6" s="7"/>
      <c r="H6" s="7"/>
      <c r="I6" s="7"/>
      <c r="J6" s="7"/>
      <c r="K6" s="7"/>
      <c r="L6" s="7"/>
      <c r="M6" s="8"/>
      <c r="N6" s="8"/>
      <c r="O6" s="8"/>
      <c r="P6" s="8"/>
      <c r="Q6" s="8"/>
      <c r="R6" s="8"/>
      <c r="S6" s="8"/>
    </row>
    <row r="7" spans="2:20" ht="15.75" customHeight="1" x14ac:dyDescent="0.25">
      <c r="B7" s="213" t="s">
        <v>99</v>
      </c>
      <c r="C7" s="214"/>
      <c r="D7" s="214"/>
      <c r="E7" s="214"/>
      <c r="F7" s="214"/>
      <c r="G7" s="214"/>
      <c r="H7" s="214"/>
      <c r="I7" s="214"/>
      <c r="J7" s="214"/>
      <c r="K7" s="214"/>
      <c r="L7" s="214"/>
      <c r="M7" s="214"/>
      <c r="N7" s="214"/>
      <c r="O7" s="214"/>
      <c r="P7" s="214"/>
      <c r="Q7" s="214"/>
      <c r="R7" s="214"/>
      <c r="S7" s="215"/>
    </row>
    <row r="8" spans="2:20" ht="15.75" customHeight="1" x14ac:dyDescent="0.25">
      <c r="B8" s="242" t="s">
        <v>87</v>
      </c>
      <c r="C8" s="243"/>
      <c r="D8" s="243"/>
      <c r="E8" s="243"/>
      <c r="F8" s="243"/>
      <c r="G8" s="243"/>
      <c r="H8" s="243"/>
      <c r="I8" s="243"/>
      <c r="J8" s="243"/>
      <c r="K8" s="243"/>
      <c r="L8" s="243"/>
      <c r="M8" s="243"/>
      <c r="N8" s="243"/>
      <c r="O8" s="243"/>
      <c r="P8" s="243"/>
      <c r="Q8" s="243"/>
      <c r="R8" s="243"/>
      <c r="S8" s="244"/>
    </row>
    <row r="9" spans="2:20" ht="45.75" x14ac:dyDescent="0.25">
      <c r="B9" s="13" t="s">
        <v>66</v>
      </c>
      <c r="C9" s="13" t="s">
        <v>68</v>
      </c>
      <c r="D9" s="13" t="s">
        <v>69</v>
      </c>
      <c r="E9" s="13" t="s">
        <v>70</v>
      </c>
      <c r="F9" s="13" t="s">
        <v>71</v>
      </c>
      <c r="G9" s="13" t="s">
        <v>72</v>
      </c>
      <c r="H9" s="13" t="s">
        <v>73</v>
      </c>
      <c r="I9" s="13" t="s">
        <v>74</v>
      </c>
      <c r="J9" s="13" t="s">
        <v>75</v>
      </c>
      <c r="K9" s="13" t="s">
        <v>76</v>
      </c>
      <c r="L9" s="13" t="s">
        <v>77</v>
      </c>
      <c r="M9" s="13" t="s">
        <v>78</v>
      </c>
      <c r="N9" s="13" t="s">
        <v>79</v>
      </c>
      <c r="O9" s="13" t="s">
        <v>80</v>
      </c>
      <c r="P9" s="55" t="s">
        <v>81</v>
      </c>
      <c r="Q9" s="13" t="s">
        <v>82</v>
      </c>
      <c r="R9" s="13" t="s">
        <v>83</v>
      </c>
      <c r="S9" s="13" t="s">
        <v>84</v>
      </c>
    </row>
    <row r="10" spans="2:20" x14ac:dyDescent="0.25">
      <c r="B10" s="18">
        <v>2024</v>
      </c>
      <c r="C10" s="141">
        <v>200.40715202386025</v>
      </c>
      <c r="D10" s="141">
        <v>87.740764609927353</v>
      </c>
      <c r="E10" s="141">
        <v>6.9173676454073352</v>
      </c>
      <c r="F10" s="141">
        <v>6.5681264934819943</v>
      </c>
      <c r="G10" s="141" t="e">
        <v>#N/A</v>
      </c>
      <c r="H10" s="141">
        <v>0</v>
      </c>
      <c r="I10" s="141">
        <v>0</v>
      </c>
      <c r="J10" s="141">
        <v>0</v>
      </c>
      <c r="K10" s="141" t="e">
        <v>#N/A</v>
      </c>
      <c r="L10" s="141" t="e">
        <v>#N/A</v>
      </c>
      <c r="M10" s="141" t="e">
        <v>#N/A</v>
      </c>
      <c r="N10" s="141" t="e">
        <v>#N/A</v>
      </c>
      <c r="O10" s="141">
        <v>0</v>
      </c>
      <c r="P10" s="141" t="e">
        <v>#N/A</v>
      </c>
      <c r="Q10" s="141" t="e">
        <v>#N/A</v>
      </c>
      <c r="R10" s="141" t="e">
        <v>#N/A</v>
      </c>
      <c r="S10" s="141">
        <f>SUM(C10:F10)+SUM(H10:J10)+O10</f>
        <v>301.63341077267694</v>
      </c>
    </row>
    <row r="11" spans="2:20" x14ac:dyDescent="0.25">
      <c r="B11" s="18">
        <v>2025</v>
      </c>
      <c r="C11" s="141">
        <v>198.36592064114041</v>
      </c>
      <c r="D11" s="141">
        <v>87.902406296564664</v>
      </c>
      <c r="E11" s="141">
        <v>6.8999535232929272</v>
      </c>
      <c r="F11" s="141">
        <v>6.5681264934819943</v>
      </c>
      <c r="G11" s="141" t="e">
        <v>#N/A</v>
      </c>
      <c r="H11" s="141">
        <v>0</v>
      </c>
      <c r="I11" s="141">
        <v>0</v>
      </c>
      <c r="J11" s="141">
        <v>0</v>
      </c>
      <c r="K11" s="141" t="e">
        <v>#N/A</v>
      </c>
      <c r="L11" s="141" t="e">
        <v>#N/A</v>
      </c>
      <c r="M11" s="141" t="e">
        <v>#N/A</v>
      </c>
      <c r="N11" s="141" t="e">
        <v>#N/A</v>
      </c>
      <c r="O11" s="141">
        <v>0</v>
      </c>
      <c r="P11" s="141" t="e">
        <v>#N/A</v>
      </c>
      <c r="Q11" s="141" t="e">
        <v>#N/A</v>
      </c>
      <c r="R11" s="141" t="e">
        <v>#N/A</v>
      </c>
      <c r="S11" s="141">
        <f t="shared" ref="S11:S26" si="0">SUM(C11:F11)+SUM(H11:J11)+O11</f>
        <v>299.73640695448</v>
      </c>
    </row>
    <row r="12" spans="2:20" x14ac:dyDescent="0.25">
      <c r="B12" s="18">
        <v>2026</v>
      </c>
      <c r="C12" s="141">
        <v>195.41310583901182</v>
      </c>
      <c r="D12" s="141">
        <v>86.15144942019478</v>
      </c>
      <c r="E12" s="141">
        <v>6.7459463537133164</v>
      </c>
      <c r="F12" s="141">
        <v>6.5681264934819943</v>
      </c>
      <c r="G12" s="141" t="e">
        <v>#N/A</v>
      </c>
      <c r="H12" s="141">
        <v>0</v>
      </c>
      <c r="I12" s="141">
        <v>0</v>
      </c>
      <c r="J12" s="141">
        <v>0</v>
      </c>
      <c r="K12" s="141" t="e">
        <v>#N/A</v>
      </c>
      <c r="L12" s="141" t="e">
        <v>#N/A</v>
      </c>
      <c r="M12" s="141" t="e">
        <v>#N/A</v>
      </c>
      <c r="N12" s="141" t="e">
        <v>#N/A</v>
      </c>
      <c r="O12" s="141">
        <v>0</v>
      </c>
      <c r="P12" s="141" t="e">
        <v>#N/A</v>
      </c>
      <c r="Q12" s="141" t="e">
        <v>#N/A</v>
      </c>
      <c r="R12" s="141" t="e">
        <v>#N/A</v>
      </c>
      <c r="S12" s="141">
        <f t="shared" si="0"/>
        <v>294.87862810640189</v>
      </c>
    </row>
    <row r="13" spans="2:20" x14ac:dyDescent="0.25">
      <c r="B13" s="18">
        <v>2027</v>
      </c>
      <c r="C13" s="141">
        <v>193.86189669630451</v>
      </c>
      <c r="D13" s="141">
        <v>86.203555591931803</v>
      </c>
      <c r="E13" s="141">
        <v>6.7294110139363399</v>
      </c>
      <c r="F13" s="141">
        <v>6.5681264934819943</v>
      </c>
      <c r="G13" s="141" t="e">
        <v>#N/A</v>
      </c>
      <c r="H13" s="141">
        <v>0</v>
      </c>
      <c r="I13" s="141">
        <v>0</v>
      </c>
      <c r="J13" s="141">
        <v>0</v>
      </c>
      <c r="K13" s="141" t="e">
        <v>#N/A</v>
      </c>
      <c r="L13" s="141" t="e">
        <v>#N/A</v>
      </c>
      <c r="M13" s="141" t="e">
        <v>#N/A</v>
      </c>
      <c r="N13" s="141" t="e">
        <v>#N/A</v>
      </c>
      <c r="O13" s="141">
        <v>0</v>
      </c>
      <c r="P13" s="141" t="e">
        <v>#N/A</v>
      </c>
      <c r="Q13" s="141" t="e">
        <v>#N/A</v>
      </c>
      <c r="R13" s="141" t="e">
        <v>#N/A</v>
      </c>
      <c r="S13" s="141">
        <f t="shared" si="0"/>
        <v>293.36298979565464</v>
      </c>
    </row>
    <row r="14" spans="2:20" x14ac:dyDescent="0.25">
      <c r="B14" s="18">
        <v>2028</v>
      </c>
      <c r="C14" s="141">
        <v>192.19710288324188</v>
      </c>
      <c r="D14" s="141">
        <v>85.866397691038756</v>
      </c>
      <c r="E14" s="141">
        <v>6.6892345160515827</v>
      </c>
      <c r="F14" s="141">
        <v>6.5681264934819943</v>
      </c>
      <c r="G14" s="141" t="e">
        <v>#N/A</v>
      </c>
      <c r="H14" s="141">
        <v>0</v>
      </c>
      <c r="I14" s="141">
        <v>0</v>
      </c>
      <c r="J14" s="141">
        <v>0</v>
      </c>
      <c r="K14" s="141" t="e">
        <v>#N/A</v>
      </c>
      <c r="L14" s="141" t="e">
        <v>#N/A</v>
      </c>
      <c r="M14" s="141" t="e">
        <v>#N/A</v>
      </c>
      <c r="N14" s="141" t="e">
        <v>#N/A</v>
      </c>
      <c r="O14" s="141">
        <v>0</v>
      </c>
      <c r="P14" s="141" t="e">
        <v>#N/A</v>
      </c>
      <c r="Q14" s="141" t="e">
        <v>#N/A</v>
      </c>
      <c r="R14" s="141" t="e">
        <v>#N/A</v>
      </c>
      <c r="S14" s="141">
        <f t="shared" si="0"/>
        <v>291.32086158381418</v>
      </c>
    </row>
    <row r="15" spans="2:20" x14ac:dyDescent="0.25">
      <c r="B15" s="18">
        <v>2029</v>
      </c>
      <c r="C15" s="141">
        <v>191.22476506595763</v>
      </c>
      <c r="D15" s="141">
        <v>85.836902780437057</v>
      </c>
      <c r="E15" s="141">
        <v>6.67772007405443</v>
      </c>
      <c r="F15" s="141">
        <v>6.5681264934819943</v>
      </c>
      <c r="G15" s="141" t="e">
        <v>#N/A</v>
      </c>
      <c r="H15" s="141">
        <v>0</v>
      </c>
      <c r="I15" s="141">
        <v>0</v>
      </c>
      <c r="J15" s="141">
        <v>0</v>
      </c>
      <c r="K15" s="141" t="e">
        <v>#N/A</v>
      </c>
      <c r="L15" s="141" t="e">
        <v>#N/A</v>
      </c>
      <c r="M15" s="141" t="e">
        <v>#N/A</v>
      </c>
      <c r="N15" s="141" t="e">
        <v>#N/A</v>
      </c>
      <c r="O15" s="141">
        <v>0</v>
      </c>
      <c r="P15" s="141" t="e">
        <v>#N/A</v>
      </c>
      <c r="Q15" s="141" t="e">
        <v>#N/A</v>
      </c>
      <c r="R15" s="141" t="e">
        <v>#N/A</v>
      </c>
      <c r="S15" s="141">
        <f t="shared" si="0"/>
        <v>290.30751441393113</v>
      </c>
    </row>
    <row r="16" spans="2:20" x14ac:dyDescent="0.25">
      <c r="B16" s="18">
        <v>2030</v>
      </c>
      <c r="C16" s="141">
        <v>190.32270830949278</v>
      </c>
      <c r="D16" s="141">
        <v>85.783103442783428</v>
      </c>
      <c r="E16" s="141">
        <v>6.6607752274169307</v>
      </c>
      <c r="F16" s="141">
        <v>6.5681264934819943</v>
      </c>
      <c r="G16" s="141" t="e">
        <v>#N/A</v>
      </c>
      <c r="H16" s="141">
        <v>0</v>
      </c>
      <c r="I16" s="141">
        <v>0</v>
      </c>
      <c r="J16" s="141">
        <v>0</v>
      </c>
      <c r="K16" s="141" t="e">
        <v>#N/A</v>
      </c>
      <c r="L16" s="141" t="e">
        <v>#N/A</v>
      </c>
      <c r="M16" s="141" t="e">
        <v>#N/A</v>
      </c>
      <c r="N16" s="141" t="e">
        <v>#N/A</v>
      </c>
      <c r="O16" s="141">
        <v>0</v>
      </c>
      <c r="P16" s="141" t="e">
        <v>#N/A</v>
      </c>
      <c r="Q16" s="141" t="e">
        <v>#N/A</v>
      </c>
      <c r="R16" s="141" t="e">
        <v>#N/A</v>
      </c>
      <c r="S16" s="141">
        <f t="shared" si="0"/>
        <v>289.33471347317516</v>
      </c>
    </row>
    <row r="17" spans="2:19" x14ac:dyDescent="0.25">
      <c r="B17" s="18">
        <v>2031</v>
      </c>
      <c r="C17" s="141">
        <v>189.34944707741536</v>
      </c>
      <c r="D17" s="141">
        <v>85.675533352803157</v>
      </c>
      <c r="E17" s="141">
        <v>6.6402182649507626</v>
      </c>
      <c r="F17" s="141">
        <v>6.5681264934819943</v>
      </c>
      <c r="G17" s="141" t="e">
        <v>#N/A</v>
      </c>
      <c r="H17" s="141">
        <v>0</v>
      </c>
      <c r="I17" s="141">
        <v>0</v>
      </c>
      <c r="J17" s="141">
        <v>0</v>
      </c>
      <c r="K17" s="141" t="e">
        <v>#N/A</v>
      </c>
      <c r="L17" s="141" t="e">
        <v>#N/A</v>
      </c>
      <c r="M17" s="141" t="e">
        <v>#N/A</v>
      </c>
      <c r="N17" s="141" t="e">
        <v>#N/A</v>
      </c>
      <c r="O17" s="141">
        <v>0</v>
      </c>
      <c r="P17" s="141" t="e">
        <v>#N/A</v>
      </c>
      <c r="Q17" s="141" t="e">
        <v>#N/A</v>
      </c>
      <c r="R17" s="141" t="e">
        <v>#N/A</v>
      </c>
      <c r="S17" s="141">
        <f t="shared" si="0"/>
        <v>288.23332518865129</v>
      </c>
    </row>
    <row r="18" spans="2:19" x14ac:dyDescent="0.25">
      <c r="B18" s="18">
        <v>2032</v>
      </c>
      <c r="C18" s="141">
        <v>188.23180978848356</v>
      </c>
      <c r="D18" s="141">
        <v>85.287619275874761</v>
      </c>
      <c r="E18" s="141">
        <v>6.6055596552176583</v>
      </c>
      <c r="F18" s="141">
        <v>6.5681264934819943</v>
      </c>
      <c r="G18" s="141" t="e">
        <v>#N/A</v>
      </c>
      <c r="H18" s="141">
        <v>0</v>
      </c>
      <c r="I18" s="141">
        <v>0</v>
      </c>
      <c r="J18" s="141">
        <v>0</v>
      </c>
      <c r="K18" s="141" t="e">
        <v>#N/A</v>
      </c>
      <c r="L18" s="141" t="e">
        <v>#N/A</v>
      </c>
      <c r="M18" s="141" t="e">
        <v>#N/A</v>
      </c>
      <c r="N18" s="141" t="e">
        <v>#N/A</v>
      </c>
      <c r="O18" s="141">
        <v>0</v>
      </c>
      <c r="P18" s="141" t="e">
        <v>#N/A</v>
      </c>
      <c r="Q18" s="141" t="e">
        <v>#N/A</v>
      </c>
      <c r="R18" s="141" t="e">
        <v>#N/A</v>
      </c>
      <c r="S18" s="141">
        <f t="shared" si="0"/>
        <v>286.69311521305792</v>
      </c>
    </row>
    <row r="19" spans="2:19" x14ac:dyDescent="0.25">
      <c r="B19" s="18">
        <v>2033</v>
      </c>
      <c r="C19" s="141">
        <v>187.09967529768508</v>
      </c>
      <c r="D19" s="141">
        <v>84.6711697302012</v>
      </c>
      <c r="E19" s="141">
        <v>6.5625642986069108</v>
      </c>
      <c r="F19" s="141">
        <v>6.5681264934819943</v>
      </c>
      <c r="G19" s="141" t="e">
        <v>#N/A</v>
      </c>
      <c r="H19" s="141">
        <v>0</v>
      </c>
      <c r="I19" s="141">
        <v>0</v>
      </c>
      <c r="J19" s="141">
        <v>0</v>
      </c>
      <c r="K19" s="141" t="e">
        <v>#N/A</v>
      </c>
      <c r="L19" s="141" t="e">
        <v>#N/A</v>
      </c>
      <c r="M19" s="141" t="e">
        <v>#N/A</v>
      </c>
      <c r="N19" s="141" t="e">
        <v>#N/A</v>
      </c>
      <c r="O19" s="141">
        <v>0</v>
      </c>
      <c r="P19" s="141" t="e">
        <v>#N/A</v>
      </c>
      <c r="Q19" s="141" t="e">
        <v>#N/A</v>
      </c>
      <c r="R19" s="141" t="e">
        <v>#N/A</v>
      </c>
      <c r="S19" s="141">
        <f t="shared" si="0"/>
        <v>284.90153581997515</v>
      </c>
    </row>
    <row r="20" spans="2:19" x14ac:dyDescent="0.25">
      <c r="B20" s="18">
        <v>2034</v>
      </c>
      <c r="C20" s="141">
        <v>187.60895741706287</v>
      </c>
      <c r="D20" s="141">
        <v>84.269928637930548</v>
      </c>
      <c r="E20" s="141">
        <v>6.526679998952357</v>
      </c>
      <c r="F20" s="141">
        <v>6.5681264934819943</v>
      </c>
      <c r="G20" s="141" t="e">
        <v>#N/A</v>
      </c>
      <c r="H20" s="141">
        <v>0</v>
      </c>
      <c r="I20" s="141">
        <v>0</v>
      </c>
      <c r="J20" s="141">
        <v>0</v>
      </c>
      <c r="K20" s="141" t="e">
        <v>#N/A</v>
      </c>
      <c r="L20" s="141" t="e">
        <v>#N/A</v>
      </c>
      <c r="M20" s="141" t="e">
        <v>#N/A</v>
      </c>
      <c r="N20" s="141" t="e">
        <v>#N/A</v>
      </c>
      <c r="O20" s="141">
        <v>0</v>
      </c>
      <c r="P20" s="141" t="e">
        <v>#N/A</v>
      </c>
      <c r="Q20" s="141" t="e">
        <v>#N/A</v>
      </c>
      <c r="R20" s="141" t="e">
        <v>#N/A</v>
      </c>
      <c r="S20" s="141">
        <f t="shared" si="0"/>
        <v>284.97369254742779</v>
      </c>
    </row>
    <row r="21" spans="2:19" x14ac:dyDescent="0.25">
      <c r="B21" s="18">
        <v>2035</v>
      </c>
      <c r="C21" s="141">
        <v>188.19724934933998</v>
      </c>
      <c r="D21" s="141">
        <v>84.423382508650462</v>
      </c>
      <c r="E21" s="141">
        <v>6.5036958918067223</v>
      </c>
      <c r="F21" s="141">
        <v>6.5681264934819943</v>
      </c>
      <c r="G21" s="141" t="e">
        <v>#N/A</v>
      </c>
      <c r="H21" s="141">
        <v>0</v>
      </c>
      <c r="I21" s="141">
        <v>0</v>
      </c>
      <c r="J21" s="141">
        <v>0</v>
      </c>
      <c r="K21" s="141" t="e">
        <v>#N/A</v>
      </c>
      <c r="L21" s="141" t="e">
        <v>#N/A</v>
      </c>
      <c r="M21" s="141" t="e">
        <v>#N/A</v>
      </c>
      <c r="N21" s="141" t="e">
        <v>#N/A</v>
      </c>
      <c r="O21" s="141">
        <v>0</v>
      </c>
      <c r="P21" s="141" t="e">
        <v>#N/A</v>
      </c>
      <c r="Q21" s="141" t="e">
        <v>#N/A</v>
      </c>
      <c r="R21" s="141" t="e">
        <v>#N/A</v>
      </c>
      <c r="S21" s="141">
        <f t="shared" si="0"/>
        <v>285.6924542432792</v>
      </c>
    </row>
    <row r="22" spans="2:19" x14ac:dyDescent="0.25">
      <c r="B22" s="18">
        <v>2036</v>
      </c>
      <c r="C22" s="141">
        <v>188.39283511435721</v>
      </c>
      <c r="D22" s="141">
        <v>84.443446161609046</v>
      </c>
      <c r="E22" s="141">
        <v>6.4717221511020941</v>
      </c>
      <c r="F22" s="141">
        <v>6.5681264934819943</v>
      </c>
      <c r="G22" s="141" t="e">
        <v>#N/A</v>
      </c>
      <c r="H22" s="141">
        <v>0</v>
      </c>
      <c r="I22" s="141">
        <v>0</v>
      </c>
      <c r="J22" s="141">
        <v>0</v>
      </c>
      <c r="K22" s="141" t="e">
        <v>#N/A</v>
      </c>
      <c r="L22" s="141" t="e">
        <v>#N/A</v>
      </c>
      <c r="M22" s="141" t="e">
        <v>#N/A</v>
      </c>
      <c r="N22" s="141" t="e">
        <v>#N/A</v>
      </c>
      <c r="O22" s="141">
        <v>0</v>
      </c>
      <c r="P22" s="141" t="e">
        <v>#N/A</v>
      </c>
      <c r="Q22" s="141" t="e">
        <v>#N/A</v>
      </c>
      <c r="R22" s="141" t="e">
        <v>#N/A</v>
      </c>
      <c r="S22" s="141">
        <f t="shared" si="0"/>
        <v>285.87612992055034</v>
      </c>
    </row>
    <row r="23" spans="2:19" x14ac:dyDescent="0.25">
      <c r="B23" s="18">
        <v>2037</v>
      </c>
      <c r="C23" s="141">
        <v>188.56693086853971</v>
      </c>
      <c r="D23" s="141">
        <v>84.399128862677372</v>
      </c>
      <c r="E23" s="141">
        <v>6.4338790408400408</v>
      </c>
      <c r="F23" s="141">
        <v>6.5681264934819943</v>
      </c>
      <c r="G23" s="141" t="e">
        <v>#N/A</v>
      </c>
      <c r="H23" s="141">
        <v>0</v>
      </c>
      <c r="I23" s="141">
        <v>0</v>
      </c>
      <c r="J23" s="141">
        <v>0</v>
      </c>
      <c r="K23" s="141" t="e">
        <v>#N/A</v>
      </c>
      <c r="L23" s="141" t="e">
        <v>#N/A</v>
      </c>
      <c r="M23" s="141" t="e">
        <v>#N/A</v>
      </c>
      <c r="N23" s="141" t="e">
        <v>#N/A</v>
      </c>
      <c r="O23" s="141">
        <v>0</v>
      </c>
      <c r="P23" s="141" t="e">
        <v>#N/A</v>
      </c>
      <c r="Q23" s="141" t="e">
        <v>#N/A</v>
      </c>
      <c r="R23" s="141" t="e">
        <v>#N/A</v>
      </c>
      <c r="S23" s="141">
        <f t="shared" si="0"/>
        <v>285.96806526553917</v>
      </c>
    </row>
    <row r="24" spans="2:19" x14ac:dyDescent="0.25">
      <c r="B24" s="18">
        <v>2038</v>
      </c>
      <c r="C24" s="141">
        <v>188.97832233349828</v>
      </c>
      <c r="D24" s="141">
        <v>84.451691874685167</v>
      </c>
      <c r="E24" s="141">
        <v>6.4030862840669558</v>
      </c>
      <c r="F24" s="141">
        <v>6.5681264934819943</v>
      </c>
      <c r="G24" s="141" t="e">
        <v>#N/A</v>
      </c>
      <c r="H24" s="141">
        <v>0</v>
      </c>
      <c r="I24" s="141">
        <v>0</v>
      </c>
      <c r="J24" s="141">
        <v>0</v>
      </c>
      <c r="K24" s="141" t="e">
        <v>#N/A</v>
      </c>
      <c r="L24" s="141" t="e">
        <v>#N/A</v>
      </c>
      <c r="M24" s="141" t="e">
        <v>#N/A</v>
      </c>
      <c r="N24" s="141" t="e">
        <v>#N/A</v>
      </c>
      <c r="O24" s="141">
        <v>0</v>
      </c>
      <c r="P24" s="141" t="e">
        <v>#N/A</v>
      </c>
      <c r="Q24" s="141" t="e">
        <v>#N/A</v>
      </c>
      <c r="R24" s="141" t="e">
        <v>#N/A</v>
      </c>
      <c r="S24" s="141">
        <f t="shared" si="0"/>
        <v>286.40122698573242</v>
      </c>
    </row>
    <row r="25" spans="2:19" x14ac:dyDescent="0.25">
      <c r="B25" s="18">
        <v>2039</v>
      </c>
      <c r="C25" s="141">
        <v>189.35716998788862</v>
      </c>
      <c r="D25" s="141">
        <v>84.54667514717309</v>
      </c>
      <c r="E25" s="141">
        <v>6.3753096085338825</v>
      </c>
      <c r="F25" s="141">
        <v>6.5681264934819943</v>
      </c>
      <c r="G25" s="141" t="e">
        <v>#N/A</v>
      </c>
      <c r="H25" s="141">
        <v>0</v>
      </c>
      <c r="I25" s="141">
        <v>0</v>
      </c>
      <c r="J25" s="141">
        <v>0</v>
      </c>
      <c r="K25" s="141" t="e">
        <v>#N/A</v>
      </c>
      <c r="L25" s="141" t="e">
        <v>#N/A</v>
      </c>
      <c r="M25" s="141" t="e">
        <v>#N/A</v>
      </c>
      <c r="N25" s="141" t="e">
        <v>#N/A</v>
      </c>
      <c r="O25" s="141">
        <v>0</v>
      </c>
      <c r="P25" s="141" t="e">
        <v>#N/A</v>
      </c>
      <c r="Q25" s="141" t="e">
        <v>#N/A</v>
      </c>
      <c r="R25" s="141" t="e">
        <v>#N/A</v>
      </c>
      <c r="S25" s="141">
        <f t="shared" si="0"/>
        <v>286.8472812370776</v>
      </c>
    </row>
    <row r="26" spans="2:19" x14ac:dyDescent="0.25">
      <c r="B26" s="18">
        <v>2040</v>
      </c>
      <c r="C26" s="141">
        <v>189.58866477715631</v>
      </c>
      <c r="D26" s="141">
        <v>86.314667279078435</v>
      </c>
      <c r="E26" s="141">
        <v>6.3444506880765204</v>
      </c>
      <c r="F26" s="141">
        <v>6.5681264934819943</v>
      </c>
      <c r="G26" s="141" t="e">
        <v>#N/A</v>
      </c>
      <c r="H26" s="141">
        <v>0</v>
      </c>
      <c r="I26" s="141">
        <v>0</v>
      </c>
      <c r="J26" s="141">
        <v>0</v>
      </c>
      <c r="K26" s="141" t="e">
        <v>#N/A</v>
      </c>
      <c r="L26" s="141" t="e">
        <v>#N/A</v>
      </c>
      <c r="M26" s="141" t="e">
        <v>#N/A</v>
      </c>
      <c r="N26" s="141" t="e">
        <v>#N/A</v>
      </c>
      <c r="O26" s="141">
        <v>0</v>
      </c>
      <c r="P26" s="141" t="e">
        <v>#N/A</v>
      </c>
      <c r="Q26" s="141" t="e">
        <v>#N/A</v>
      </c>
      <c r="R26" s="141" t="e">
        <v>#N/A</v>
      </c>
      <c r="S26" s="141">
        <f t="shared" si="0"/>
        <v>288.81590923779322</v>
      </c>
    </row>
    <row r="27" spans="2:19" x14ac:dyDescent="0.25">
      <c r="B27" s="24"/>
      <c r="C27" s="19"/>
      <c r="D27" s="19"/>
      <c r="E27" s="19"/>
      <c r="F27" s="19"/>
      <c r="G27" s="19"/>
      <c r="H27" s="19"/>
      <c r="I27" s="19"/>
      <c r="J27" s="19"/>
      <c r="K27" s="19"/>
      <c r="L27" s="19"/>
      <c r="M27" s="19"/>
      <c r="N27" s="19"/>
      <c r="O27" s="19"/>
      <c r="P27" s="19"/>
      <c r="Q27" s="19"/>
      <c r="R27" s="19"/>
      <c r="S27" s="19"/>
    </row>
    <row r="28" spans="2:19" ht="15.75" customHeight="1" x14ac:dyDescent="0.25">
      <c r="B28" s="213" t="s">
        <v>100</v>
      </c>
      <c r="C28" s="214"/>
      <c r="D28" s="214"/>
      <c r="E28" s="214"/>
      <c r="F28" s="214"/>
      <c r="G28" s="214"/>
      <c r="H28" s="214"/>
      <c r="I28" s="214"/>
      <c r="J28" s="214"/>
      <c r="K28" s="214"/>
      <c r="L28" s="214"/>
      <c r="M28" s="214"/>
      <c r="N28" s="214"/>
      <c r="O28" s="214"/>
      <c r="P28" s="214"/>
      <c r="Q28" s="214"/>
      <c r="R28" s="214"/>
      <c r="S28" s="215"/>
    </row>
    <row r="29" spans="2:19" ht="15.75" customHeight="1" x14ac:dyDescent="0.25">
      <c r="B29" s="242" t="s">
        <v>87</v>
      </c>
      <c r="C29" s="243"/>
      <c r="D29" s="243"/>
      <c r="E29" s="243"/>
      <c r="F29" s="243"/>
      <c r="G29" s="243"/>
      <c r="H29" s="243"/>
      <c r="I29" s="243"/>
      <c r="J29" s="243"/>
      <c r="K29" s="243"/>
      <c r="L29" s="243"/>
      <c r="M29" s="243"/>
      <c r="N29" s="243"/>
      <c r="O29" s="243"/>
      <c r="P29" s="243"/>
      <c r="Q29" s="243"/>
      <c r="R29" s="243"/>
      <c r="S29" s="244"/>
    </row>
    <row r="30" spans="2:19" ht="45.75" x14ac:dyDescent="0.25">
      <c r="B30" s="13" t="s">
        <v>66</v>
      </c>
      <c r="C30" s="13" t="s">
        <v>68</v>
      </c>
      <c r="D30" s="13" t="s">
        <v>69</v>
      </c>
      <c r="E30" s="13" t="s">
        <v>70</v>
      </c>
      <c r="F30" s="13" t="s">
        <v>71</v>
      </c>
      <c r="G30" s="13" t="s">
        <v>72</v>
      </c>
      <c r="H30" s="13" t="s">
        <v>73</v>
      </c>
      <c r="I30" s="13" t="s">
        <v>74</v>
      </c>
      <c r="J30" s="13" t="s">
        <v>75</v>
      </c>
      <c r="K30" s="13" t="s">
        <v>76</v>
      </c>
      <c r="L30" s="13" t="s">
        <v>77</v>
      </c>
      <c r="M30" s="13" t="s">
        <v>78</v>
      </c>
      <c r="N30" s="13" t="s">
        <v>79</v>
      </c>
      <c r="O30" s="13" t="s">
        <v>80</v>
      </c>
      <c r="P30" s="55" t="s">
        <v>81</v>
      </c>
      <c r="Q30" s="13" t="s">
        <v>82</v>
      </c>
      <c r="R30" s="13" t="s">
        <v>83</v>
      </c>
      <c r="S30" s="10" t="s">
        <v>84</v>
      </c>
    </row>
    <row r="31" spans="2:19" x14ac:dyDescent="0.25">
      <c r="B31" s="18">
        <v>2024</v>
      </c>
      <c r="C31" s="141">
        <v>191.15465420472677</v>
      </c>
      <c r="D31" s="141">
        <v>84.345537315171114</v>
      </c>
      <c r="E31" s="141">
        <v>6.6392402828019277</v>
      </c>
      <c r="F31" s="141">
        <v>6.5681264934819943</v>
      </c>
      <c r="G31" s="141" t="e">
        <v>#N/A</v>
      </c>
      <c r="H31" s="141">
        <v>11.06432635489228</v>
      </c>
      <c r="I31" s="141">
        <v>6.2799194800998039</v>
      </c>
      <c r="J31" s="141">
        <v>236.95079486203915</v>
      </c>
      <c r="K31" s="141" t="e">
        <v>#N/A</v>
      </c>
      <c r="L31" s="141" t="e">
        <v>#N/A</v>
      </c>
      <c r="M31" s="141" t="e">
        <v>#N/A</v>
      </c>
      <c r="N31" s="141" t="e">
        <v>#N/A</v>
      </c>
      <c r="O31" s="141">
        <v>0</v>
      </c>
      <c r="P31" s="141" t="e">
        <v>#N/A</v>
      </c>
      <c r="Q31" s="141" t="e">
        <v>#N/A</v>
      </c>
      <c r="R31" s="141" t="e">
        <v>#N/A</v>
      </c>
      <c r="S31" s="141">
        <f>SUM(C31:F31)+SUM(H31:J31)+O31</f>
        <v>543.00259899321304</v>
      </c>
    </row>
    <row r="32" spans="2:19" x14ac:dyDescent="0.25">
      <c r="B32" s="18">
        <v>2025</v>
      </c>
      <c r="C32" s="141">
        <v>189.12070982404239</v>
      </c>
      <c r="D32" s="141">
        <v>84.511860595294905</v>
      </c>
      <c r="E32" s="141">
        <v>6.6230067364362819</v>
      </c>
      <c r="F32" s="141">
        <v>6.5681264934819943</v>
      </c>
      <c r="G32" s="141" t="e">
        <v>#N/A</v>
      </c>
      <c r="H32" s="141">
        <v>11.038735101890362</v>
      </c>
      <c r="I32" s="141">
        <v>6.2196973254021399</v>
      </c>
      <c r="J32" s="141">
        <v>236.17145791663793</v>
      </c>
      <c r="K32" s="141" t="e">
        <v>#N/A</v>
      </c>
      <c r="L32" s="141" t="e">
        <v>#N/A</v>
      </c>
      <c r="M32" s="141" t="e">
        <v>#N/A</v>
      </c>
      <c r="N32" s="141" t="e">
        <v>#N/A</v>
      </c>
      <c r="O32" s="141">
        <v>0</v>
      </c>
      <c r="P32" s="141" t="e">
        <v>#N/A</v>
      </c>
      <c r="Q32" s="141" t="e">
        <v>#N/A</v>
      </c>
      <c r="R32" s="141" t="e">
        <v>#N/A</v>
      </c>
      <c r="S32" s="141">
        <f t="shared" ref="S32:S47" si="1">SUM(C32:F32)+SUM(H32:J32)+O32</f>
        <v>540.25359399318609</v>
      </c>
    </row>
    <row r="33" spans="2:19" x14ac:dyDescent="0.25">
      <c r="B33" s="18">
        <v>2026</v>
      </c>
      <c r="C33" s="141">
        <v>186.1751820239493</v>
      </c>
      <c r="D33" s="141">
        <v>82.765585312411531</v>
      </c>
      <c r="E33" s="141">
        <v>6.4701801426054368</v>
      </c>
      <c r="F33" s="141">
        <v>6.5681264934819943</v>
      </c>
      <c r="G33" s="141" t="e">
        <v>#N/A</v>
      </c>
      <c r="H33" s="141">
        <v>10.987489720688481</v>
      </c>
      <c r="I33" s="141">
        <v>6.2508522648064204</v>
      </c>
      <c r="J33" s="141">
        <v>232.92706008740939</v>
      </c>
      <c r="K33" s="141" t="e">
        <v>#N/A</v>
      </c>
      <c r="L33" s="141" t="e">
        <v>#N/A</v>
      </c>
      <c r="M33" s="141" t="e">
        <v>#N/A</v>
      </c>
      <c r="N33" s="141" t="e">
        <v>#N/A</v>
      </c>
      <c r="O33" s="141">
        <v>0</v>
      </c>
      <c r="P33" s="141" t="e">
        <v>#N/A</v>
      </c>
      <c r="Q33" s="141" t="e">
        <v>#N/A</v>
      </c>
      <c r="R33" s="141" t="e">
        <v>#N/A</v>
      </c>
      <c r="S33" s="141">
        <f t="shared" si="1"/>
        <v>532.14447604535258</v>
      </c>
    </row>
    <row r="34" spans="2:19" x14ac:dyDescent="0.25">
      <c r="B34" s="18">
        <v>2027</v>
      </c>
      <c r="C34" s="141">
        <v>184.63125988327744</v>
      </c>
      <c r="D34" s="141">
        <v>82.822359507798808</v>
      </c>
      <c r="E34" s="141">
        <v>6.4548118087410309</v>
      </c>
      <c r="F34" s="141">
        <v>6.5681264934819943</v>
      </c>
      <c r="G34" s="141" t="e">
        <v>#N/A</v>
      </c>
      <c r="H34" s="141">
        <v>10.941046780677715</v>
      </c>
      <c r="I34" s="141">
        <v>6.2295033557814694</v>
      </c>
      <c r="J34" s="141">
        <v>213.22827036131457</v>
      </c>
      <c r="K34" s="141" t="e">
        <v>#N/A</v>
      </c>
      <c r="L34" s="141" t="e">
        <v>#N/A</v>
      </c>
      <c r="M34" s="141" t="e">
        <v>#N/A</v>
      </c>
      <c r="N34" s="141" t="e">
        <v>#N/A</v>
      </c>
      <c r="O34" s="141">
        <v>0</v>
      </c>
      <c r="P34" s="141" t="e">
        <v>#N/A</v>
      </c>
      <c r="Q34" s="141" t="e">
        <v>#N/A</v>
      </c>
      <c r="R34" s="141" t="e">
        <v>#N/A</v>
      </c>
      <c r="S34" s="141">
        <f t="shared" si="1"/>
        <v>510.87537819107308</v>
      </c>
    </row>
    <row r="35" spans="2:19" x14ac:dyDescent="0.25">
      <c r="B35" s="18">
        <v>2028</v>
      </c>
      <c r="C35" s="141">
        <v>182.97375307225033</v>
      </c>
      <c r="D35" s="141">
        <v>82.489869630556058</v>
      </c>
      <c r="E35" s="141">
        <v>6.4158023167688452</v>
      </c>
      <c r="F35" s="141">
        <v>6.5681264934819943</v>
      </c>
      <c r="G35" s="141" t="e">
        <v>#N/A</v>
      </c>
      <c r="H35" s="141">
        <v>10.882828245098811</v>
      </c>
      <c r="I35" s="141">
        <v>6.1693032599387019</v>
      </c>
      <c r="J35" s="141">
        <v>194.61260605102774</v>
      </c>
      <c r="K35" s="141" t="e">
        <v>#N/A</v>
      </c>
      <c r="L35" s="141" t="e">
        <v>#N/A</v>
      </c>
      <c r="M35" s="141" t="e">
        <v>#N/A</v>
      </c>
      <c r="N35" s="141" t="e">
        <v>#N/A</v>
      </c>
      <c r="O35" s="141">
        <v>0</v>
      </c>
      <c r="P35" s="141" t="e">
        <v>#N/A</v>
      </c>
      <c r="Q35" s="141" t="e">
        <v>#N/A</v>
      </c>
      <c r="R35" s="141" t="e">
        <v>#N/A</v>
      </c>
      <c r="S35" s="141">
        <f t="shared" si="1"/>
        <v>490.11228906912254</v>
      </c>
    </row>
    <row r="36" spans="2:19" x14ac:dyDescent="0.25">
      <c r="B36" s="18">
        <v>2029</v>
      </c>
      <c r="C36" s="141">
        <v>182.00870225700154</v>
      </c>
      <c r="D36" s="141">
        <v>82.465029173768443</v>
      </c>
      <c r="E36" s="141">
        <v>6.4054548806842657</v>
      </c>
      <c r="F36" s="141">
        <v>6.5681264934819943</v>
      </c>
      <c r="G36" s="141" t="e">
        <v>#N/A</v>
      </c>
      <c r="H36" s="141">
        <v>10.831589279106341</v>
      </c>
      <c r="I36" s="141">
        <v>6.1246162029231144</v>
      </c>
      <c r="J36" s="141">
        <v>203.94541388787528</v>
      </c>
      <c r="K36" s="141" t="e">
        <v>#N/A</v>
      </c>
      <c r="L36" s="141" t="e">
        <v>#N/A</v>
      </c>
      <c r="M36" s="141" t="e">
        <v>#N/A</v>
      </c>
      <c r="N36" s="141" t="e">
        <v>#N/A</v>
      </c>
      <c r="O36" s="141">
        <v>0</v>
      </c>
      <c r="P36" s="141" t="e">
        <v>#N/A</v>
      </c>
      <c r="Q36" s="141" t="e">
        <v>#N/A</v>
      </c>
      <c r="R36" s="141" t="e">
        <v>#N/A</v>
      </c>
      <c r="S36" s="141">
        <f t="shared" si="1"/>
        <v>498.34893217484097</v>
      </c>
    </row>
    <row r="37" spans="2:19" x14ac:dyDescent="0.25">
      <c r="B37" s="18">
        <v>2030</v>
      </c>
      <c r="C37" s="141">
        <v>181.1139325025722</v>
      </c>
      <c r="D37" s="141">
        <v>82.415884289928911</v>
      </c>
      <c r="E37" s="141">
        <v>6.3896634701231445</v>
      </c>
      <c r="F37" s="141">
        <v>6.5681264934819943</v>
      </c>
      <c r="G37" s="141" t="e">
        <v>#N/A</v>
      </c>
      <c r="H37" s="141">
        <v>10.790785339489004</v>
      </c>
      <c r="I37" s="141">
        <v>6.0788398629613392</v>
      </c>
      <c r="J37" s="141">
        <v>197.209421086676</v>
      </c>
      <c r="K37" s="141" t="e">
        <v>#N/A</v>
      </c>
      <c r="L37" s="141" t="e">
        <v>#N/A</v>
      </c>
      <c r="M37" s="141" t="e">
        <v>#N/A</v>
      </c>
      <c r="N37" s="141" t="e">
        <v>#N/A</v>
      </c>
      <c r="O37" s="141">
        <v>0</v>
      </c>
      <c r="P37" s="141" t="e">
        <v>#N/A</v>
      </c>
      <c r="Q37" s="141" t="e">
        <v>#N/A</v>
      </c>
      <c r="R37" s="141" t="e">
        <v>#N/A</v>
      </c>
      <c r="S37" s="141">
        <f t="shared" si="1"/>
        <v>490.56665304523256</v>
      </c>
    </row>
    <row r="38" spans="2:19" x14ac:dyDescent="0.25">
      <c r="B38" s="18">
        <v>2031</v>
      </c>
      <c r="C38" s="141">
        <v>180.14795827253027</v>
      </c>
      <c r="D38" s="141">
        <v>82.312968653762738</v>
      </c>
      <c r="E38" s="141">
        <v>6.3702599437333545</v>
      </c>
      <c r="F38" s="141">
        <v>6.5681264934819943</v>
      </c>
      <c r="G38" s="141" t="e">
        <v>#N/A</v>
      </c>
      <c r="H38" s="141">
        <v>10.749621855443182</v>
      </c>
      <c r="I38" s="141">
        <v>6.0758214871175538</v>
      </c>
      <c r="J38" s="141">
        <v>205.73100247732597</v>
      </c>
      <c r="K38" s="141" t="e">
        <v>#N/A</v>
      </c>
      <c r="L38" s="141" t="e">
        <v>#N/A</v>
      </c>
      <c r="M38" s="141" t="e">
        <v>#N/A</v>
      </c>
      <c r="N38" s="141" t="e">
        <v>#N/A</v>
      </c>
      <c r="O38" s="141">
        <v>0</v>
      </c>
      <c r="P38" s="141" t="e">
        <v>#N/A</v>
      </c>
      <c r="Q38" s="141" t="e">
        <v>#N/A</v>
      </c>
      <c r="R38" s="141" t="e">
        <v>#N/A</v>
      </c>
      <c r="S38" s="141">
        <f t="shared" si="1"/>
        <v>497.95575918339512</v>
      </c>
    </row>
    <row r="39" spans="2:19" x14ac:dyDescent="0.25">
      <c r="B39" s="18">
        <v>2032</v>
      </c>
      <c r="C39" s="141">
        <v>179.03760798563388</v>
      </c>
      <c r="D39" s="141">
        <v>81.929695460812255</v>
      </c>
      <c r="E39" s="141">
        <v>6.3367547700766291</v>
      </c>
      <c r="F39" s="141">
        <v>6.5681264934819943</v>
      </c>
      <c r="G39" s="141" t="e">
        <v>#N/A</v>
      </c>
      <c r="H39" s="141">
        <v>10.703838307246723</v>
      </c>
      <c r="I39" s="141">
        <v>6.0380965612883131</v>
      </c>
      <c r="J39" s="141">
        <v>205.74894447334921</v>
      </c>
      <c r="K39" s="141" t="e">
        <v>#N/A</v>
      </c>
      <c r="L39" s="141" t="e">
        <v>#N/A</v>
      </c>
      <c r="M39" s="141" t="e">
        <v>#N/A</v>
      </c>
      <c r="N39" s="141" t="e">
        <v>#N/A</v>
      </c>
      <c r="O39" s="141">
        <v>0</v>
      </c>
      <c r="P39" s="141" t="e">
        <v>#N/A</v>
      </c>
      <c r="Q39" s="141" t="e">
        <v>#N/A</v>
      </c>
      <c r="R39" s="141" t="e">
        <v>#N/A</v>
      </c>
      <c r="S39" s="141">
        <f t="shared" si="1"/>
        <v>496.36306405188901</v>
      </c>
    </row>
    <row r="40" spans="2:19" x14ac:dyDescent="0.25">
      <c r="B40" s="18">
        <v>2033</v>
      </c>
      <c r="C40" s="141">
        <v>177.9127604968709</v>
      </c>
      <c r="D40" s="141">
        <v>81.317873229280394</v>
      </c>
      <c r="E40" s="141">
        <v>6.2948992797060681</v>
      </c>
      <c r="F40" s="141">
        <v>6.5681264934819943</v>
      </c>
      <c r="G40" s="141" t="e">
        <v>#N/A</v>
      </c>
      <c r="H40" s="141">
        <v>10.653973550021272</v>
      </c>
      <c r="I40" s="141">
        <v>6.0084887142372825</v>
      </c>
      <c r="J40" s="141">
        <v>205.71855034878087</v>
      </c>
      <c r="K40" s="141" t="e">
        <v>#N/A</v>
      </c>
      <c r="L40" s="141" t="e">
        <v>#N/A</v>
      </c>
      <c r="M40" s="141" t="e">
        <v>#N/A</v>
      </c>
      <c r="N40" s="141" t="e">
        <v>#N/A</v>
      </c>
      <c r="O40" s="141">
        <v>0</v>
      </c>
      <c r="P40" s="141" t="e">
        <v>#N/A</v>
      </c>
      <c r="Q40" s="141" t="e">
        <v>#N/A</v>
      </c>
      <c r="R40" s="141" t="e">
        <v>#N/A</v>
      </c>
      <c r="S40" s="141">
        <f t="shared" si="1"/>
        <v>494.4746721123787</v>
      </c>
    </row>
    <row r="41" spans="2:19" x14ac:dyDescent="0.25">
      <c r="B41" s="18">
        <v>2034</v>
      </c>
      <c r="C41" s="141">
        <v>178.42932961828416</v>
      </c>
      <c r="D41" s="141">
        <v>80.921259451151457</v>
      </c>
      <c r="E41" s="141">
        <v>6.2601548462916998</v>
      </c>
      <c r="F41" s="141">
        <v>6.5681264934819943</v>
      </c>
      <c r="G41" s="141" t="e">
        <v>#N/A</v>
      </c>
      <c r="H41" s="141">
        <v>10.662481647008498</v>
      </c>
      <c r="I41" s="141">
        <v>5.9813341934391486</v>
      </c>
      <c r="J41" s="141">
        <v>205.68762251357745</v>
      </c>
      <c r="K41" s="141" t="e">
        <v>#N/A</v>
      </c>
      <c r="L41" s="141" t="e">
        <v>#N/A</v>
      </c>
      <c r="M41" s="141" t="e">
        <v>#N/A</v>
      </c>
      <c r="N41" s="141" t="e">
        <v>#N/A</v>
      </c>
      <c r="O41" s="141">
        <v>0</v>
      </c>
      <c r="P41" s="141" t="e">
        <v>#N/A</v>
      </c>
      <c r="Q41" s="141" t="e">
        <v>#N/A</v>
      </c>
      <c r="R41" s="141" t="e">
        <v>#N/A</v>
      </c>
      <c r="S41" s="141">
        <f t="shared" si="1"/>
        <v>494.51030876323443</v>
      </c>
    </row>
    <row r="42" spans="2:19" x14ac:dyDescent="0.25">
      <c r="B42" s="18">
        <v>2035</v>
      </c>
      <c r="C42" s="141">
        <v>179.02490855259677</v>
      </c>
      <c r="D42" s="141">
        <v>81.079340636013072</v>
      </c>
      <c r="E42" s="141">
        <v>6.2383106053862507</v>
      </c>
      <c r="F42" s="141">
        <v>6.5681264934819943</v>
      </c>
      <c r="G42" s="141" t="e">
        <v>#N/A</v>
      </c>
      <c r="H42" s="141">
        <v>10.677843864762815</v>
      </c>
      <c r="I42" s="141">
        <v>5.979126894573513</v>
      </c>
      <c r="J42" s="141">
        <v>200.83524799085876</v>
      </c>
      <c r="K42" s="141" t="e">
        <v>#N/A</v>
      </c>
      <c r="L42" s="141" t="e">
        <v>#N/A</v>
      </c>
      <c r="M42" s="141" t="e">
        <v>#N/A</v>
      </c>
      <c r="N42" s="141" t="e">
        <v>#N/A</v>
      </c>
      <c r="O42" s="141">
        <v>0</v>
      </c>
      <c r="P42" s="141" t="e">
        <v>#N/A</v>
      </c>
      <c r="Q42" s="141" t="e">
        <v>#N/A</v>
      </c>
      <c r="R42" s="141" t="e">
        <v>#N/A</v>
      </c>
      <c r="S42" s="141">
        <f t="shared" si="1"/>
        <v>490.40290503767318</v>
      </c>
    </row>
    <row r="43" spans="2:19" x14ac:dyDescent="0.25">
      <c r="B43" s="18">
        <v>2036</v>
      </c>
      <c r="C43" s="141">
        <v>179.22778131964947</v>
      </c>
      <c r="D43" s="141">
        <v>81.104018033277157</v>
      </c>
      <c r="E43" s="141">
        <v>6.2074631610856175</v>
      </c>
      <c r="F43" s="141">
        <v>6.5681264934819943</v>
      </c>
      <c r="G43" s="141" t="e">
        <v>#N/A</v>
      </c>
      <c r="H43" s="141">
        <v>10.689370070660768</v>
      </c>
      <c r="I43" s="141">
        <v>5.9911655744033112</v>
      </c>
      <c r="J43" s="141">
        <v>200.8572250022637</v>
      </c>
      <c r="K43" s="141" t="e">
        <v>#N/A</v>
      </c>
      <c r="L43" s="141" t="e">
        <v>#N/A</v>
      </c>
      <c r="M43" s="141" t="e">
        <v>#N/A</v>
      </c>
      <c r="N43" s="141" t="e">
        <v>#N/A</v>
      </c>
      <c r="O43" s="141">
        <v>0</v>
      </c>
      <c r="P43" s="141" t="e">
        <v>#N/A</v>
      </c>
      <c r="Q43" s="141" t="e">
        <v>#N/A</v>
      </c>
      <c r="R43" s="141" t="e">
        <v>#N/A</v>
      </c>
      <c r="S43" s="141">
        <f t="shared" si="1"/>
        <v>490.64514965482203</v>
      </c>
    </row>
    <row r="44" spans="2:19" x14ac:dyDescent="0.25">
      <c r="B44" s="18">
        <v>2037</v>
      </c>
      <c r="C44" s="141">
        <v>179.40916407586741</v>
      </c>
      <c r="D44" s="141">
        <v>81.064300908814829</v>
      </c>
      <c r="E44" s="141">
        <v>6.1707327773913638</v>
      </c>
      <c r="F44" s="141">
        <v>6.5681264934819943</v>
      </c>
      <c r="G44" s="141" t="e">
        <v>#N/A</v>
      </c>
      <c r="H44" s="141">
        <v>10.699500208247217</v>
      </c>
      <c r="I44" s="141">
        <v>6.0125790943582826</v>
      </c>
      <c r="J44" s="141">
        <v>200.86932872311309</v>
      </c>
      <c r="K44" s="141" t="e">
        <v>#N/A</v>
      </c>
      <c r="L44" s="141" t="e">
        <v>#N/A</v>
      </c>
      <c r="M44" s="141" t="e">
        <v>#N/A</v>
      </c>
      <c r="N44" s="141" t="e">
        <v>#N/A</v>
      </c>
      <c r="O44" s="141">
        <v>0</v>
      </c>
      <c r="P44" s="141" t="e">
        <v>#N/A</v>
      </c>
      <c r="Q44" s="141" t="e">
        <v>#N/A</v>
      </c>
      <c r="R44" s="141" t="e">
        <v>#N/A</v>
      </c>
      <c r="S44" s="141">
        <f t="shared" si="1"/>
        <v>490.79373228127417</v>
      </c>
    </row>
    <row r="45" spans="2:19" x14ac:dyDescent="0.25">
      <c r="B45" s="18">
        <v>2038</v>
      </c>
      <c r="C45" s="141">
        <v>179.8278425428615</v>
      </c>
      <c r="D45" s="141">
        <v>81.121464095291941</v>
      </c>
      <c r="E45" s="141">
        <v>6.1410663170222719</v>
      </c>
      <c r="F45" s="141">
        <v>6.5681264934819943</v>
      </c>
      <c r="G45" s="141" t="e">
        <v>#N/A</v>
      </c>
      <c r="H45" s="141">
        <v>10.714761185640961</v>
      </c>
      <c r="I45" s="141">
        <v>6.0209620194403675</v>
      </c>
      <c r="J45" s="141">
        <v>200.92769756039991</v>
      </c>
      <c r="K45" s="141" t="e">
        <v>#N/A</v>
      </c>
      <c r="L45" s="141" t="e">
        <v>#N/A</v>
      </c>
      <c r="M45" s="141" t="e">
        <v>#N/A</v>
      </c>
      <c r="N45" s="141" t="e">
        <v>#N/A</v>
      </c>
      <c r="O45" s="141">
        <v>0</v>
      </c>
      <c r="P45" s="141" t="e">
        <v>#N/A</v>
      </c>
      <c r="Q45" s="141" t="e">
        <v>#N/A</v>
      </c>
      <c r="R45" s="141" t="e">
        <v>#N/A</v>
      </c>
      <c r="S45" s="141">
        <f t="shared" si="1"/>
        <v>491.32192021413891</v>
      </c>
    </row>
    <row r="46" spans="2:19" x14ac:dyDescent="0.25">
      <c r="B46" s="18">
        <v>2039</v>
      </c>
      <c r="C46" s="141">
        <v>180.21397719928734</v>
      </c>
      <c r="D46" s="141">
        <v>81.221047542249181</v>
      </c>
      <c r="E46" s="141">
        <v>6.1144023680569992</v>
      </c>
      <c r="F46" s="141">
        <v>6.5681264934819943</v>
      </c>
      <c r="G46" s="141" t="e">
        <v>#N/A</v>
      </c>
      <c r="H46" s="141">
        <v>10.730976412258292</v>
      </c>
      <c r="I46" s="141">
        <v>6.0268550214933221</v>
      </c>
      <c r="J46" s="141">
        <v>200.98845691140053</v>
      </c>
      <c r="K46" s="141" t="e">
        <v>#N/A</v>
      </c>
      <c r="L46" s="141" t="e">
        <v>#N/A</v>
      </c>
      <c r="M46" s="141" t="e">
        <v>#N/A</v>
      </c>
      <c r="N46" s="141" t="e">
        <v>#N/A</v>
      </c>
      <c r="O46" s="141">
        <v>0</v>
      </c>
      <c r="P46" s="141" t="e">
        <v>#N/A</v>
      </c>
      <c r="Q46" s="141" t="e">
        <v>#N/A</v>
      </c>
      <c r="R46" s="141" t="e">
        <v>#N/A</v>
      </c>
      <c r="S46" s="141">
        <f t="shared" si="1"/>
        <v>491.86384194822762</v>
      </c>
    </row>
    <row r="47" spans="2:19" x14ac:dyDescent="0.25">
      <c r="B47" s="18">
        <v>2040</v>
      </c>
      <c r="C47" s="141">
        <v>180.4527589905905</v>
      </c>
      <c r="D47" s="141">
        <v>82.993626278787659</v>
      </c>
      <c r="E47" s="141">
        <v>6.0846561741674385</v>
      </c>
      <c r="F47" s="141">
        <v>6.5681264934819943</v>
      </c>
      <c r="G47" s="141" t="e">
        <v>#N/A</v>
      </c>
      <c r="H47" s="141">
        <v>10.741797677929052</v>
      </c>
      <c r="I47" s="141">
        <v>6.0069359356741145</v>
      </c>
      <c r="J47" s="141">
        <v>188.64194809596236</v>
      </c>
      <c r="K47" s="141" t="e">
        <v>#N/A</v>
      </c>
      <c r="L47" s="141" t="e">
        <v>#N/A</v>
      </c>
      <c r="M47" s="141" t="e">
        <v>#N/A</v>
      </c>
      <c r="N47" s="141" t="e">
        <v>#N/A</v>
      </c>
      <c r="O47" s="141">
        <v>0</v>
      </c>
      <c r="P47" s="141" t="e">
        <v>#N/A</v>
      </c>
      <c r="Q47" s="141" t="e">
        <v>#N/A</v>
      </c>
      <c r="R47" s="141" t="e">
        <v>#N/A</v>
      </c>
      <c r="S47" s="141">
        <f t="shared" si="1"/>
        <v>481.48984964659309</v>
      </c>
    </row>
    <row r="48" spans="2:19" x14ac:dyDescent="0.25">
      <c r="B48" s="24"/>
      <c r="C48" s="19"/>
      <c r="D48" s="19"/>
      <c r="E48" s="19"/>
      <c r="F48" s="19"/>
      <c r="G48" s="19"/>
      <c r="H48" s="19"/>
      <c r="I48" s="19"/>
      <c r="J48" s="19"/>
      <c r="K48" s="19"/>
      <c r="L48" s="19"/>
      <c r="M48" s="19"/>
      <c r="N48" s="19"/>
      <c r="O48" s="19"/>
      <c r="P48" s="19"/>
      <c r="Q48" s="19"/>
      <c r="R48" s="19"/>
      <c r="S48" s="19"/>
    </row>
    <row r="49" spans="2:19" x14ac:dyDescent="0.25">
      <c r="B49" s="213" t="s">
        <v>101</v>
      </c>
      <c r="C49" s="214"/>
      <c r="D49" s="214"/>
      <c r="E49" s="214"/>
      <c r="F49" s="214"/>
      <c r="G49" s="214"/>
      <c r="H49" s="214"/>
      <c r="I49" s="214"/>
      <c r="J49" s="214"/>
      <c r="K49" s="214"/>
      <c r="L49" s="214"/>
      <c r="M49" s="214"/>
      <c r="N49" s="214"/>
      <c r="O49" s="214"/>
      <c r="P49" s="214"/>
      <c r="Q49" s="214"/>
      <c r="R49" s="214"/>
      <c r="S49" s="215"/>
    </row>
    <row r="50" spans="2:19" ht="15.75" customHeight="1" x14ac:dyDescent="0.25">
      <c r="B50" s="242" t="s">
        <v>87</v>
      </c>
      <c r="C50" s="243"/>
      <c r="D50" s="243"/>
      <c r="E50" s="243"/>
      <c r="F50" s="243"/>
      <c r="G50" s="243"/>
      <c r="H50" s="243"/>
      <c r="I50" s="243"/>
      <c r="J50" s="243"/>
      <c r="K50" s="243"/>
      <c r="L50" s="243"/>
      <c r="M50" s="243"/>
      <c r="N50" s="243"/>
      <c r="O50" s="243"/>
      <c r="P50" s="243"/>
      <c r="Q50" s="243"/>
      <c r="R50" s="243"/>
      <c r="S50" s="244"/>
    </row>
    <row r="51" spans="2:19" ht="45.75" x14ac:dyDescent="0.25">
      <c r="B51" s="13" t="s">
        <v>66</v>
      </c>
      <c r="C51" s="13" t="s">
        <v>68</v>
      </c>
      <c r="D51" s="13" t="s">
        <v>69</v>
      </c>
      <c r="E51" s="13" t="s">
        <v>70</v>
      </c>
      <c r="F51" s="13" t="s">
        <v>71</v>
      </c>
      <c r="G51" s="13" t="s">
        <v>72</v>
      </c>
      <c r="H51" s="13" t="s">
        <v>73</v>
      </c>
      <c r="I51" s="13" t="s">
        <v>74</v>
      </c>
      <c r="J51" s="13" t="s">
        <v>75</v>
      </c>
      <c r="K51" s="13" t="s">
        <v>76</v>
      </c>
      <c r="L51" s="13" t="s">
        <v>77</v>
      </c>
      <c r="M51" s="13" t="s">
        <v>78</v>
      </c>
      <c r="N51" s="13" t="s">
        <v>79</v>
      </c>
      <c r="O51" s="13" t="s">
        <v>80</v>
      </c>
      <c r="P51" s="55" t="s">
        <v>81</v>
      </c>
      <c r="Q51" s="13" t="s">
        <v>82</v>
      </c>
      <c r="R51" s="13" t="s">
        <v>83</v>
      </c>
      <c r="S51" s="10" t="s">
        <v>84</v>
      </c>
    </row>
    <row r="52" spans="2:19" x14ac:dyDescent="0.25">
      <c r="B52" s="18">
        <v>2024</v>
      </c>
      <c r="C52" s="141">
        <v>38.80735100464684</v>
      </c>
      <c r="D52" s="141">
        <v>33.030260005311064</v>
      </c>
      <c r="E52" s="141">
        <v>3.3584077686258631</v>
      </c>
      <c r="F52" s="141">
        <v>6.9556135222801041</v>
      </c>
      <c r="G52" s="141" t="e">
        <v>#N/A</v>
      </c>
      <c r="H52" s="141">
        <v>4.9531464178939206</v>
      </c>
      <c r="I52" s="141">
        <v>6.6185689001594561</v>
      </c>
      <c r="J52" s="141">
        <v>329.58694046754425</v>
      </c>
      <c r="K52" s="141" t="e">
        <v>#N/A</v>
      </c>
      <c r="L52" s="141" t="e">
        <v>#N/A</v>
      </c>
      <c r="M52" s="141" t="e">
        <v>#N/A</v>
      </c>
      <c r="N52" s="141" t="e">
        <v>#N/A</v>
      </c>
      <c r="O52" s="141">
        <v>0</v>
      </c>
      <c r="P52" s="141" t="e">
        <v>#N/A</v>
      </c>
      <c r="Q52" s="141" t="e">
        <v>#N/A</v>
      </c>
      <c r="R52" s="141" t="e">
        <v>#N/A</v>
      </c>
      <c r="S52" s="141">
        <f>SUM(C52:F52)+SUM(H52:J52)+O52</f>
        <v>423.31028808646147</v>
      </c>
    </row>
    <row r="53" spans="2:19" x14ac:dyDescent="0.25">
      <c r="B53" s="18">
        <v>2025</v>
      </c>
      <c r="C53" s="141">
        <v>38.148106765537918</v>
      </c>
      <c r="D53" s="141">
        <v>33.16455722098155</v>
      </c>
      <c r="E53" s="141">
        <v>3.3534685617030693</v>
      </c>
      <c r="F53" s="141">
        <v>6.9556135222801041</v>
      </c>
      <c r="G53" s="141" t="e">
        <v>#N/A</v>
      </c>
      <c r="H53" s="141">
        <v>4.9341127751262555</v>
      </c>
      <c r="I53" s="141">
        <v>6.5641829230732531</v>
      </c>
      <c r="J53" s="141">
        <v>331.20946271104958</v>
      </c>
      <c r="K53" s="141" t="e">
        <v>#N/A</v>
      </c>
      <c r="L53" s="141" t="e">
        <v>#N/A</v>
      </c>
      <c r="M53" s="141" t="e">
        <v>#N/A</v>
      </c>
      <c r="N53" s="141" t="e">
        <v>#N/A</v>
      </c>
      <c r="O53" s="141">
        <v>0</v>
      </c>
      <c r="P53" s="141" t="e">
        <v>#N/A</v>
      </c>
      <c r="Q53" s="141" t="e">
        <v>#N/A</v>
      </c>
      <c r="R53" s="141" t="e">
        <v>#N/A</v>
      </c>
      <c r="S53" s="141">
        <f t="shared" ref="S53:S68" si="2">SUM(C53:F53)+SUM(H53:J53)+O53</f>
        <v>424.32950447975173</v>
      </c>
    </row>
    <row r="54" spans="2:19" x14ac:dyDescent="0.25">
      <c r="B54" s="18">
        <v>2026</v>
      </c>
      <c r="C54" s="141">
        <v>37.176031134228559</v>
      </c>
      <c r="D54" s="141">
        <v>32.159647517896367</v>
      </c>
      <c r="E54" s="141">
        <v>3.2411088932837537</v>
      </c>
      <c r="F54" s="141">
        <v>6.9556135222801041</v>
      </c>
      <c r="G54" s="141" t="e">
        <v>#N/A</v>
      </c>
      <c r="H54" s="141">
        <v>4.8995425046170054</v>
      </c>
      <c r="I54" s="141">
        <v>6.5879350431622408</v>
      </c>
      <c r="J54" s="141">
        <v>339.85480268210893</v>
      </c>
      <c r="K54" s="141" t="e">
        <v>#N/A</v>
      </c>
      <c r="L54" s="141" t="e">
        <v>#N/A</v>
      </c>
      <c r="M54" s="141" t="e">
        <v>#N/A</v>
      </c>
      <c r="N54" s="141" t="e">
        <v>#N/A</v>
      </c>
      <c r="O54" s="141">
        <v>0</v>
      </c>
      <c r="P54" s="141" t="e">
        <v>#N/A</v>
      </c>
      <c r="Q54" s="141" t="e">
        <v>#N/A</v>
      </c>
      <c r="R54" s="141" t="e">
        <v>#N/A</v>
      </c>
      <c r="S54" s="141">
        <f t="shared" si="2"/>
        <v>430.87468129757696</v>
      </c>
    </row>
    <row r="55" spans="2:19" x14ac:dyDescent="0.25">
      <c r="B55" s="18">
        <v>2027</v>
      </c>
      <c r="C55" s="141">
        <v>36.684879196291575</v>
      </c>
      <c r="D55" s="141">
        <v>32.228563097120514</v>
      </c>
      <c r="E55" s="141">
        <v>3.2367286958232748</v>
      </c>
      <c r="F55" s="141">
        <v>6.9556135222801041</v>
      </c>
      <c r="G55" s="141" t="e">
        <v>#N/A</v>
      </c>
      <c r="H55" s="141">
        <v>4.8777039990987987</v>
      </c>
      <c r="I55" s="141">
        <v>6.5818410977853192</v>
      </c>
      <c r="J55" s="141">
        <v>383.10732256795461</v>
      </c>
      <c r="K55" s="141" t="e">
        <v>#N/A</v>
      </c>
      <c r="L55" s="141" t="e">
        <v>#N/A</v>
      </c>
      <c r="M55" s="141" t="e">
        <v>#N/A</v>
      </c>
      <c r="N55" s="141" t="e">
        <v>#N/A</v>
      </c>
      <c r="O55" s="141">
        <v>0</v>
      </c>
      <c r="P55" s="141" t="e">
        <v>#N/A</v>
      </c>
      <c r="Q55" s="141" t="e">
        <v>#N/A</v>
      </c>
      <c r="R55" s="141" t="e">
        <v>#N/A</v>
      </c>
      <c r="S55" s="141">
        <f t="shared" si="2"/>
        <v>473.67265217635423</v>
      </c>
    </row>
    <row r="56" spans="2:19" x14ac:dyDescent="0.25">
      <c r="B56" s="18">
        <v>2028</v>
      </c>
      <c r="C56" s="141">
        <v>36.154723704586758</v>
      </c>
      <c r="D56" s="141">
        <v>32.065595372968943</v>
      </c>
      <c r="E56" s="141">
        <v>3.2137418694027398</v>
      </c>
      <c r="F56" s="141">
        <v>6.9556135222801041</v>
      </c>
      <c r="G56" s="141" t="e">
        <v>#N/A</v>
      </c>
      <c r="H56" s="141">
        <v>4.8290900512660242</v>
      </c>
      <c r="I56" s="141">
        <v>6.5242083439315879</v>
      </c>
      <c r="J56" s="141">
        <v>292.77531732963831</v>
      </c>
      <c r="K56" s="141" t="e">
        <v>#N/A</v>
      </c>
      <c r="L56" s="141" t="e">
        <v>#N/A</v>
      </c>
      <c r="M56" s="141" t="e">
        <v>#N/A</v>
      </c>
      <c r="N56" s="141" t="e">
        <v>#N/A</v>
      </c>
      <c r="O56" s="141">
        <v>0</v>
      </c>
      <c r="P56" s="141" t="e">
        <v>#N/A</v>
      </c>
      <c r="Q56" s="141" t="e">
        <v>#N/A</v>
      </c>
      <c r="R56" s="141" t="e">
        <v>#N/A</v>
      </c>
      <c r="S56" s="141">
        <f t="shared" si="2"/>
        <v>382.51829019407444</v>
      </c>
    </row>
    <row r="57" spans="2:19" x14ac:dyDescent="0.25">
      <c r="B57" s="18">
        <v>2029</v>
      </c>
      <c r="C57" s="141">
        <v>35.862152026648147</v>
      </c>
      <c r="D57" s="141">
        <v>32.085767715641204</v>
      </c>
      <c r="E57" s="141">
        <v>3.2132774727563724</v>
      </c>
      <c r="F57" s="141">
        <v>6.9556135222801041</v>
      </c>
      <c r="G57" s="141" t="e">
        <v>#N/A</v>
      </c>
      <c r="H57" s="141">
        <v>4.7974891331622453</v>
      </c>
      <c r="I57" s="141">
        <v>6.4888021155134021</v>
      </c>
      <c r="J57" s="141">
        <v>295.3413760630105</v>
      </c>
      <c r="K57" s="141" t="e">
        <v>#N/A</v>
      </c>
      <c r="L57" s="141" t="e">
        <v>#N/A</v>
      </c>
      <c r="M57" s="141" t="e">
        <v>#N/A</v>
      </c>
      <c r="N57" s="141" t="e">
        <v>#N/A</v>
      </c>
      <c r="O57" s="141">
        <v>0</v>
      </c>
      <c r="P57" s="141" t="e">
        <v>#N/A</v>
      </c>
      <c r="Q57" s="141" t="e">
        <v>#N/A</v>
      </c>
      <c r="R57" s="141" t="e">
        <v>#N/A</v>
      </c>
      <c r="S57" s="141">
        <f t="shared" si="2"/>
        <v>384.74447804901195</v>
      </c>
    </row>
    <row r="58" spans="2:19" x14ac:dyDescent="0.25">
      <c r="B58" s="18">
        <v>2030</v>
      </c>
      <c r="C58" s="141">
        <v>35.593669068944784</v>
      </c>
      <c r="D58" s="141">
        <v>32.091433104520803</v>
      </c>
      <c r="E58" s="141">
        <v>3.2084566743143195</v>
      </c>
      <c r="F58" s="141">
        <v>6.9556135222801041</v>
      </c>
      <c r="G58" s="141" t="e">
        <v>#N/A</v>
      </c>
      <c r="H58" s="141">
        <v>4.7788519457405521</v>
      </c>
      <c r="I58" s="141">
        <v>6.4263961942629164</v>
      </c>
      <c r="J58" s="141">
        <v>283.99622890603223</v>
      </c>
      <c r="K58" s="141" t="e">
        <v>#N/A</v>
      </c>
      <c r="L58" s="141" t="e">
        <v>#N/A</v>
      </c>
      <c r="M58" s="141" t="e">
        <v>#N/A</v>
      </c>
      <c r="N58" s="141" t="e">
        <v>#N/A</v>
      </c>
      <c r="O58" s="141">
        <v>0</v>
      </c>
      <c r="P58" s="141" t="e">
        <v>#N/A</v>
      </c>
      <c r="Q58" s="141" t="e">
        <v>#N/A</v>
      </c>
      <c r="R58" s="141" t="e">
        <v>#N/A</v>
      </c>
      <c r="S58" s="141">
        <f t="shared" si="2"/>
        <v>373.05064941609567</v>
      </c>
    </row>
    <row r="59" spans="2:19" x14ac:dyDescent="0.25">
      <c r="B59" s="18">
        <v>2031</v>
      </c>
      <c r="C59" s="141">
        <v>35.300725032800166</v>
      </c>
      <c r="D59" s="141">
        <v>32.065041315280403</v>
      </c>
      <c r="E59" s="141">
        <v>3.2007800042219769</v>
      </c>
      <c r="F59" s="141">
        <v>6.9556135222801041</v>
      </c>
      <c r="G59" s="141" t="e">
        <v>#N/A</v>
      </c>
      <c r="H59" s="141">
        <v>4.7439730452890396</v>
      </c>
      <c r="I59" s="141">
        <v>6.4185993512576536</v>
      </c>
      <c r="J59" s="141">
        <v>310.10566862479504</v>
      </c>
      <c r="K59" s="141" t="e">
        <v>#N/A</v>
      </c>
      <c r="L59" s="141" t="e">
        <v>#N/A</v>
      </c>
      <c r="M59" s="141" t="e">
        <v>#N/A</v>
      </c>
      <c r="N59" s="141" t="e">
        <v>#N/A</v>
      </c>
      <c r="O59" s="141">
        <v>0</v>
      </c>
      <c r="P59" s="141" t="e">
        <v>#N/A</v>
      </c>
      <c r="Q59" s="141" t="e">
        <v>#N/A</v>
      </c>
      <c r="R59" s="141" t="e">
        <v>#N/A</v>
      </c>
      <c r="S59" s="141">
        <f t="shared" si="2"/>
        <v>398.79040089592439</v>
      </c>
    </row>
    <row r="60" spans="2:19" x14ac:dyDescent="0.25">
      <c r="B60" s="18">
        <v>2032</v>
      </c>
      <c r="C60" s="141">
        <v>34.958211588220117</v>
      </c>
      <c r="D60" s="141">
        <v>31.871562902281628</v>
      </c>
      <c r="E60" s="141">
        <v>3.1819977483730306</v>
      </c>
      <c r="F60" s="141">
        <v>6.9556135222801041</v>
      </c>
      <c r="G60" s="141" t="e">
        <v>#N/A</v>
      </c>
      <c r="H60" s="141">
        <v>4.7128619579779638</v>
      </c>
      <c r="I60" s="141">
        <v>6.3895671242168453</v>
      </c>
      <c r="J60" s="141">
        <v>310.12466572061464</v>
      </c>
      <c r="K60" s="141" t="e">
        <v>#N/A</v>
      </c>
      <c r="L60" s="141" t="e">
        <v>#N/A</v>
      </c>
      <c r="M60" s="141" t="e">
        <v>#N/A</v>
      </c>
      <c r="N60" s="141" t="e">
        <v>#N/A</v>
      </c>
      <c r="O60" s="141">
        <v>0</v>
      </c>
      <c r="P60" s="141" t="e">
        <v>#N/A</v>
      </c>
      <c r="Q60" s="141" t="e">
        <v>#N/A</v>
      </c>
      <c r="R60" s="141" t="e">
        <v>#N/A</v>
      </c>
      <c r="S60" s="141">
        <f t="shared" si="2"/>
        <v>398.19448056396436</v>
      </c>
    </row>
    <row r="61" spans="2:19" x14ac:dyDescent="0.25">
      <c r="B61" s="18">
        <v>2033</v>
      </c>
      <c r="C61" s="141">
        <v>34.610695780155055</v>
      </c>
      <c r="D61" s="141">
        <v>31.541855558725853</v>
      </c>
      <c r="E61" s="141">
        <v>3.1565396566931243</v>
      </c>
      <c r="F61" s="141">
        <v>6.9556135222801041</v>
      </c>
      <c r="G61" s="141" t="e">
        <v>#N/A</v>
      </c>
      <c r="H61" s="141">
        <v>4.6761491347548434</v>
      </c>
      <c r="I61" s="141">
        <v>6.3654713823801119</v>
      </c>
      <c r="J61" s="141">
        <v>310.09248423445058</v>
      </c>
      <c r="K61" s="141" t="e">
        <v>#N/A</v>
      </c>
      <c r="L61" s="141" t="e">
        <v>#N/A</v>
      </c>
      <c r="M61" s="141" t="e">
        <v>#N/A</v>
      </c>
      <c r="N61" s="141" t="e">
        <v>#N/A</v>
      </c>
      <c r="O61" s="141">
        <v>0</v>
      </c>
      <c r="P61" s="141" t="e">
        <v>#N/A</v>
      </c>
      <c r="Q61" s="141" t="e">
        <v>#N/A</v>
      </c>
      <c r="R61" s="141" t="e">
        <v>#N/A</v>
      </c>
      <c r="S61" s="141">
        <f t="shared" si="2"/>
        <v>397.39880926943965</v>
      </c>
    </row>
    <row r="62" spans="2:19" x14ac:dyDescent="0.25">
      <c r="B62" s="18">
        <v>2034</v>
      </c>
      <c r="C62" s="141">
        <v>34.826393160722368</v>
      </c>
      <c r="D62" s="141">
        <v>31.340299762652986</v>
      </c>
      <c r="E62" s="141">
        <v>3.1367125582517978</v>
      </c>
      <c r="F62" s="141">
        <v>6.9556135222801041</v>
      </c>
      <c r="G62" s="141" t="e">
        <v>#N/A</v>
      </c>
      <c r="H62" s="141">
        <v>4.6819840420395469</v>
      </c>
      <c r="I62" s="141">
        <v>6.3387081221702415</v>
      </c>
      <c r="J62" s="141">
        <v>310.05973765218118</v>
      </c>
      <c r="K62" s="141" t="e">
        <v>#N/A</v>
      </c>
      <c r="L62" s="141" t="e">
        <v>#N/A</v>
      </c>
      <c r="M62" s="141" t="e">
        <v>#N/A</v>
      </c>
      <c r="N62" s="141" t="e">
        <v>#N/A</v>
      </c>
      <c r="O62" s="141">
        <v>0</v>
      </c>
      <c r="P62" s="141" t="e">
        <v>#N/A</v>
      </c>
      <c r="Q62" s="141" t="e">
        <v>#N/A</v>
      </c>
      <c r="R62" s="141" t="e">
        <v>#N/A</v>
      </c>
      <c r="S62" s="141">
        <f t="shared" si="2"/>
        <v>397.33944882029823</v>
      </c>
    </row>
    <row r="63" spans="2:19" x14ac:dyDescent="0.25">
      <c r="B63" s="18">
        <v>2035</v>
      </c>
      <c r="C63" s="141">
        <v>35.069174473380947</v>
      </c>
      <c r="D63" s="141">
        <v>31.469099712221738</v>
      </c>
      <c r="E63" s="141">
        <v>3.1270408184251797</v>
      </c>
      <c r="F63" s="141">
        <v>6.9556135222801041</v>
      </c>
      <c r="G63" s="141" t="e">
        <v>#N/A</v>
      </c>
      <c r="H63" s="141">
        <v>4.6959565218131507</v>
      </c>
      <c r="I63" s="141">
        <v>6.3297050304971911</v>
      </c>
      <c r="J63" s="141">
        <v>292.93885098025527</v>
      </c>
      <c r="K63" s="141" t="e">
        <v>#N/A</v>
      </c>
      <c r="L63" s="141" t="e">
        <v>#N/A</v>
      </c>
      <c r="M63" s="141" t="e">
        <v>#N/A</v>
      </c>
      <c r="N63" s="141" t="e">
        <v>#N/A</v>
      </c>
      <c r="O63" s="141">
        <v>0</v>
      </c>
      <c r="P63" s="141" t="e">
        <v>#N/A</v>
      </c>
      <c r="Q63" s="141" t="e">
        <v>#N/A</v>
      </c>
      <c r="R63" s="141" t="e">
        <v>#N/A</v>
      </c>
      <c r="S63" s="141">
        <f t="shared" si="2"/>
        <v>380.58544105887358</v>
      </c>
    </row>
    <row r="64" spans="2:19" x14ac:dyDescent="0.25">
      <c r="B64" s="18">
        <v>2036</v>
      </c>
      <c r="C64" s="141">
        <v>35.177173590703504</v>
      </c>
      <c r="D64" s="141">
        <v>31.518340825089858</v>
      </c>
      <c r="E64" s="141">
        <v>3.1101898749362045</v>
      </c>
      <c r="F64" s="141">
        <v>6.9556135222801041</v>
      </c>
      <c r="G64" s="141" t="e">
        <v>#N/A</v>
      </c>
      <c r="H64" s="141">
        <v>4.7039099264111863</v>
      </c>
      <c r="I64" s="141">
        <v>6.3380686016479357</v>
      </c>
      <c r="J64" s="141">
        <v>292.96212037519587</v>
      </c>
      <c r="K64" s="141" t="e">
        <v>#N/A</v>
      </c>
      <c r="L64" s="141" t="e">
        <v>#N/A</v>
      </c>
      <c r="M64" s="141" t="e">
        <v>#N/A</v>
      </c>
      <c r="N64" s="141" t="e">
        <v>#N/A</v>
      </c>
      <c r="O64" s="141">
        <v>0</v>
      </c>
      <c r="P64" s="141" t="e">
        <v>#N/A</v>
      </c>
      <c r="Q64" s="141" t="e">
        <v>#N/A</v>
      </c>
      <c r="R64" s="141" t="e">
        <v>#N/A</v>
      </c>
      <c r="S64" s="141">
        <f t="shared" si="2"/>
        <v>380.76541671626467</v>
      </c>
    </row>
    <row r="65" spans="2:21" x14ac:dyDescent="0.25">
      <c r="B65" s="18">
        <v>2037</v>
      </c>
      <c r="C65" s="141">
        <v>35.277770809746507</v>
      </c>
      <c r="D65" s="141">
        <v>31.529125841965989</v>
      </c>
      <c r="E65" s="141">
        <v>3.0886273927894674</v>
      </c>
      <c r="F65" s="141">
        <v>6.9556135222801041</v>
      </c>
      <c r="G65" s="141" t="e">
        <v>#N/A</v>
      </c>
      <c r="H65" s="141">
        <v>4.7132666507911223</v>
      </c>
      <c r="I65" s="141">
        <v>6.3563138785520641</v>
      </c>
      <c r="J65" s="141">
        <v>292.97493586932774</v>
      </c>
      <c r="K65" s="141" t="e">
        <v>#N/A</v>
      </c>
      <c r="L65" s="141" t="e">
        <v>#N/A</v>
      </c>
      <c r="M65" s="141" t="e">
        <v>#N/A</v>
      </c>
      <c r="N65" s="141" t="e">
        <v>#N/A</v>
      </c>
      <c r="O65" s="141">
        <v>0</v>
      </c>
      <c r="P65" s="141" t="e">
        <v>#N/A</v>
      </c>
      <c r="Q65" s="141" t="e">
        <v>#N/A</v>
      </c>
      <c r="R65" s="141" t="e">
        <v>#N/A</v>
      </c>
      <c r="S65" s="141">
        <f t="shared" si="2"/>
        <v>380.89565396545299</v>
      </c>
    </row>
    <row r="66" spans="2:21" x14ac:dyDescent="0.25">
      <c r="B66" s="18">
        <v>2038</v>
      </c>
      <c r="C66" s="141">
        <v>35.459766689220125</v>
      </c>
      <c r="D66" s="141">
        <v>31.597584849601262</v>
      </c>
      <c r="E66" s="141">
        <v>3.0727127378738035</v>
      </c>
      <c r="F66" s="141">
        <v>6.9556135222801041</v>
      </c>
      <c r="G66" s="141" t="e">
        <v>#N/A</v>
      </c>
      <c r="H66" s="141">
        <v>4.7251408502557988</v>
      </c>
      <c r="I66" s="141">
        <v>6.3748954279949048</v>
      </c>
      <c r="J66" s="141">
        <v>293.03673715349817</v>
      </c>
      <c r="K66" s="141" t="e">
        <v>#N/A</v>
      </c>
      <c r="L66" s="141" t="e">
        <v>#N/A</v>
      </c>
      <c r="M66" s="141" t="e">
        <v>#N/A</v>
      </c>
      <c r="N66" s="141" t="e">
        <v>#N/A</v>
      </c>
      <c r="O66" s="141">
        <v>0</v>
      </c>
      <c r="P66" s="141" t="e">
        <v>#N/A</v>
      </c>
      <c r="Q66" s="141" t="e">
        <v>#N/A</v>
      </c>
      <c r="R66" s="141" t="e">
        <v>#N/A</v>
      </c>
      <c r="S66" s="141">
        <f t="shared" si="2"/>
        <v>381.22245123072412</v>
      </c>
    </row>
    <row r="67" spans="2:21" x14ac:dyDescent="0.25">
      <c r="B67" s="18">
        <v>2039</v>
      </c>
      <c r="C67" s="141">
        <v>35.630567634283445</v>
      </c>
      <c r="D67" s="141">
        <v>31.69128094060045</v>
      </c>
      <c r="E67" s="141">
        <v>3.0590565360570943</v>
      </c>
      <c r="F67" s="141">
        <v>6.9556135222801041</v>
      </c>
      <c r="G67" s="141" t="e">
        <v>#N/A</v>
      </c>
      <c r="H67" s="141">
        <v>4.7377731746648148</v>
      </c>
      <c r="I67" s="141">
        <v>6.3882088258615255</v>
      </c>
      <c r="J67" s="141">
        <v>293.10106952830205</v>
      </c>
      <c r="K67" s="141" t="e">
        <v>#N/A</v>
      </c>
      <c r="L67" s="141" t="e">
        <v>#N/A</v>
      </c>
      <c r="M67" s="141" t="e">
        <v>#N/A</v>
      </c>
      <c r="N67" s="141" t="e">
        <v>#N/A</v>
      </c>
      <c r="O67" s="141">
        <v>0</v>
      </c>
      <c r="P67" s="141" t="e">
        <v>#N/A</v>
      </c>
      <c r="Q67" s="141" t="e">
        <v>#N/A</v>
      </c>
      <c r="R67" s="141" t="e">
        <v>#N/A</v>
      </c>
      <c r="S67" s="141">
        <f t="shared" si="2"/>
        <v>381.56357016204947</v>
      </c>
    </row>
    <row r="68" spans="2:21" x14ac:dyDescent="0.25">
      <c r="B68" s="18">
        <v>2040</v>
      </c>
      <c r="C68" s="141">
        <v>35.750777699418435</v>
      </c>
      <c r="D68" s="141">
        <v>31.749641266727807</v>
      </c>
      <c r="E68" s="141">
        <v>3.0429645220734587</v>
      </c>
      <c r="F68" s="141">
        <v>6.9556135222801041</v>
      </c>
      <c r="G68" s="141" t="e">
        <v>#N/A</v>
      </c>
      <c r="H68" s="141">
        <v>4.7521002821455633</v>
      </c>
      <c r="I68" s="141">
        <v>6.37703002576096</v>
      </c>
      <c r="J68" s="141">
        <v>309.94066134206315</v>
      </c>
      <c r="K68" s="141" t="e">
        <v>#N/A</v>
      </c>
      <c r="L68" s="141" t="e">
        <v>#N/A</v>
      </c>
      <c r="M68" s="141" t="e">
        <v>#N/A</v>
      </c>
      <c r="N68" s="141" t="e">
        <v>#N/A</v>
      </c>
      <c r="O68" s="141">
        <v>0</v>
      </c>
      <c r="P68" s="141" t="e">
        <v>#N/A</v>
      </c>
      <c r="Q68" s="141" t="e">
        <v>#N/A</v>
      </c>
      <c r="R68" s="141" t="e">
        <v>#N/A</v>
      </c>
      <c r="S68" s="141">
        <f t="shared" si="2"/>
        <v>398.56878866046947</v>
      </c>
    </row>
    <row r="70" spans="2:21" x14ac:dyDescent="0.25">
      <c r="B70" s="236" t="s">
        <v>102</v>
      </c>
      <c r="C70" s="237"/>
      <c r="D70" s="237"/>
      <c r="E70" s="237"/>
      <c r="F70" s="237"/>
      <c r="G70" s="237"/>
      <c r="H70" s="237"/>
      <c r="I70" s="237"/>
      <c r="J70" s="237"/>
      <c r="K70" s="237"/>
      <c r="L70" s="237"/>
      <c r="M70" s="237"/>
      <c r="N70" s="237"/>
      <c r="O70" s="237"/>
      <c r="P70" s="237"/>
      <c r="Q70" s="237"/>
      <c r="R70" s="237"/>
      <c r="S70" s="237"/>
      <c r="T70" s="238"/>
    </row>
    <row r="71" spans="2:21" ht="15.75" customHeight="1" x14ac:dyDescent="0.25">
      <c r="B71" s="239" t="s">
        <v>87</v>
      </c>
      <c r="C71" s="240"/>
      <c r="D71" s="240"/>
      <c r="E71" s="240"/>
      <c r="F71" s="240"/>
      <c r="G71" s="240"/>
      <c r="H71" s="240"/>
      <c r="I71" s="240"/>
      <c r="J71" s="240"/>
      <c r="K71" s="240"/>
      <c r="L71" s="240"/>
      <c r="M71" s="240"/>
      <c r="N71" s="240"/>
      <c r="O71" s="240"/>
      <c r="P71" s="240"/>
      <c r="Q71" s="240"/>
      <c r="R71" s="240"/>
      <c r="S71" s="240"/>
      <c r="T71" s="241"/>
    </row>
    <row r="72" spans="2:21" ht="45.75" x14ac:dyDescent="0.25">
      <c r="B72" s="13" t="s">
        <v>66</v>
      </c>
      <c r="C72" s="13" t="s">
        <v>67</v>
      </c>
      <c r="D72" s="13" t="s">
        <v>68</v>
      </c>
      <c r="E72" s="13" t="s">
        <v>69</v>
      </c>
      <c r="F72" s="13" t="s">
        <v>70</v>
      </c>
      <c r="G72" s="13" t="s">
        <v>71</v>
      </c>
      <c r="H72" s="13" t="s">
        <v>72</v>
      </c>
      <c r="I72" s="13" t="s">
        <v>73</v>
      </c>
      <c r="J72" s="13" t="s">
        <v>74</v>
      </c>
      <c r="K72" s="13" t="s">
        <v>75</v>
      </c>
      <c r="L72" s="13" t="s">
        <v>76</v>
      </c>
      <c r="M72" s="13" t="s">
        <v>77</v>
      </c>
      <c r="N72" s="13" t="s">
        <v>78</v>
      </c>
      <c r="O72" s="13" t="s">
        <v>79</v>
      </c>
      <c r="P72" s="13" t="s">
        <v>80</v>
      </c>
      <c r="Q72" s="55" t="s">
        <v>81</v>
      </c>
      <c r="R72" s="13" t="s">
        <v>82</v>
      </c>
      <c r="S72" s="13" t="s">
        <v>83</v>
      </c>
      <c r="T72" s="10" t="s">
        <v>84</v>
      </c>
    </row>
    <row r="73" spans="2:21" x14ac:dyDescent="0.25">
      <c r="B73" s="18">
        <v>2025</v>
      </c>
      <c r="C73" s="18">
        <v>1</v>
      </c>
      <c r="D73" s="221" t="s">
        <v>103</v>
      </c>
      <c r="E73" s="222"/>
      <c r="F73" s="222"/>
      <c r="G73" s="222"/>
      <c r="H73" s="222"/>
      <c r="I73" s="222"/>
      <c r="J73" s="222"/>
      <c r="K73" s="222"/>
      <c r="L73" s="222"/>
      <c r="M73" s="222"/>
      <c r="N73" s="222"/>
      <c r="O73" s="222"/>
      <c r="P73" s="222"/>
      <c r="Q73" s="222"/>
      <c r="R73" s="222"/>
      <c r="S73" s="222"/>
      <c r="T73" s="223"/>
      <c r="U73" s="5"/>
    </row>
    <row r="74" spans="2:21" x14ac:dyDescent="0.25">
      <c r="B74" s="18">
        <v>2025</v>
      </c>
      <c r="C74" s="18">
        <v>2</v>
      </c>
      <c r="D74" s="224"/>
      <c r="E74" s="225"/>
      <c r="F74" s="225"/>
      <c r="G74" s="225"/>
      <c r="H74" s="225"/>
      <c r="I74" s="225"/>
      <c r="J74" s="225"/>
      <c r="K74" s="225"/>
      <c r="L74" s="225"/>
      <c r="M74" s="225"/>
      <c r="N74" s="225"/>
      <c r="O74" s="225"/>
      <c r="P74" s="225"/>
      <c r="Q74" s="225"/>
      <c r="R74" s="225"/>
      <c r="S74" s="225"/>
      <c r="T74" s="226"/>
      <c r="U74" s="5"/>
    </row>
    <row r="75" spans="2:21" x14ac:dyDescent="0.25">
      <c r="B75" s="18">
        <v>2025</v>
      </c>
      <c r="C75" s="18">
        <v>3</v>
      </c>
      <c r="D75" s="224"/>
      <c r="E75" s="225"/>
      <c r="F75" s="225"/>
      <c r="G75" s="225"/>
      <c r="H75" s="225"/>
      <c r="I75" s="225"/>
      <c r="J75" s="225"/>
      <c r="K75" s="225"/>
      <c r="L75" s="225"/>
      <c r="M75" s="225"/>
      <c r="N75" s="225"/>
      <c r="O75" s="225"/>
      <c r="P75" s="225"/>
      <c r="Q75" s="225"/>
      <c r="R75" s="225"/>
      <c r="S75" s="225"/>
      <c r="T75" s="226"/>
      <c r="U75" s="5"/>
    </row>
    <row r="76" spans="2:21" x14ac:dyDescent="0.25">
      <c r="B76" s="18">
        <v>2025</v>
      </c>
      <c r="C76" s="18">
        <v>4</v>
      </c>
      <c r="D76" s="224"/>
      <c r="E76" s="225"/>
      <c r="F76" s="225"/>
      <c r="G76" s="225"/>
      <c r="H76" s="225"/>
      <c r="I76" s="225"/>
      <c r="J76" s="225"/>
      <c r="K76" s="225"/>
      <c r="L76" s="225"/>
      <c r="M76" s="225"/>
      <c r="N76" s="225"/>
      <c r="O76" s="225"/>
      <c r="P76" s="225"/>
      <c r="Q76" s="225"/>
      <c r="R76" s="225"/>
      <c r="S76" s="225"/>
      <c r="T76" s="226"/>
      <c r="U76" s="5"/>
    </row>
    <row r="77" spans="2:21" x14ac:dyDescent="0.25">
      <c r="B77" s="18">
        <v>2025</v>
      </c>
      <c r="C77" s="18">
        <v>5</v>
      </c>
      <c r="D77" s="224"/>
      <c r="E77" s="225"/>
      <c r="F77" s="225"/>
      <c r="G77" s="225"/>
      <c r="H77" s="225"/>
      <c r="I77" s="225"/>
      <c r="J77" s="225"/>
      <c r="K77" s="225"/>
      <c r="L77" s="225"/>
      <c r="M77" s="225"/>
      <c r="N77" s="225"/>
      <c r="O77" s="225"/>
      <c r="P77" s="225"/>
      <c r="Q77" s="225"/>
      <c r="R77" s="225"/>
      <c r="S77" s="225"/>
      <c r="T77" s="226"/>
      <c r="U77" s="5"/>
    </row>
    <row r="78" spans="2:21" x14ac:dyDescent="0.25">
      <c r="B78" s="18">
        <v>2025</v>
      </c>
      <c r="C78" s="18">
        <v>6</v>
      </c>
      <c r="D78" s="227"/>
      <c r="E78" s="228"/>
      <c r="F78" s="228"/>
      <c r="G78" s="228"/>
      <c r="H78" s="228"/>
      <c r="I78" s="228"/>
      <c r="J78" s="228"/>
      <c r="K78" s="228"/>
      <c r="L78" s="228"/>
      <c r="M78" s="228"/>
      <c r="N78" s="228"/>
      <c r="O78" s="228"/>
      <c r="P78" s="228"/>
      <c r="Q78" s="228"/>
      <c r="R78" s="228"/>
      <c r="S78" s="228"/>
      <c r="T78" s="229"/>
      <c r="U78" s="5"/>
    </row>
    <row r="79" spans="2:21" x14ac:dyDescent="0.25">
      <c r="B79" s="18">
        <v>2025</v>
      </c>
      <c r="C79" s="18">
        <v>7</v>
      </c>
      <c r="D79" s="16" t="e">
        <v>#N/A</v>
      </c>
      <c r="E79" s="16" t="e">
        <v>#N/A</v>
      </c>
      <c r="F79" s="16" t="e">
        <v>#N/A</v>
      </c>
      <c r="G79" s="16" t="e">
        <v>#N/A</v>
      </c>
      <c r="H79" s="16" t="e">
        <v>#N/A</v>
      </c>
      <c r="I79" s="16" t="e">
        <v>#N/A</v>
      </c>
      <c r="J79" s="16" t="e">
        <v>#N/A</v>
      </c>
      <c r="K79" s="16" t="e">
        <v>#N/A</v>
      </c>
      <c r="L79" s="16" t="e">
        <v>#N/A</v>
      </c>
      <c r="M79" s="16" t="e">
        <v>#N/A</v>
      </c>
      <c r="N79" s="16" t="e">
        <v>#N/A</v>
      </c>
      <c r="O79" s="16" t="e">
        <v>#N/A</v>
      </c>
      <c r="P79" s="16" t="e">
        <v>#N/A</v>
      </c>
      <c r="Q79" s="16" t="e">
        <v>#N/A</v>
      </c>
      <c r="R79" s="16" t="e">
        <v>#N/A</v>
      </c>
      <c r="S79" s="16" t="e">
        <v>#N/A</v>
      </c>
      <c r="T79" s="16" t="e">
        <v>#N/A</v>
      </c>
      <c r="U79" s="5"/>
    </row>
    <row r="80" spans="2:21" x14ac:dyDescent="0.25">
      <c r="B80" s="18">
        <v>2025</v>
      </c>
      <c r="C80" s="18">
        <v>8</v>
      </c>
      <c r="D80" s="16" t="e">
        <v>#N/A</v>
      </c>
      <c r="E80" s="16" t="e">
        <v>#N/A</v>
      </c>
      <c r="F80" s="16" t="e">
        <v>#N/A</v>
      </c>
      <c r="G80" s="16" t="e">
        <v>#N/A</v>
      </c>
      <c r="H80" s="16" t="e">
        <v>#N/A</v>
      </c>
      <c r="I80" s="16" t="e">
        <v>#N/A</v>
      </c>
      <c r="J80" s="16" t="e">
        <v>#N/A</v>
      </c>
      <c r="K80" s="16" t="e">
        <v>#N/A</v>
      </c>
      <c r="L80" s="16" t="e">
        <v>#N/A</v>
      </c>
      <c r="M80" s="16" t="e">
        <v>#N/A</v>
      </c>
      <c r="N80" s="16" t="e">
        <v>#N/A</v>
      </c>
      <c r="O80" s="16" t="e">
        <v>#N/A</v>
      </c>
      <c r="P80" s="16" t="e">
        <v>#N/A</v>
      </c>
      <c r="Q80" s="16" t="e">
        <v>#N/A</v>
      </c>
      <c r="R80" s="16" t="e">
        <v>#N/A</v>
      </c>
      <c r="S80" s="16" t="e">
        <v>#N/A</v>
      </c>
      <c r="T80" s="16" t="e">
        <v>#N/A</v>
      </c>
      <c r="U80" s="5"/>
    </row>
    <row r="81" spans="2:21" x14ac:dyDescent="0.25">
      <c r="B81" s="18">
        <v>2025</v>
      </c>
      <c r="C81" s="18">
        <v>9</v>
      </c>
      <c r="D81" s="16" t="e">
        <v>#N/A</v>
      </c>
      <c r="E81" s="16" t="e">
        <v>#N/A</v>
      </c>
      <c r="F81" s="16" t="e">
        <v>#N/A</v>
      </c>
      <c r="G81" s="16" t="e">
        <v>#N/A</v>
      </c>
      <c r="H81" s="16" t="e">
        <v>#N/A</v>
      </c>
      <c r="I81" s="16" t="e">
        <v>#N/A</v>
      </c>
      <c r="J81" s="16" t="e">
        <v>#N/A</v>
      </c>
      <c r="K81" s="16" t="e">
        <v>#N/A</v>
      </c>
      <c r="L81" s="16" t="e">
        <v>#N/A</v>
      </c>
      <c r="M81" s="16" t="e">
        <v>#N/A</v>
      </c>
      <c r="N81" s="16" t="e">
        <v>#N/A</v>
      </c>
      <c r="O81" s="16" t="e">
        <v>#N/A</v>
      </c>
      <c r="P81" s="16" t="e">
        <v>#N/A</v>
      </c>
      <c r="Q81" s="16" t="e">
        <v>#N/A</v>
      </c>
      <c r="R81" s="16" t="e">
        <v>#N/A</v>
      </c>
      <c r="S81" s="16" t="e">
        <v>#N/A</v>
      </c>
      <c r="T81" s="16" t="e">
        <v>#N/A</v>
      </c>
      <c r="U81" s="5"/>
    </row>
    <row r="82" spans="2:21" x14ac:dyDescent="0.25">
      <c r="B82" s="18">
        <v>2025</v>
      </c>
      <c r="C82" s="18">
        <v>10</v>
      </c>
      <c r="D82" s="16" t="e">
        <v>#N/A</v>
      </c>
      <c r="E82" s="16" t="e">
        <v>#N/A</v>
      </c>
      <c r="F82" s="16" t="e">
        <v>#N/A</v>
      </c>
      <c r="G82" s="16" t="e">
        <v>#N/A</v>
      </c>
      <c r="H82" s="16" t="e">
        <v>#N/A</v>
      </c>
      <c r="I82" s="16" t="e">
        <v>#N/A</v>
      </c>
      <c r="J82" s="16" t="e">
        <v>#N/A</v>
      </c>
      <c r="K82" s="16" t="e">
        <v>#N/A</v>
      </c>
      <c r="L82" s="16" t="e">
        <v>#N/A</v>
      </c>
      <c r="M82" s="16" t="e">
        <v>#N/A</v>
      </c>
      <c r="N82" s="16" t="e">
        <v>#N/A</v>
      </c>
      <c r="O82" s="16" t="e">
        <v>#N/A</v>
      </c>
      <c r="P82" s="16" t="e">
        <v>#N/A</v>
      </c>
      <c r="Q82" s="16" t="e">
        <v>#N/A</v>
      </c>
      <c r="R82" s="16" t="e">
        <v>#N/A</v>
      </c>
      <c r="S82" s="16" t="e">
        <v>#N/A</v>
      </c>
      <c r="T82" s="16" t="e">
        <v>#N/A</v>
      </c>
      <c r="U82" s="5"/>
    </row>
    <row r="83" spans="2:21" x14ac:dyDescent="0.25">
      <c r="B83" s="18">
        <v>2025</v>
      </c>
      <c r="C83" s="18">
        <v>11</v>
      </c>
      <c r="D83" s="16" t="e">
        <v>#N/A</v>
      </c>
      <c r="E83" s="16" t="e">
        <v>#N/A</v>
      </c>
      <c r="F83" s="16" t="e">
        <v>#N/A</v>
      </c>
      <c r="G83" s="16" t="e">
        <v>#N/A</v>
      </c>
      <c r="H83" s="16" t="e">
        <v>#N/A</v>
      </c>
      <c r="I83" s="16" t="e">
        <v>#N/A</v>
      </c>
      <c r="J83" s="16" t="e">
        <v>#N/A</v>
      </c>
      <c r="K83" s="16" t="e">
        <v>#N/A</v>
      </c>
      <c r="L83" s="16" t="e">
        <v>#N/A</v>
      </c>
      <c r="M83" s="16" t="e">
        <v>#N/A</v>
      </c>
      <c r="N83" s="16" t="e">
        <v>#N/A</v>
      </c>
      <c r="O83" s="16" t="e">
        <v>#N/A</v>
      </c>
      <c r="P83" s="16" t="e">
        <v>#N/A</v>
      </c>
      <c r="Q83" s="16" t="e">
        <v>#N/A</v>
      </c>
      <c r="R83" s="16" t="e">
        <v>#N/A</v>
      </c>
      <c r="S83" s="16" t="e">
        <v>#N/A</v>
      </c>
      <c r="T83" s="16" t="e">
        <v>#N/A</v>
      </c>
      <c r="U83" s="5"/>
    </row>
    <row r="84" spans="2:21" x14ac:dyDescent="0.25">
      <c r="B84" s="18">
        <v>2025</v>
      </c>
      <c r="C84" s="18">
        <v>12</v>
      </c>
      <c r="D84" s="16" t="e">
        <v>#N/A</v>
      </c>
      <c r="E84" s="16" t="e">
        <v>#N/A</v>
      </c>
      <c r="F84" s="16" t="e">
        <v>#N/A</v>
      </c>
      <c r="G84" s="16" t="e">
        <v>#N/A</v>
      </c>
      <c r="H84" s="16" t="e">
        <v>#N/A</v>
      </c>
      <c r="I84" s="16" t="e">
        <v>#N/A</v>
      </c>
      <c r="J84" s="16" t="e">
        <v>#N/A</v>
      </c>
      <c r="K84" s="16" t="e">
        <v>#N/A</v>
      </c>
      <c r="L84" s="16" t="e">
        <v>#N/A</v>
      </c>
      <c r="M84" s="16" t="e">
        <v>#N/A</v>
      </c>
      <c r="N84" s="16" t="e">
        <v>#N/A</v>
      </c>
      <c r="O84" s="16" t="e">
        <v>#N/A</v>
      </c>
      <c r="P84" s="16" t="e">
        <v>#N/A</v>
      </c>
      <c r="Q84" s="16" t="e">
        <v>#N/A</v>
      </c>
      <c r="R84" s="16" t="e">
        <v>#N/A</v>
      </c>
      <c r="S84" s="16" t="e">
        <v>#N/A</v>
      </c>
      <c r="T84" s="16" t="e">
        <v>#N/A</v>
      </c>
      <c r="U84" s="5"/>
    </row>
    <row r="85" spans="2:21" x14ac:dyDescent="0.25">
      <c r="B85" s="18">
        <v>2026</v>
      </c>
      <c r="C85" s="18">
        <v>1</v>
      </c>
      <c r="D85" s="16" t="e">
        <v>#N/A</v>
      </c>
      <c r="E85" s="16" t="e">
        <v>#N/A</v>
      </c>
      <c r="F85" s="16" t="e">
        <v>#N/A</v>
      </c>
      <c r="G85" s="16" t="e">
        <v>#N/A</v>
      </c>
      <c r="H85" s="16" t="e">
        <v>#N/A</v>
      </c>
      <c r="I85" s="16" t="e">
        <v>#N/A</v>
      </c>
      <c r="J85" s="16" t="e">
        <v>#N/A</v>
      </c>
      <c r="K85" s="16" t="e">
        <v>#N/A</v>
      </c>
      <c r="L85" s="16" t="e">
        <v>#N/A</v>
      </c>
      <c r="M85" s="16" t="e">
        <v>#N/A</v>
      </c>
      <c r="N85" s="16" t="e">
        <v>#N/A</v>
      </c>
      <c r="O85" s="16" t="e">
        <v>#N/A</v>
      </c>
      <c r="P85" s="16" t="e">
        <v>#N/A</v>
      </c>
      <c r="Q85" s="16" t="e">
        <v>#N/A</v>
      </c>
      <c r="R85" s="16" t="e">
        <v>#N/A</v>
      </c>
      <c r="S85" s="16" t="e">
        <v>#N/A</v>
      </c>
      <c r="T85" s="16" t="e">
        <v>#N/A</v>
      </c>
      <c r="U85" s="5"/>
    </row>
    <row r="86" spans="2:21" x14ac:dyDescent="0.25">
      <c r="B86" s="18">
        <v>2026</v>
      </c>
      <c r="C86" s="18">
        <v>2</v>
      </c>
      <c r="D86" s="16" t="e">
        <v>#N/A</v>
      </c>
      <c r="E86" s="16" t="e">
        <v>#N/A</v>
      </c>
      <c r="F86" s="16" t="e">
        <v>#N/A</v>
      </c>
      <c r="G86" s="16" t="e">
        <v>#N/A</v>
      </c>
      <c r="H86" s="16" t="e">
        <v>#N/A</v>
      </c>
      <c r="I86" s="16" t="e">
        <v>#N/A</v>
      </c>
      <c r="J86" s="16" t="e">
        <v>#N/A</v>
      </c>
      <c r="K86" s="16" t="e">
        <v>#N/A</v>
      </c>
      <c r="L86" s="16" t="e">
        <v>#N/A</v>
      </c>
      <c r="M86" s="16" t="e">
        <v>#N/A</v>
      </c>
      <c r="N86" s="16" t="e">
        <v>#N/A</v>
      </c>
      <c r="O86" s="16" t="e">
        <v>#N/A</v>
      </c>
      <c r="P86" s="16" t="e">
        <v>#N/A</v>
      </c>
      <c r="Q86" s="16" t="e">
        <v>#N/A</v>
      </c>
      <c r="R86" s="16" t="e">
        <v>#N/A</v>
      </c>
      <c r="S86" s="16" t="e">
        <v>#N/A</v>
      </c>
      <c r="T86" s="16" t="e">
        <v>#N/A</v>
      </c>
      <c r="U86" s="5"/>
    </row>
    <row r="87" spans="2:21" x14ac:dyDescent="0.25">
      <c r="B87" s="18">
        <v>2026</v>
      </c>
      <c r="C87" s="18">
        <v>3</v>
      </c>
      <c r="D87" s="16" t="e">
        <v>#N/A</v>
      </c>
      <c r="E87" s="16" t="e">
        <v>#N/A</v>
      </c>
      <c r="F87" s="16" t="e">
        <v>#N/A</v>
      </c>
      <c r="G87" s="16" t="e">
        <v>#N/A</v>
      </c>
      <c r="H87" s="16" t="e">
        <v>#N/A</v>
      </c>
      <c r="I87" s="16" t="e">
        <v>#N/A</v>
      </c>
      <c r="J87" s="16" t="e">
        <v>#N/A</v>
      </c>
      <c r="K87" s="16" t="e">
        <v>#N/A</v>
      </c>
      <c r="L87" s="16" t="e">
        <v>#N/A</v>
      </c>
      <c r="M87" s="16" t="e">
        <v>#N/A</v>
      </c>
      <c r="N87" s="16" t="e">
        <v>#N/A</v>
      </c>
      <c r="O87" s="16" t="e">
        <v>#N/A</v>
      </c>
      <c r="P87" s="16" t="e">
        <v>#N/A</v>
      </c>
      <c r="Q87" s="16" t="e">
        <v>#N/A</v>
      </c>
      <c r="R87" s="16" t="e">
        <v>#N/A</v>
      </c>
      <c r="S87" s="16" t="e">
        <v>#N/A</v>
      </c>
      <c r="T87" s="16" t="e">
        <v>#N/A</v>
      </c>
      <c r="U87" s="5"/>
    </row>
    <row r="88" spans="2:21" x14ac:dyDescent="0.25">
      <c r="B88" s="18">
        <v>2026</v>
      </c>
      <c r="C88" s="18">
        <v>4</v>
      </c>
      <c r="D88" s="16" t="e">
        <v>#N/A</v>
      </c>
      <c r="E88" s="16" t="e">
        <v>#N/A</v>
      </c>
      <c r="F88" s="16" t="e">
        <v>#N/A</v>
      </c>
      <c r="G88" s="16" t="e">
        <v>#N/A</v>
      </c>
      <c r="H88" s="16" t="e">
        <v>#N/A</v>
      </c>
      <c r="I88" s="16" t="e">
        <v>#N/A</v>
      </c>
      <c r="J88" s="16" t="e">
        <v>#N/A</v>
      </c>
      <c r="K88" s="16" t="e">
        <v>#N/A</v>
      </c>
      <c r="L88" s="16" t="e">
        <v>#N/A</v>
      </c>
      <c r="M88" s="16" t="e">
        <v>#N/A</v>
      </c>
      <c r="N88" s="16" t="e">
        <v>#N/A</v>
      </c>
      <c r="O88" s="16" t="e">
        <v>#N/A</v>
      </c>
      <c r="P88" s="16" t="e">
        <v>#N/A</v>
      </c>
      <c r="Q88" s="16" t="e">
        <v>#N/A</v>
      </c>
      <c r="R88" s="16" t="e">
        <v>#N/A</v>
      </c>
      <c r="S88" s="16" t="e">
        <v>#N/A</v>
      </c>
      <c r="T88" s="16" t="e">
        <v>#N/A</v>
      </c>
      <c r="U88" s="5"/>
    </row>
    <row r="89" spans="2:21" x14ac:dyDescent="0.25">
      <c r="B89" s="18">
        <v>2026</v>
      </c>
      <c r="C89" s="18">
        <v>5</v>
      </c>
      <c r="D89" s="16" t="e">
        <v>#N/A</v>
      </c>
      <c r="E89" s="16" t="e">
        <v>#N/A</v>
      </c>
      <c r="F89" s="16" t="e">
        <v>#N/A</v>
      </c>
      <c r="G89" s="16" t="e">
        <v>#N/A</v>
      </c>
      <c r="H89" s="16" t="e">
        <v>#N/A</v>
      </c>
      <c r="I89" s="16" t="e">
        <v>#N/A</v>
      </c>
      <c r="J89" s="16" t="e">
        <v>#N/A</v>
      </c>
      <c r="K89" s="16" t="e">
        <v>#N/A</v>
      </c>
      <c r="L89" s="16" t="e">
        <v>#N/A</v>
      </c>
      <c r="M89" s="16" t="e">
        <v>#N/A</v>
      </c>
      <c r="N89" s="16" t="e">
        <v>#N/A</v>
      </c>
      <c r="O89" s="16" t="e">
        <v>#N/A</v>
      </c>
      <c r="P89" s="16" t="e">
        <v>#N/A</v>
      </c>
      <c r="Q89" s="16" t="e">
        <v>#N/A</v>
      </c>
      <c r="R89" s="16" t="e">
        <v>#N/A</v>
      </c>
      <c r="S89" s="16" t="e">
        <v>#N/A</v>
      </c>
      <c r="T89" s="16" t="e">
        <v>#N/A</v>
      </c>
      <c r="U89" s="5"/>
    </row>
    <row r="90" spans="2:21" x14ac:dyDescent="0.25">
      <c r="B90" s="18">
        <v>2026</v>
      </c>
      <c r="C90" s="18">
        <v>6</v>
      </c>
      <c r="D90" s="16" t="e">
        <v>#N/A</v>
      </c>
      <c r="E90" s="16" t="e">
        <v>#N/A</v>
      </c>
      <c r="F90" s="16" t="e">
        <v>#N/A</v>
      </c>
      <c r="G90" s="16" t="e">
        <v>#N/A</v>
      </c>
      <c r="H90" s="16" t="e">
        <v>#N/A</v>
      </c>
      <c r="I90" s="16" t="e">
        <v>#N/A</v>
      </c>
      <c r="J90" s="16" t="e">
        <v>#N/A</v>
      </c>
      <c r="K90" s="16" t="e">
        <v>#N/A</v>
      </c>
      <c r="L90" s="16" t="e">
        <v>#N/A</v>
      </c>
      <c r="M90" s="16" t="e">
        <v>#N/A</v>
      </c>
      <c r="N90" s="16" t="e">
        <v>#N/A</v>
      </c>
      <c r="O90" s="16" t="e">
        <v>#N/A</v>
      </c>
      <c r="P90" s="16" t="e">
        <v>#N/A</v>
      </c>
      <c r="Q90" s="16" t="e">
        <v>#N/A</v>
      </c>
      <c r="R90" s="16" t="e">
        <v>#N/A</v>
      </c>
      <c r="S90" s="16" t="e">
        <v>#N/A</v>
      </c>
      <c r="T90" s="16" t="e">
        <v>#N/A</v>
      </c>
      <c r="U90" s="5"/>
    </row>
    <row r="91" spans="2:21" x14ac:dyDescent="0.25">
      <c r="B91" s="18">
        <v>2026</v>
      </c>
      <c r="C91" s="18">
        <v>7</v>
      </c>
      <c r="D91" s="16" t="e">
        <v>#N/A</v>
      </c>
      <c r="E91" s="16" t="e">
        <v>#N/A</v>
      </c>
      <c r="F91" s="16" t="e">
        <v>#N/A</v>
      </c>
      <c r="G91" s="16" t="e">
        <v>#N/A</v>
      </c>
      <c r="H91" s="16" t="e">
        <v>#N/A</v>
      </c>
      <c r="I91" s="16" t="e">
        <v>#N/A</v>
      </c>
      <c r="J91" s="16" t="e">
        <v>#N/A</v>
      </c>
      <c r="K91" s="16" t="e">
        <v>#N/A</v>
      </c>
      <c r="L91" s="16" t="e">
        <v>#N/A</v>
      </c>
      <c r="M91" s="16" t="e">
        <v>#N/A</v>
      </c>
      <c r="N91" s="16" t="e">
        <v>#N/A</v>
      </c>
      <c r="O91" s="16" t="e">
        <v>#N/A</v>
      </c>
      <c r="P91" s="16" t="e">
        <v>#N/A</v>
      </c>
      <c r="Q91" s="16" t="e">
        <v>#N/A</v>
      </c>
      <c r="R91" s="16" t="e">
        <v>#N/A</v>
      </c>
      <c r="S91" s="16" t="e">
        <v>#N/A</v>
      </c>
      <c r="T91" s="16" t="e">
        <v>#N/A</v>
      </c>
      <c r="U91" s="5"/>
    </row>
    <row r="92" spans="2:21" x14ac:dyDescent="0.25">
      <c r="B92" s="18">
        <v>2026</v>
      </c>
      <c r="C92" s="18">
        <v>8</v>
      </c>
      <c r="D92" s="16" t="e">
        <v>#N/A</v>
      </c>
      <c r="E92" s="16" t="e">
        <v>#N/A</v>
      </c>
      <c r="F92" s="16" t="e">
        <v>#N/A</v>
      </c>
      <c r="G92" s="16" t="e">
        <v>#N/A</v>
      </c>
      <c r="H92" s="16" t="e">
        <v>#N/A</v>
      </c>
      <c r="I92" s="16" t="e">
        <v>#N/A</v>
      </c>
      <c r="J92" s="16" t="e">
        <v>#N/A</v>
      </c>
      <c r="K92" s="16" t="e">
        <v>#N/A</v>
      </c>
      <c r="L92" s="16" t="e">
        <v>#N/A</v>
      </c>
      <c r="M92" s="16" t="e">
        <v>#N/A</v>
      </c>
      <c r="N92" s="16" t="e">
        <v>#N/A</v>
      </c>
      <c r="O92" s="16" t="e">
        <v>#N/A</v>
      </c>
      <c r="P92" s="16" t="e">
        <v>#N/A</v>
      </c>
      <c r="Q92" s="16" t="e">
        <v>#N/A</v>
      </c>
      <c r="R92" s="16" t="e">
        <v>#N/A</v>
      </c>
      <c r="S92" s="16" t="e">
        <v>#N/A</v>
      </c>
      <c r="T92" s="16" t="e">
        <v>#N/A</v>
      </c>
      <c r="U92" s="5"/>
    </row>
    <row r="93" spans="2:21" x14ac:dyDescent="0.25">
      <c r="B93" s="18">
        <v>2026</v>
      </c>
      <c r="C93" s="18">
        <v>9</v>
      </c>
      <c r="D93" s="16" t="e">
        <v>#N/A</v>
      </c>
      <c r="E93" s="16" t="e">
        <v>#N/A</v>
      </c>
      <c r="F93" s="16" t="e">
        <v>#N/A</v>
      </c>
      <c r="G93" s="16" t="e">
        <v>#N/A</v>
      </c>
      <c r="H93" s="16" t="e">
        <v>#N/A</v>
      </c>
      <c r="I93" s="16" t="e">
        <v>#N/A</v>
      </c>
      <c r="J93" s="16" t="e">
        <v>#N/A</v>
      </c>
      <c r="K93" s="16" t="e">
        <v>#N/A</v>
      </c>
      <c r="L93" s="16" t="e">
        <v>#N/A</v>
      </c>
      <c r="M93" s="16" t="e">
        <v>#N/A</v>
      </c>
      <c r="N93" s="16" t="e">
        <v>#N/A</v>
      </c>
      <c r="O93" s="16" t="e">
        <v>#N/A</v>
      </c>
      <c r="P93" s="16" t="e">
        <v>#N/A</v>
      </c>
      <c r="Q93" s="16" t="e">
        <v>#N/A</v>
      </c>
      <c r="R93" s="16" t="e">
        <v>#N/A</v>
      </c>
      <c r="S93" s="16" t="e">
        <v>#N/A</v>
      </c>
      <c r="T93" s="16" t="e">
        <v>#N/A</v>
      </c>
      <c r="U93" s="5"/>
    </row>
    <row r="94" spans="2:21" x14ac:dyDescent="0.25">
      <c r="B94" s="18">
        <v>2026</v>
      </c>
      <c r="C94" s="18">
        <v>10</v>
      </c>
      <c r="D94" s="16" t="e">
        <v>#N/A</v>
      </c>
      <c r="E94" s="16" t="e">
        <v>#N/A</v>
      </c>
      <c r="F94" s="16" t="e">
        <v>#N/A</v>
      </c>
      <c r="G94" s="16" t="e">
        <v>#N/A</v>
      </c>
      <c r="H94" s="16" t="e">
        <v>#N/A</v>
      </c>
      <c r="I94" s="16" t="e">
        <v>#N/A</v>
      </c>
      <c r="J94" s="16" t="e">
        <v>#N/A</v>
      </c>
      <c r="K94" s="16" t="e">
        <v>#N/A</v>
      </c>
      <c r="L94" s="16" t="e">
        <v>#N/A</v>
      </c>
      <c r="M94" s="16" t="e">
        <v>#N/A</v>
      </c>
      <c r="N94" s="16" t="e">
        <v>#N/A</v>
      </c>
      <c r="O94" s="16" t="e">
        <v>#N/A</v>
      </c>
      <c r="P94" s="16" t="e">
        <v>#N/A</v>
      </c>
      <c r="Q94" s="16" t="e">
        <v>#N/A</v>
      </c>
      <c r="R94" s="16" t="e">
        <v>#N/A</v>
      </c>
      <c r="S94" s="16" t="e">
        <v>#N/A</v>
      </c>
      <c r="T94" s="16" t="e">
        <v>#N/A</v>
      </c>
      <c r="U94" s="5"/>
    </row>
    <row r="95" spans="2:21" x14ac:dyDescent="0.25">
      <c r="B95" s="18">
        <v>2026</v>
      </c>
      <c r="C95" s="18">
        <v>11</v>
      </c>
      <c r="D95" s="16" t="e">
        <v>#N/A</v>
      </c>
      <c r="E95" s="16" t="e">
        <v>#N/A</v>
      </c>
      <c r="F95" s="16" t="e">
        <v>#N/A</v>
      </c>
      <c r="G95" s="16" t="e">
        <v>#N/A</v>
      </c>
      <c r="H95" s="16" t="e">
        <v>#N/A</v>
      </c>
      <c r="I95" s="16" t="e">
        <v>#N/A</v>
      </c>
      <c r="J95" s="16" t="e">
        <v>#N/A</v>
      </c>
      <c r="K95" s="16" t="e">
        <v>#N/A</v>
      </c>
      <c r="L95" s="16" t="e">
        <v>#N/A</v>
      </c>
      <c r="M95" s="16" t="e">
        <v>#N/A</v>
      </c>
      <c r="N95" s="16" t="e">
        <v>#N/A</v>
      </c>
      <c r="O95" s="16" t="e">
        <v>#N/A</v>
      </c>
      <c r="P95" s="16" t="e">
        <v>#N/A</v>
      </c>
      <c r="Q95" s="16" t="e">
        <v>#N/A</v>
      </c>
      <c r="R95" s="16" t="e">
        <v>#N/A</v>
      </c>
      <c r="S95" s="16" t="e">
        <v>#N/A</v>
      </c>
      <c r="T95" s="16" t="e">
        <v>#N/A</v>
      </c>
      <c r="U95" s="5"/>
    </row>
    <row r="96" spans="2:21" x14ac:dyDescent="0.25">
      <c r="B96" s="18">
        <v>2026</v>
      </c>
      <c r="C96" s="18">
        <v>12</v>
      </c>
      <c r="D96" s="16" t="e">
        <v>#N/A</v>
      </c>
      <c r="E96" s="16" t="e">
        <v>#N/A</v>
      </c>
      <c r="F96" s="16" t="e">
        <v>#N/A</v>
      </c>
      <c r="G96" s="16" t="e">
        <v>#N/A</v>
      </c>
      <c r="H96" s="16" t="e">
        <v>#N/A</v>
      </c>
      <c r="I96" s="16" t="e">
        <v>#N/A</v>
      </c>
      <c r="J96" s="16" t="e">
        <v>#N/A</v>
      </c>
      <c r="K96" s="16" t="e">
        <v>#N/A</v>
      </c>
      <c r="L96" s="16" t="e">
        <v>#N/A</v>
      </c>
      <c r="M96" s="16" t="e">
        <v>#N/A</v>
      </c>
      <c r="N96" s="16" t="e">
        <v>#N/A</v>
      </c>
      <c r="O96" s="16" t="e">
        <v>#N/A</v>
      </c>
      <c r="P96" s="16" t="e">
        <v>#N/A</v>
      </c>
      <c r="Q96" s="16" t="e">
        <v>#N/A</v>
      </c>
      <c r="R96" s="16" t="e">
        <v>#N/A</v>
      </c>
      <c r="S96" s="16" t="e">
        <v>#N/A</v>
      </c>
      <c r="T96" s="16" t="e">
        <v>#N/A</v>
      </c>
      <c r="U96" s="5"/>
    </row>
    <row r="97" spans="2:21" x14ac:dyDescent="0.25">
      <c r="B97" s="18">
        <v>2027</v>
      </c>
      <c r="C97" s="18">
        <v>1</v>
      </c>
      <c r="D97" s="16" t="e">
        <v>#N/A</v>
      </c>
      <c r="E97" s="16" t="e">
        <v>#N/A</v>
      </c>
      <c r="F97" s="16" t="e">
        <v>#N/A</v>
      </c>
      <c r="G97" s="16" t="e">
        <v>#N/A</v>
      </c>
      <c r="H97" s="16" t="e">
        <v>#N/A</v>
      </c>
      <c r="I97" s="16" t="e">
        <v>#N/A</v>
      </c>
      <c r="J97" s="16" t="e">
        <v>#N/A</v>
      </c>
      <c r="K97" s="16" t="e">
        <v>#N/A</v>
      </c>
      <c r="L97" s="16" t="e">
        <v>#N/A</v>
      </c>
      <c r="M97" s="16" t="e">
        <v>#N/A</v>
      </c>
      <c r="N97" s="16" t="e">
        <v>#N/A</v>
      </c>
      <c r="O97" s="16" t="e">
        <v>#N/A</v>
      </c>
      <c r="P97" s="16" t="e">
        <v>#N/A</v>
      </c>
      <c r="Q97" s="16" t="e">
        <v>#N/A</v>
      </c>
      <c r="R97" s="16" t="e">
        <v>#N/A</v>
      </c>
      <c r="S97" s="16" t="e">
        <v>#N/A</v>
      </c>
      <c r="T97" s="16" t="e">
        <v>#N/A</v>
      </c>
      <c r="U97" s="5"/>
    </row>
    <row r="98" spans="2:21" x14ac:dyDescent="0.25">
      <c r="B98" s="18">
        <v>2027</v>
      </c>
      <c r="C98" s="18">
        <v>2</v>
      </c>
      <c r="D98" s="16" t="e">
        <v>#N/A</v>
      </c>
      <c r="E98" s="16" t="e">
        <v>#N/A</v>
      </c>
      <c r="F98" s="16" t="e">
        <v>#N/A</v>
      </c>
      <c r="G98" s="16" t="e">
        <v>#N/A</v>
      </c>
      <c r="H98" s="16" t="e">
        <v>#N/A</v>
      </c>
      <c r="I98" s="16" t="e">
        <v>#N/A</v>
      </c>
      <c r="J98" s="16" t="e">
        <v>#N/A</v>
      </c>
      <c r="K98" s="16" t="e">
        <v>#N/A</v>
      </c>
      <c r="L98" s="16" t="e">
        <v>#N/A</v>
      </c>
      <c r="M98" s="16" t="e">
        <v>#N/A</v>
      </c>
      <c r="N98" s="16" t="e">
        <v>#N/A</v>
      </c>
      <c r="O98" s="16" t="e">
        <v>#N/A</v>
      </c>
      <c r="P98" s="16" t="e">
        <v>#N/A</v>
      </c>
      <c r="Q98" s="16" t="e">
        <v>#N/A</v>
      </c>
      <c r="R98" s="16" t="e">
        <v>#N/A</v>
      </c>
      <c r="S98" s="16" t="e">
        <v>#N/A</v>
      </c>
      <c r="T98" s="16" t="e">
        <v>#N/A</v>
      </c>
      <c r="U98" s="5"/>
    </row>
    <row r="99" spans="2:21" x14ac:dyDescent="0.25">
      <c r="B99" s="18">
        <v>2027</v>
      </c>
      <c r="C99" s="18">
        <v>3</v>
      </c>
      <c r="D99" s="16" t="e">
        <v>#N/A</v>
      </c>
      <c r="E99" s="16" t="e">
        <v>#N/A</v>
      </c>
      <c r="F99" s="16" t="e">
        <v>#N/A</v>
      </c>
      <c r="G99" s="16" t="e">
        <v>#N/A</v>
      </c>
      <c r="H99" s="16" t="e">
        <v>#N/A</v>
      </c>
      <c r="I99" s="16" t="e">
        <v>#N/A</v>
      </c>
      <c r="J99" s="16" t="e">
        <v>#N/A</v>
      </c>
      <c r="K99" s="16" t="e">
        <v>#N/A</v>
      </c>
      <c r="L99" s="16" t="e">
        <v>#N/A</v>
      </c>
      <c r="M99" s="16" t="e">
        <v>#N/A</v>
      </c>
      <c r="N99" s="16" t="e">
        <v>#N/A</v>
      </c>
      <c r="O99" s="16" t="e">
        <v>#N/A</v>
      </c>
      <c r="P99" s="16" t="e">
        <v>#N/A</v>
      </c>
      <c r="Q99" s="16" t="e">
        <v>#N/A</v>
      </c>
      <c r="R99" s="16" t="e">
        <v>#N/A</v>
      </c>
      <c r="S99" s="16" t="e">
        <v>#N/A</v>
      </c>
      <c r="T99" s="16" t="e">
        <v>#N/A</v>
      </c>
      <c r="U99" s="5"/>
    </row>
    <row r="100" spans="2:21" x14ac:dyDescent="0.25">
      <c r="B100" s="18">
        <v>2027</v>
      </c>
      <c r="C100" s="18">
        <v>4</v>
      </c>
      <c r="D100" s="16" t="e">
        <v>#N/A</v>
      </c>
      <c r="E100" s="16" t="e">
        <v>#N/A</v>
      </c>
      <c r="F100" s="16" t="e">
        <v>#N/A</v>
      </c>
      <c r="G100" s="16" t="e">
        <v>#N/A</v>
      </c>
      <c r="H100" s="16" t="e">
        <v>#N/A</v>
      </c>
      <c r="I100" s="16" t="e">
        <v>#N/A</v>
      </c>
      <c r="J100" s="16" t="e">
        <v>#N/A</v>
      </c>
      <c r="K100" s="16" t="e">
        <v>#N/A</v>
      </c>
      <c r="L100" s="16" t="e">
        <v>#N/A</v>
      </c>
      <c r="M100" s="16" t="e">
        <v>#N/A</v>
      </c>
      <c r="N100" s="16" t="e">
        <v>#N/A</v>
      </c>
      <c r="O100" s="16" t="e">
        <v>#N/A</v>
      </c>
      <c r="P100" s="16" t="e">
        <v>#N/A</v>
      </c>
      <c r="Q100" s="16" t="e">
        <v>#N/A</v>
      </c>
      <c r="R100" s="16" t="e">
        <v>#N/A</v>
      </c>
      <c r="S100" s="16" t="e">
        <v>#N/A</v>
      </c>
      <c r="T100" s="16" t="e">
        <v>#N/A</v>
      </c>
      <c r="U100" s="5"/>
    </row>
    <row r="101" spans="2:21" x14ac:dyDescent="0.25">
      <c r="B101" s="18">
        <v>2027</v>
      </c>
      <c r="C101" s="18">
        <v>5</v>
      </c>
      <c r="D101" s="16" t="e">
        <v>#N/A</v>
      </c>
      <c r="E101" s="16" t="e">
        <v>#N/A</v>
      </c>
      <c r="F101" s="16" t="e">
        <v>#N/A</v>
      </c>
      <c r="G101" s="16" t="e">
        <v>#N/A</v>
      </c>
      <c r="H101" s="16" t="e">
        <v>#N/A</v>
      </c>
      <c r="I101" s="16" t="e">
        <v>#N/A</v>
      </c>
      <c r="J101" s="16" t="e">
        <v>#N/A</v>
      </c>
      <c r="K101" s="16" t="e">
        <v>#N/A</v>
      </c>
      <c r="L101" s="16" t="e">
        <v>#N/A</v>
      </c>
      <c r="M101" s="16" t="e">
        <v>#N/A</v>
      </c>
      <c r="N101" s="16" t="e">
        <v>#N/A</v>
      </c>
      <c r="O101" s="16" t="e">
        <v>#N/A</v>
      </c>
      <c r="P101" s="16" t="e">
        <v>#N/A</v>
      </c>
      <c r="Q101" s="16" t="e">
        <v>#N/A</v>
      </c>
      <c r="R101" s="16" t="e">
        <v>#N/A</v>
      </c>
      <c r="S101" s="16" t="e">
        <v>#N/A</v>
      </c>
      <c r="T101" s="16" t="e">
        <v>#N/A</v>
      </c>
      <c r="U101" s="5"/>
    </row>
    <row r="102" spans="2:21" x14ac:dyDescent="0.25">
      <c r="B102" s="18">
        <v>2027</v>
      </c>
      <c r="C102" s="18">
        <v>6</v>
      </c>
      <c r="D102" s="16" t="e">
        <v>#N/A</v>
      </c>
      <c r="E102" s="16" t="e">
        <v>#N/A</v>
      </c>
      <c r="F102" s="16" t="e">
        <v>#N/A</v>
      </c>
      <c r="G102" s="16" t="e">
        <v>#N/A</v>
      </c>
      <c r="H102" s="16" t="e">
        <v>#N/A</v>
      </c>
      <c r="I102" s="16" t="e">
        <v>#N/A</v>
      </c>
      <c r="J102" s="16" t="e">
        <v>#N/A</v>
      </c>
      <c r="K102" s="16" t="e">
        <v>#N/A</v>
      </c>
      <c r="L102" s="16" t="e">
        <v>#N/A</v>
      </c>
      <c r="M102" s="16" t="e">
        <v>#N/A</v>
      </c>
      <c r="N102" s="16" t="e">
        <v>#N/A</v>
      </c>
      <c r="O102" s="16" t="e">
        <v>#N/A</v>
      </c>
      <c r="P102" s="16" t="e">
        <v>#N/A</v>
      </c>
      <c r="Q102" s="16" t="e">
        <v>#N/A</v>
      </c>
      <c r="R102" s="16" t="e">
        <v>#N/A</v>
      </c>
      <c r="S102" s="16" t="e">
        <v>#N/A</v>
      </c>
      <c r="T102" s="16" t="e">
        <v>#N/A</v>
      </c>
      <c r="U102" s="5"/>
    </row>
    <row r="103" spans="2:21" x14ac:dyDescent="0.25">
      <c r="B103" s="18">
        <v>2027</v>
      </c>
      <c r="C103" s="18">
        <v>7</v>
      </c>
      <c r="D103" s="16" t="e">
        <v>#N/A</v>
      </c>
      <c r="E103" s="16" t="e">
        <v>#N/A</v>
      </c>
      <c r="F103" s="16" t="e">
        <v>#N/A</v>
      </c>
      <c r="G103" s="16" t="e">
        <v>#N/A</v>
      </c>
      <c r="H103" s="16" t="e">
        <v>#N/A</v>
      </c>
      <c r="I103" s="16" t="e">
        <v>#N/A</v>
      </c>
      <c r="J103" s="16" t="e">
        <v>#N/A</v>
      </c>
      <c r="K103" s="16" t="e">
        <v>#N/A</v>
      </c>
      <c r="L103" s="16" t="e">
        <v>#N/A</v>
      </c>
      <c r="M103" s="16" t="e">
        <v>#N/A</v>
      </c>
      <c r="N103" s="16" t="e">
        <v>#N/A</v>
      </c>
      <c r="O103" s="16" t="e">
        <v>#N/A</v>
      </c>
      <c r="P103" s="16" t="e">
        <v>#N/A</v>
      </c>
      <c r="Q103" s="16" t="e">
        <v>#N/A</v>
      </c>
      <c r="R103" s="16" t="e">
        <v>#N/A</v>
      </c>
      <c r="S103" s="16" t="e">
        <v>#N/A</v>
      </c>
      <c r="T103" s="16" t="e">
        <v>#N/A</v>
      </c>
      <c r="U103" s="5"/>
    </row>
    <row r="104" spans="2:21" x14ac:dyDescent="0.25">
      <c r="B104" s="18">
        <v>2027</v>
      </c>
      <c r="C104" s="18">
        <v>8</v>
      </c>
      <c r="D104" s="16" t="e">
        <v>#N/A</v>
      </c>
      <c r="E104" s="16" t="e">
        <v>#N/A</v>
      </c>
      <c r="F104" s="16" t="e">
        <v>#N/A</v>
      </c>
      <c r="G104" s="16" t="e">
        <v>#N/A</v>
      </c>
      <c r="H104" s="16" t="e">
        <v>#N/A</v>
      </c>
      <c r="I104" s="16" t="e">
        <v>#N/A</v>
      </c>
      <c r="J104" s="16" t="e">
        <v>#N/A</v>
      </c>
      <c r="K104" s="16" t="e">
        <v>#N/A</v>
      </c>
      <c r="L104" s="16" t="e">
        <v>#N/A</v>
      </c>
      <c r="M104" s="16" t="e">
        <v>#N/A</v>
      </c>
      <c r="N104" s="16" t="e">
        <v>#N/A</v>
      </c>
      <c r="O104" s="16" t="e">
        <v>#N/A</v>
      </c>
      <c r="P104" s="16" t="e">
        <v>#N/A</v>
      </c>
      <c r="Q104" s="16" t="e">
        <v>#N/A</v>
      </c>
      <c r="R104" s="16" t="e">
        <v>#N/A</v>
      </c>
      <c r="S104" s="16" t="e">
        <v>#N/A</v>
      </c>
      <c r="T104" s="16" t="e">
        <v>#N/A</v>
      </c>
      <c r="U104" s="5"/>
    </row>
    <row r="105" spans="2:21" x14ac:dyDescent="0.25">
      <c r="B105" s="18">
        <v>2027</v>
      </c>
      <c r="C105" s="18">
        <v>9</v>
      </c>
      <c r="D105" s="16" t="e">
        <v>#N/A</v>
      </c>
      <c r="E105" s="16" t="e">
        <v>#N/A</v>
      </c>
      <c r="F105" s="16" t="e">
        <v>#N/A</v>
      </c>
      <c r="G105" s="16" t="e">
        <v>#N/A</v>
      </c>
      <c r="H105" s="16" t="e">
        <v>#N/A</v>
      </c>
      <c r="I105" s="16" t="e">
        <v>#N/A</v>
      </c>
      <c r="J105" s="16" t="e">
        <v>#N/A</v>
      </c>
      <c r="K105" s="16" t="e">
        <v>#N/A</v>
      </c>
      <c r="L105" s="16" t="e">
        <v>#N/A</v>
      </c>
      <c r="M105" s="16" t="e">
        <v>#N/A</v>
      </c>
      <c r="N105" s="16" t="e">
        <v>#N/A</v>
      </c>
      <c r="O105" s="16" t="e">
        <v>#N/A</v>
      </c>
      <c r="P105" s="16" t="e">
        <v>#N/A</v>
      </c>
      <c r="Q105" s="16" t="e">
        <v>#N/A</v>
      </c>
      <c r="R105" s="16" t="e">
        <v>#N/A</v>
      </c>
      <c r="S105" s="16" t="e">
        <v>#N/A</v>
      </c>
      <c r="T105" s="16" t="e">
        <v>#N/A</v>
      </c>
      <c r="U105" s="5"/>
    </row>
    <row r="106" spans="2:21" x14ac:dyDescent="0.25">
      <c r="B106" s="18">
        <v>2027</v>
      </c>
      <c r="C106" s="18">
        <v>10</v>
      </c>
      <c r="D106" s="16" t="e">
        <v>#N/A</v>
      </c>
      <c r="E106" s="16" t="e">
        <v>#N/A</v>
      </c>
      <c r="F106" s="16" t="e">
        <v>#N/A</v>
      </c>
      <c r="G106" s="16" t="e">
        <v>#N/A</v>
      </c>
      <c r="H106" s="16" t="e">
        <v>#N/A</v>
      </c>
      <c r="I106" s="16" t="e">
        <v>#N/A</v>
      </c>
      <c r="J106" s="16" t="e">
        <v>#N/A</v>
      </c>
      <c r="K106" s="16" t="e">
        <v>#N/A</v>
      </c>
      <c r="L106" s="16" t="e">
        <v>#N/A</v>
      </c>
      <c r="M106" s="16" t="e">
        <v>#N/A</v>
      </c>
      <c r="N106" s="16" t="e">
        <v>#N/A</v>
      </c>
      <c r="O106" s="16" t="e">
        <v>#N/A</v>
      </c>
      <c r="P106" s="16" t="e">
        <v>#N/A</v>
      </c>
      <c r="Q106" s="16" t="e">
        <v>#N/A</v>
      </c>
      <c r="R106" s="16" t="e">
        <v>#N/A</v>
      </c>
      <c r="S106" s="16" t="e">
        <v>#N/A</v>
      </c>
      <c r="T106" s="16" t="e">
        <v>#N/A</v>
      </c>
      <c r="U106" s="5"/>
    </row>
    <row r="107" spans="2:21" x14ac:dyDescent="0.25">
      <c r="B107" s="18">
        <v>2027</v>
      </c>
      <c r="C107" s="18">
        <v>11</v>
      </c>
      <c r="D107" s="16" t="e">
        <v>#N/A</v>
      </c>
      <c r="E107" s="16" t="e">
        <v>#N/A</v>
      </c>
      <c r="F107" s="16" t="e">
        <v>#N/A</v>
      </c>
      <c r="G107" s="16" t="e">
        <v>#N/A</v>
      </c>
      <c r="H107" s="16" t="e">
        <v>#N/A</v>
      </c>
      <c r="I107" s="16" t="e">
        <v>#N/A</v>
      </c>
      <c r="J107" s="16" t="e">
        <v>#N/A</v>
      </c>
      <c r="K107" s="16" t="e">
        <v>#N/A</v>
      </c>
      <c r="L107" s="16" t="e">
        <v>#N/A</v>
      </c>
      <c r="M107" s="16" t="e">
        <v>#N/A</v>
      </c>
      <c r="N107" s="16" t="e">
        <v>#N/A</v>
      </c>
      <c r="O107" s="16" t="e">
        <v>#N/A</v>
      </c>
      <c r="P107" s="16" t="e">
        <v>#N/A</v>
      </c>
      <c r="Q107" s="16" t="e">
        <v>#N/A</v>
      </c>
      <c r="R107" s="16" t="e">
        <v>#N/A</v>
      </c>
      <c r="S107" s="16" t="e">
        <v>#N/A</v>
      </c>
      <c r="T107" s="16" t="e">
        <v>#N/A</v>
      </c>
      <c r="U107" s="5"/>
    </row>
    <row r="108" spans="2:21" x14ac:dyDescent="0.25">
      <c r="B108" s="18">
        <v>2027</v>
      </c>
      <c r="C108" s="18">
        <v>12</v>
      </c>
      <c r="D108" s="16" t="e">
        <v>#N/A</v>
      </c>
      <c r="E108" s="16" t="e">
        <v>#N/A</v>
      </c>
      <c r="F108" s="16" t="e">
        <v>#N/A</v>
      </c>
      <c r="G108" s="16" t="e">
        <v>#N/A</v>
      </c>
      <c r="H108" s="16" t="e">
        <v>#N/A</v>
      </c>
      <c r="I108" s="16" t="e">
        <v>#N/A</v>
      </c>
      <c r="J108" s="16" t="e">
        <v>#N/A</v>
      </c>
      <c r="K108" s="16" t="e">
        <v>#N/A</v>
      </c>
      <c r="L108" s="16" t="e">
        <v>#N/A</v>
      </c>
      <c r="M108" s="16" t="e">
        <v>#N/A</v>
      </c>
      <c r="N108" s="16" t="e">
        <v>#N/A</v>
      </c>
      <c r="O108" s="16" t="e">
        <v>#N/A</v>
      </c>
      <c r="P108" s="16" t="e">
        <v>#N/A</v>
      </c>
      <c r="Q108" s="16" t="e">
        <v>#N/A</v>
      </c>
      <c r="R108" s="16" t="e">
        <v>#N/A</v>
      </c>
      <c r="S108" s="16" t="e">
        <v>#N/A</v>
      </c>
      <c r="T108" s="16" t="e">
        <v>#N/A</v>
      </c>
      <c r="U108" s="5"/>
    </row>
    <row r="109" spans="2:21" x14ac:dyDescent="0.25">
      <c r="B109" s="18">
        <v>2028</v>
      </c>
      <c r="C109" s="18">
        <v>1</v>
      </c>
      <c r="D109" s="16" t="e">
        <v>#N/A</v>
      </c>
      <c r="E109" s="16" t="e">
        <v>#N/A</v>
      </c>
      <c r="F109" s="16" t="e">
        <v>#N/A</v>
      </c>
      <c r="G109" s="16" t="e">
        <v>#N/A</v>
      </c>
      <c r="H109" s="16" t="e">
        <v>#N/A</v>
      </c>
      <c r="I109" s="16" t="e">
        <v>#N/A</v>
      </c>
      <c r="J109" s="16" t="e">
        <v>#N/A</v>
      </c>
      <c r="K109" s="16" t="e">
        <v>#N/A</v>
      </c>
      <c r="L109" s="16" t="e">
        <v>#N/A</v>
      </c>
      <c r="M109" s="16" t="e">
        <v>#N/A</v>
      </c>
      <c r="N109" s="16" t="e">
        <v>#N/A</v>
      </c>
      <c r="O109" s="16" t="e">
        <v>#N/A</v>
      </c>
      <c r="P109" s="16" t="e">
        <v>#N/A</v>
      </c>
      <c r="Q109" s="16" t="e">
        <v>#N/A</v>
      </c>
      <c r="R109" s="16" t="e">
        <v>#N/A</v>
      </c>
      <c r="S109" s="16" t="e">
        <v>#N/A</v>
      </c>
      <c r="T109" s="16" t="e">
        <v>#N/A</v>
      </c>
      <c r="U109" s="5"/>
    </row>
    <row r="110" spans="2:21" x14ac:dyDescent="0.25">
      <c r="B110" s="18">
        <v>2028</v>
      </c>
      <c r="C110" s="18">
        <v>2</v>
      </c>
      <c r="D110" s="16" t="e">
        <v>#N/A</v>
      </c>
      <c r="E110" s="16" t="e">
        <v>#N/A</v>
      </c>
      <c r="F110" s="16" t="e">
        <v>#N/A</v>
      </c>
      <c r="G110" s="16" t="e">
        <v>#N/A</v>
      </c>
      <c r="H110" s="16" t="e">
        <v>#N/A</v>
      </c>
      <c r="I110" s="16" t="e">
        <v>#N/A</v>
      </c>
      <c r="J110" s="16" t="e">
        <v>#N/A</v>
      </c>
      <c r="K110" s="16" t="e">
        <v>#N/A</v>
      </c>
      <c r="L110" s="16" t="e">
        <v>#N/A</v>
      </c>
      <c r="M110" s="16" t="e">
        <v>#N/A</v>
      </c>
      <c r="N110" s="16" t="e">
        <v>#N/A</v>
      </c>
      <c r="O110" s="16" t="e">
        <v>#N/A</v>
      </c>
      <c r="P110" s="16" t="e">
        <v>#N/A</v>
      </c>
      <c r="Q110" s="16" t="e">
        <v>#N/A</v>
      </c>
      <c r="R110" s="16" t="e">
        <v>#N/A</v>
      </c>
      <c r="S110" s="16" t="e">
        <v>#N/A</v>
      </c>
      <c r="T110" s="16" t="e">
        <v>#N/A</v>
      </c>
      <c r="U110" s="5"/>
    </row>
    <row r="111" spans="2:21" x14ac:dyDescent="0.25">
      <c r="B111" s="18">
        <v>2028</v>
      </c>
      <c r="C111" s="18">
        <v>3</v>
      </c>
      <c r="D111" s="16" t="e">
        <v>#N/A</v>
      </c>
      <c r="E111" s="16" t="e">
        <v>#N/A</v>
      </c>
      <c r="F111" s="16" t="e">
        <v>#N/A</v>
      </c>
      <c r="G111" s="16" t="e">
        <v>#N/A</v>
      </c>
      <c r="H111" s="16" t="e">
        <v>#N/A</v>
      </c>
      <c r="I111" s="16" t="e">
        <v>#N/A</v>
      </c>
      <c r="J111" s="16" t="e">
        <v>#N/A</v>
      </c>
      <c r="K111" s="16" t="e">
        <v>#N/A</v>
      </c>
      <c r="L111" s="16" t="e">
        <v>#N/A</v>
      </c>
      <c r="M111" s="16" t="e">
        <v>#N/A</v>
      </c>
      <c r="N111" s="16" t="e">
        <v>#N/A</v>
      </c>
      <c r="O111" s="16" t="e">
        <v>#N/A</v>
      </c>
      <c r="P111" s="16" t="e">
        <v>#N/A</v>
      </c>
      <c r="Q111" s="16" t="e">
        <v>#N/A</v>
      </c>
      <c r="R111" s="16" t="e">
        <v>#N/A</v>
      </c>
      <c r="S111" s="16" t="e">
        <v>#N/A</v>
      </c>
      <c r="T111" s="16" t="e">
        <v>#N/A</v>
      </c>
      <c r="U111" s="5"/>
    </row>
    <row r="112" spans="2:21" x14ac:dyDescent="0.25">
      <c r="B112" s="18">
        <v>2028</v>
      </c>
      <c r="C112" s="18">
        <v>4</v>
      </c>
      <c r="D112" s="16" t="e">
        <v>#N/A</v>
      </c>
      <c r="E112" s="16" t="e">
        <v>#N/A</v>
      </c>
      <c r="F112" s="16" t="e">
        <v>#N/A</v>
      </c>
      <c r="G112" s="16" t="e">
        <v>#N/A</v>
      </c>
      <c r="H112" s="16" t="e">
        <v>#N/A</v>
      </c>
      <c r="I112" s="16" t="e">
        <v>#N/A</v>
      </c>
      <c r="J112" s="16" t="e">
        <v>#N/A</v>
      </c>
      <c r="K112" s="16" t="e">
        <v>#N/A</v>
      </c>
      <c r="L112" s="16" t="e">
        <v>#N/A</v>
      </c>
      <c r="M112" s="16" t="e">
        <v>#N/A</v>
      </c>
      <c r="N112" s="16" t="e">
        <v>#N/A</v>
      </c>
      <c r="O112" s="16" t="e">
        <v>#N/A</v>
      </c>
      <c r="P112" s="16" t="e">
        <v>#N/A</v>
      </c>
      <c r="Q112" s="16" t="e">
        <v>#N/A</v>
      </c>
      <c r="R112" s="16" t="e">
        <v>#N/A</v>
      </c>
      <c r="S112" s="16" t="e">
        <v>#N/A</v>
      </c>
      <c r="T112" s="16" t="e">
        <v>#N/A</v>
      </c>
      <c r="U112" s="5"/>
    </row>
    <row r="113" spans="2:21" x14ac:dyDescent="0.25">
      <c r="B113" s="18">
        <v>2028</v>
      </c>
      <c r="C113" s="18">
        <v>5</v>
      </c>
      <c r="D113" s="16" t="e">
        <v>#N/A</v>
      </c>
      <c r="E113" s="16" t="e">
        <v>#N/A</v>
      </c>
      <c r="F113" s="16" t="e">
        <v>#N/A</v>
      </c>
      <c r="G113" s="16" t="e">
        <v>#N/A</v>
      </c>
      <c r="H113" s="16" t="e">
        <v>#N/A</v>
      </c>
      <c r="I113" s="16" t="e">
        <v>#N/A</v>
      </c>
      <c r="J113" s="16" t="e">
        <v>#N/A</v>
      </c>
      <c r="K113" s="16" t="e">
        <v>#N/A</v>
      </c>
      <c r="L113" s="16" t="e">
        <v>#N/A</v>
      </c>
      <c r="M113" s="16" t="e">
        <v>#N/A</v>
      </c>
      <c r="N113" s="16" t="e">
        <v>#N/A</v>
      </c>
      <c r="O113" s="16" t="e">
        <v>#N/A</v>
      </c>
      <c r="P113" s="16" t="e">
        <v>#N/A</v>
      </c>
      <c r="Q113" s="16" t="e">
        <v>#N/A</v>
      </c>
      <c r="R113" s="16" t="e">
        <v>#N/A</v>
      </c>
      <c r="S113" s="16" t="e">
        <v>#N/A</v>
      </c>
      <c r="T113" s="16" t="e">
        <v>#N/A</v>
      </c>
      <c r="U113" s="5"/>
    </row>
    <row r="114" spans="2:21" x14ac:dyDescent="0.25">
      <c r="B114" s="18">
        <v>2028</v>
      </c>
      <c r="C114" s="18">
        <v>6</v>
      </c>
      <c r="D114" s="16" t="e">
        <v>#N/A</v>
      </c>
      <c r="E114" s="16" t="e">
        <v>#N/A</v>
      </c>
      <c r="F114" s="16" t="e">
        <v>#N/A</v>
      </c>
      <c r="G114" s="16" t="e">
        <v>#N/A</v>
      </c>
      <c r="H114" s="16" t="e">
        <v>#N/A</v>
      </c>
      <c r="I114" s="16" t="e">
        <v>#N/A</v>
      </c>
      <c r="J114" s="16" t="e">
        <v>#N/A</v>
      </c>
      <c r="K114" s="16" t="e">
        <v>#N/A</v>
      </c>
      <c r="L114" s="16" t="e">
        <v>#N/A</v>
      </c>
      <c r="M114" s="16" t="e">
        <v>#N/A</v>
      </c>
      <c r="N114" s="16" t="e">
        <v>#N/A</v>
      </c>
      <c r="O114" s="16" t="e">
        <v>#N/A</v>
      </c>
      <c r="P114" s="16" t="e">
        <v>#N/A</v>
      </c>
      <c r="Q114" s="16" t="e">
        <v>#N/A</v>
      </c>
      <c r="R114" s="16" t="e">
        <v>#N/A</v>
      </c>
      <c r="S114" s="16" t="e">
        <v>#N/A</v>
      </c>
      <c r="T114" s="16" t="e">
        <v>#N/A</v>
      </c>
      <c r="U114" s="5"/>
    </row>
    <row r="115" spans="2:21" x14ac:dyDescent="0.25">
      <c r="B115" s="18">
        <v>2028</v>
      </c>
      <c r="C115" s="18">
        <v>7</v>
      </c>
      <c r="D115" s="16" t="e">
        <v>#N/A</v>
      </c>
      <c r="E115" s="16" t="e">
        <v>#N/A</v>
      </c>
      <c r="F115" s="16" t="e">
        <v>#N/A</v>
      </c>
      <c r="G115" s="16" t="e">
        <v>#N/A</v>
      </c>
      <c r="H115" s="16" t="e">
        <v>#N/A</v>
      </c>
      <c r="I115" s="16" t="e">
        <v>#N/A</v>
      </c>
      <c r="J115" s="16" t="e">
        <v>#N/A</v>
      </c>
      <c r="K115" s="16" t="e">
        <v>#N/A</v>
      </c>
      <c r="L115" s="16" t="e">
        <v>#N/A</v>
      </c>
      <c r="M115" s="16" t="e">
        <v>#N/A</v>
      </c>
      <c r="N115" s="16" t="e">
        <v>#N/A</v>
      </c>
      <c r="O115" s="16" t="e">
        <v>#N/A</v>
      </c>
      <c r="P115" s="16" t="e">
        <v>#N/A</v>
      </c>
      <c r="Q115" s="16" t="e">
        <v>#N/A</v>
      </c>
      <c r="R115" s="16" t="e">
        <v>#N/A</v>
      </c>
      <c r="S115" s="16" t="e">
        <v>#N/A</v>
      </c>
      <c r="T115" s="16" t="e">
        <v>#N/A</v>
      </c>
      <c r="U115" s="5"/>
    </row>
    <row r="116" spans="2:21" x14ac:dyDescent="0.25">
      <c r="B116" s="18">
        <v>2028</v>
      </c>
      <c r="C116" s="18">
        <v>8</v>
      </c>
      <c r="D116" s="16" t="e">
        <v>#N/A</v>
      </c>
      <c r="E116" s="16" t="e">
        <v>#N/A</v>
      </c>
      <c r="F116" s="16" t="e">
        <v>#N/A</v>
      </c>
      <c r="G116" s="16" t="e">
        <v>#N/A</v>
      </c>
      <c r="H116" s="16" t="e">
        <v>#N/A</v>
      </c>
      <c r="I116" s="16" t="e">
        <v>#N/A</v>
      </c>
      <c r="J116" s="16" t="e">
        <v>#N/A</v>
      </c>
      <c r="K116" s="16" t="e">
        <v>#N/A</v>
      </c>
      <c r="L116" s="16" t="e">
        <v>#N/A</v>
      </c>
      <c r="M116" s="16" t="e">
        <v>#N/A</v>
      </c>
      <c r="N116" s="16" t="e">
        <v>#N/A</v>
      </c>
      <c r="O116" s="16" t="e">
        <v>#N/A</v>
      </c>
      <c r="P116" s="16" t="e">
        <v>#N/A</v>
      </c>
      <c r="Q116" s="16" t="e">
        <v>#N/A</v>
      </c>
      <c r="R116" s="16" t="e">
        <v>#N/A</v>
      </c>
      <c r="S116" s="16" t="e">
        <v>#N/A</v>
      </c>
      <c r="T116" s="16" t="e">
        <v>#N/A</v>
      </c>
      <c r="U116" s="5"/>
    </row>
    <row r="117" spans="2:21" x14ac:dyDescent="0.25">
      <c r="B117" s="18">
        <v>2028</v>
      </c>
      <c r="C117" s="18">
        <v>9</v>
      </c>
      <c r="D117" s="16" t="e">
        <v>#N/A</v>
      </c>
      <c r="E117" s="16" t="e">
        <v>#N/A</v>
      </c>
      <c r="F117" s="16" t="e">
        <v>#N/A</v>
      </c>
      <c r="G117" s="16" t="e">
        <v>#N/A</v>
      </c>
      <c r="H117" s="16" t="e">
        <v>#N/A</v>
      </c>
      <c r="I117" s="16" t="e">
        <v>#N/A</v>
      </c>
      <c r="J117" s="16" t="e">
        <v>#N/A</v>
      </c>
      <c r="K117" s="16" t="e">
        <v>#N/A</v>
      </c>
      <c r="L117" s="16" t="e">
        <v>#N/A</v>
      </c>
      <c r="M117" s="16" t="e">
        <v>#N/A</v>
      </c>
      <c r="N117" s="16" t="e">
        <v>#N/A</v>
      </c>
      <c r="O117" s="16" t="e">
        <v>#N/A</v>
      </c>
      <c r="P117" s="16" t="e">
        <v>#N/A</v>
      </c>
      <c r="Q117" s="16" t="e">
        <v>#N/A</v>
      </c>
      <c r="R117" s="16" t="e">
        <v>#N/A</v>
      </c>
      <c r="S117" s="16" t="e">
        <v>#N/A</v>
      </c>
      <c r="T117" s="16" t="e">
        <v>#N/A</v>
      </c>
      <c r="U117" s="5"/>
    </row>
    <row r="118" spans="2:21" x14ac:dyDescent="0.25">
      <c r="B118" s="18">
        <v>2028</v>
      </c>
      <c r="C118" s="18">
        <v>10</v>
      </c>
      <c r="D118" s="16" t="e">
        <v>#N/A</v>
      </c>
      <c r="E118" s="16" t="e">
        <v>#N/A</v>
      </c>
      <c r="F118" s="16" t="e">
        <v>#N/A</v>
      </c>
      <c r="G118" s="16" t="e">
        <v>#N/A</v>
      </c>
      <c r="H118" s="16" t="e">
        <v>#N/A</v>
      </c>
      <c r="I118" s="16" t="e">
        <v>#N/A</v>
      </c>
      <c r="J118" s="16" t="e">
        <v>#N/A</v>
      </c>
      <c r="K118" s="16" t="e">
        <v>#N/A</v>
      </c>
      <c r="L118" s="16" t="e">
        <v>#N/A</v>
      </c>
      <c r="M118" s="16" t="e">
        <v>#N/A</v>
      </c>
      <c r="N118" s="16" t="e">
        <v>#N/A</v>
      </c>
      <c r="O118" s="16" t="e">
        <v>#N/A</v>
      </c>
      <c r="P118" s="16" t="e">
        <v>#N/A</v>
      </c>
      <c r="Q118" s="16" t="e">
        <v>#N/A</v>
      </c>
      <c r="R118" s="16" t="e">
        <v>#N/A</v>
      </c>
      <c r="S118" s="16" t="e">
        <v>#N/A</v>
      </c>
      <c r="T118" s="16" t="e">
        <v>#N/A</v>
      </c>
      <c r="U118" s="5"/>
    </row>
    <row r="119" spans="2:21" x14ac:dyDescent="0.25">
      <c r="B119" s="18">
        <v>2028</v>
      </c>
      <c r="C119" s="18">
        <v>11</v>
      </c>
      <c r="D119" s="16" t="e">
        <v>#N/A</v>
      </c>
      <c r="E119" s="16" t="e">
        <v>#N/A</v>
      </c>
      <c r="F119" s="16" t="e">
        <v>#N/A</v>
      </c>
      <c r="G119" s="16" t="e">
        <v>#N/A</v>
      </c>
      <c r="H119" s="16" t="e">
        <v>#N/A</v>
      </c>
      <c r="I119" s="16" t="e">
        <v>#N/A</v>
      </c>
      <c r="J119" s="16" t="e">
        <v>#N/A</v>
      </c>
      <c r="K119" s="16" t="e">
        <v>#N/A</v>
      </c>
      <c r="L119" s="16" t="e">
        <v>#N/A</v>
      </c>
      <c r="M119" s="16" t="e">
        <v>#N/A</v>
      </c>
      <c r="N119" s="16" t="e">
        <v>#N/A</v>
      </c>
      <c r="O119" s="16" t="e">
        <v>#N/A</v>
      </c>
      <c r="P119" s="16" t="e">
        <v>#N/A</v>
      </c>
      <c r="Q119" s="16" t="e">
        <v>#N/A</v>
      </c>
      <c r="R119" s="16" t="e">
        <v>#N/A</v>
      </c>
      <c r="S119" s="16" t="e">
        <v>#N/A</v>
      </c>
      <c r="T119" s="16" t="e">
        <v>#N/A</v>
      </c>
      <c r="U119" s="5"/>
    </row>
    <row r="120" spans="2:21" x14ac:dyDescent="0.25">
      <c r="B120" s="18">
        <v>2028</v>
      </c>
      <c r="C120" s="18">
        <v>12</v>
      </c>
      <c r="D120" s="16" t="e">
        <v>#N/A</v>
      </c>
      <c r="E120" s="16" t="e">
        <v>#N/A</v>
      </c>
      <c r="F120" s="16" t="e">
        <v>#N/A</v>
      </c>
      <c r="G120" s="16" t="e">
        <v>#N/A</v>
      </c>
      <c r="H120" s="16" t="e">
        <v>#N/A</v>
      </c>
      <c r="I120" s="16" t="e">
        <v>#N/A</v>
      </c>
      <c r="J120" s="16" t="e">
        <v>#N/A</v>
      </c>
      <c r="K120" s="16" t="e">
        <v>#N/A</v>
      </c>
      <c r="L120" s="16" t="e">
        <v>#N/A</v>
      </c>
      <c r="M120" s="16" t="e">
        <v>#N/A</v>
      </c>
      <c r="N120" s="16" t="e">
        <v>#N/A</v>
      </c>
      <c r="O120" s="16" t="e">
        <v>#N/A</v>
      </c>
      <c r="P120" s="16" t="e">
        <v>#N/A</v>
      </c>
      <c r="Q120" s="16" t="e">
        <v>#N/A</v>
      </c>
      <c r="R120" s="16" t="e">
        <v>#N/A</v>
      </c>
      <c r="S120" s="16" t="e">
        <v>#N/A</v>
      </c>
      <c r="T120" s="16" t="e">
        <v>#N/A</v>
      </c>
      <c r="U120" s="5"/>
    </row>
    <row r="121" spans="2:21" x14ac:dyDescent="0.25">
      <c r="B121" s="18">
        <v>2029</v>
      </c>
      <c r="C121" s="18">
        <v>1</v>
      </c>
      <c r="D121" s="16" t="e">
        <v>#N/A</v>
      </c>
      <c r="E121" s="16" t="e">
        <v>#N/A</v>
      </c>
      <c r="F121" s="16" t="e">
        <v>#N/A</v>
      </c>
      <c r="G121" s="16" t="e">
        <v>#N/A</v>
      </c>
      <c r="H121" s="16" t="e">
        <v>#N/A</v>
      </c>
      <c r="I121" s="16" t="e">
        <v>#N/A</v>
      </c>
      <c r="J121" s="16" t="e">
        <v>#N/A</v>
      </c>
      <c r="K121" s="16" t="e">
        <v>#N/A</v>
      </c>
      <c r="L121" s="16" t="e">
        <v>#N/A</v>
      </c>
      <c r="M121" s="16" t="e">
        <v>#N/A</v>
      </c>
      <c r="N121" s="16" t="e">
        <v>#N/A</v>
      </c>
      <c r="O121" s="16" t="e">
        <v>#N/A</v>
      </c>
      <c r="P121" s="16" t="e">
        <v>#N/A</v>
      </c>
      <c r="Q121" s="16" t="e">
        <v>#N/A</v>
      </c>
      <c r="R121" s="16" t="e">
        <v>#N/A</v>
      </c>
      <c r="S121" s="16" t="e">
        <v>#N/A</v>
      </c>
      <c r="T121" s="16" t="e">
        <v>#N/A</v>
      </c>
      <c r="U121" s="5"/>
    </row>
    <row r="122" spans="2:21" x14ac:dyDescent="0.25">
      <c r="B122" s="18">
        <v>2029</v>
      </c>
      <c r="C122" s="18">
        <v>2</v>
      </c>
      <c r="D122" s="16" t="e">
        <v>#N/A</v>
      </c>
      <c r="E122" s="16" t="e">
        <v>#N/A</v>
      </c>
      <c r="F122" s="16" t="e">
        <v>#N/A</v>
      </c>
      <c r="G122" s="16" t="e">
        <v>#N/A</v>
      </c>
      <c r="H122" s="16" t="e">
        <v>#N/A</v>
      </c>
      <c r="I122" s="16" t="e">
        <v>#N/A</v>
      </c>
      <c r="J122" s="16" t="e">
        <v>#N/A</v>
      </c>
      <c r="K122" s="16" t="e">
        <v>#N/A</v>
      </c>
      <c r="L122" s="16" t="e">
        <v>#N/A</v>
      </c>
      <c r="M122" s="16" t="e">
        <v>#N/A</v>
      </c>
      <c r="N122" s="16" t="e">
        <v>#N/A</v>
      </c>
      <c r="O122" s="16" t="e">
        <v>#N/A</v>
      </c>
      <c r="P122" s="16" t="e">
        <v>#N/A</v>
      </c>
      <c r="Q122" s="16" t="e">
        <v>#N/A</v>
      </c>
      <c r="R122" s="16" t="e">
        <v>#N/A</v>
      </c>
      <c r="S122" s="16" t="e">
        <v>#N/A</v>
      </c>
      <c r="T122" s="16" t="e">
        <v>#N/A</v>
      </c>
      <c r="U122" s="5"/>
    </row>
    <row r="123" spans="2:21" x14ac:dyDescent="0.25">
      <c r="B123" s="18">
        <v>2029</v>
      </c>
      <c r="C123" s="18">
        <v>3</v>
      </c>
      <c r="D123" s="16" t="e">
        <v>#N/A</v>
      </c>
      <c r="E123" s="16" t="e">
        <v>#N/A</v>
      </c>
      <c r="F123" s="16" t="e">
        <v>#N/A</v>
      </c>
      <c r="G123" s="16" t="e">
        <v>#N/A</v>
      </c>
      <c r="H123" s="16" t="e">
        <v>#N/A</v>
      </c>
      <c r="I123" s="16" t="e">
        <v>#N/A</v>
      </c>
      <c r="J123" s="16" t="e">
        <v>#N/A</v>
      </c>
      <c r="K123" s="16" t="e">
        <v>#N/A</v>
      </c>
      <c r="L123" s="16" t="e">
        <v>#N/A</v>
      </c>
      <c r="M123" s="16" t="e">
        <v>#N/A</v>
      </c>
      <c r="N123" s="16" t="e">
        <v>#N/A</v>
      </c>
      <c r="O123" s="16" t="e">
        <v>#N/A</v>
      </c>
      <c r="P123" s="16" t="e">
        <v>#N/A</v>
      </c>
      <c r="Q123" s="16" t="e">
        <v>#N/A</v>
      </c>
      <c r="R123" s="16" t="e">
        <v>#N/A</v>
      </c>
      <c r="S123" s="16" t="e">
        <v>#N/A</v>
      </c>
      <c r="T123" s="16" t="e">
        <v>#N/A</v>
      </c>
      <c r="U123" s="5"/>
    </row>
    <row r="124" spans="2:21" x14ac:dyDescent="0.25">
      <c r="B124" s="18">
        <v>2029</v>
      </c>
      <c r="C124" s="18">
        <v>4</v>
      </c>
      <c r="D124" s="16" t="e">
        <v>#N/A</v>
      </c>
      <c r="E124" s="16" t="e">
        <v>#N/A</v>
      </c>
      <c r="F124" s="16" t="e">
        <v>#N/A</v>
      </c>
      <c r="G124" s="16" t="e">
        <v>#N/A</v>
      </c>
      <c r="H124" s="16" t="e">
        <v>#N/A</v>
      </c>
      <c r="I124" s="16" t="e">
        <v>#N/A</v>
      </c>
      <c r="J124" s="16" t="e">
        <v>#N/A</v>
      </c>
      <c r="K124" s="16" t="e">
        <v>#N/A</v>
      </c>
      <c r="L124" s="16" t="e">
        <v>#N/A</v>
      </c>
      <c r="M124" s="16" t="e">
        <v>#N/A</v>
      </c>
      <c r="N124" s="16" t="e">
        <v>#N/A</v>
      </c>
      <c r="O124" s="16" t="e">
        <v>#N/A</v>
      </c>
      <c r="P124" s="16" t="e">
        <v>#N/A</v>
      </c>
      <c r="Q124" s="16" t="e">
        <v>#N/A</v>
      </c>
      <c r="R124" s="16" t="e">
        <v>#N/A</v>
      </c>
      <c r="S124" s="16" t="e">
        <v>#N/A</v>
      </c>
      <c r="T124" s="16" t="e">
        <v>#N/A</v>
      </c>
      <c r="U124" s="5"/>
    </row>
    <row r="125" spans="2:21" x14ac:dyDescent="0.25">
      <c r="B125" s="18">
        <v>2029</v>
      </c>
      <c r="C125" s="18">
        <v>5</v>
      </c>
      <c r="D125" s="16" t="e">
        <v>#N/A</v>
      </c>
      <c r="E125" s="16" t="e">
        <v>#N/A</v>
      </c>
      <c r="F125" s="16" t="e">
        <v>#N/A</v>
      </c>
      <c r="G125" s="16" t="e">
        <v>#N/A</v>
      </c>
      <c r="H125" s="16" t="e">
        <v>#N/A</v>
      </c>
      <c r="I125" s="16" t="e">
        <v>#N/A</v>
      </c>
      <c r="J125" s="16" t="e">
        <v>#N/A</v>
      </c>
      <c r="K125" s="16" t="e">
        <v>#N/A</v>
      </c>
      <c r="L125" s="16" t="e">
        <v>#N/A</v>
      </c>
      <c r="M125" s="16" t="e">
        <v>#N/A</v>
      </c>
      <c r="N125" s="16" t="e">
        <v>#N/A</v>
      </c>
      <c r="O125" s="16" t="e">
        <v>#N/A</v>
      </c>
      <c r="P125" s="16" t="e">
        <v>#N/A</v>
      </c>
      <c r="Q125" s="16" t="e">
        <v>#N/A</v>
      </c>
      <c r="R125" s="16" t="e">
        <v>#N/A</v>
      </c>
      <c r="S125" s="16" t="e">
        <v>#N/A</v>
      </c>
      <c r="T125" s="16" t="e">
        <v>#N/A</v>
      </c>
      <c r="U125" s="5"/>
    </row>
    <row r="126" spans="2:21" x14ac:dyDescent="0.25">
      <c r="B126" s="18">
        <v>2029</v>
      </c>
      <c r="C126" s="18">
        <v>6</v>
      </c>
      <c r="D126" s="16" t="e">
        <v>#N/A</v>
      </c>
      <c r="E126" s="16" t="e">
        <v>#N/A</v>
      </c>
      <c r="F126" s="16" t="e">
        <v>#N/A</v>
      </c>
      <c r="G126" s="16" t="e">
        <v>#N/A</v>
      </c>
      <c r="H126" s="16" t="e">
        <v>#N/A</v>
      </c>
      <c r="I126" s="16" t="e">
        <v>#N/A</v>
      </c>
      <c r="J126" s="16" t="e">
        <v>#N/A</v>
      </c>
      <c r="K126" s="16" t="e">
        <v>#N/A</v>
      </c>
      <c r="L126" s="16" t="e">
        <v>#N/A</v>
      </c>
      <c r="M126" s="16" t="e">
        <v>#N/A</v>
      </c>
      <c r="N126" s="16" t="e">
        <v>#N/A</v>
      </c>
      <c r="O126" s="16" t="e">
        <v>#N/A</v>
      </c>
      <c r="P126" s="16" t="e">
        <v>#N/A</v>
      </c>
      <c r="Q126" s="16" t="e">
        <v>#N/A</v>
      </c>
      <c r="R126" s="16" t="e">
        <v>#N/A</v>
      </c>
      <c r="S126" s="16" t="e">
        <v>#N/A</v>
      </c>
      <c r="T126" s="16" t="e">
        <v>#N/A</v>
      </c>
      <c r="U126" s="5"/>
    </row>
    <row r="127" spans="2:21" x14ac:dyDescent="0.25">
      <c r="B127" s="18">
        <v>2029</v>
      </c>
      <c r="C127" s="18">
        <v>7</v>
      </c>
      <c r="D127" s="16" t="e">
        <v>#N/A</v>
      </c>
      <c r="E127" s="16" t="e">
        <v>#N/A</v>
      </c>
      <c r="F127" s="16" t="e">
        <v>#N/A</v>
      </c>
      <c r="G127" s="16" t="e">
        <v>#N/A</v>
      </c>
      <c r="H127" s="16" t="e">
        <v>#N/A</v>
      </c>
      <c r="I127" s="16" t="e">
        <v>#N/A</v>
      </c>
      <c r="J127" s="16" t="e">
        <v>#N/A</v>
      </c>
      <c r="K127" s="16" t="e">
        <v>#N/A</v>
      </c>
      <c r="L127" s="16" t="e">
        <v>#N/A</v>
      </c>
      <c r="M127" s="16" t="e">
        <v>#N/A</v>
      </c>
      <c r="N127" s="16" t="e">
        <v>#N/A</v>
      </c>
      <c r="O127" s="16" t="e">
        <v>#N/A</v>
      </c>
      <c r="P127" s="16" t="e">
        <v>#N/A</v>
      </c>
      <c r="Q127" s="16" t="e">
        <v>#N/A</v>
      </c>
      <c r="R127" s="16" t="e">
        <v>#N/A</v>
      </c>
      <c r="S127" s="16" t="e">
        <v>#N/A</v>
      </c>
      <c r="T127" s="16" t="e">
        <v>#N/A</v>
      </c>
      <c r="U127" s="5"/>
    </row>
    <row r="128" spans="2:21" x14ac:dyDescent="0.25">
      <c r="B128" s="18">
        <v>2029</v>
      </c>
      <c r="C128" s="18">
        <v>8</v>
      </c>
      <c r="D128" s="16" t="e">
        <v>#N/A</v>
      </c>
      <c r="E128" s="16" t="e">
        <v>#N/A</v>
      </c>
      <c r="F128" s="16" t="e">
        <v>#N/A</v>
      </c>
      <c r="G128" s="16" t="e">
        <v>#N/A</v>
      </c>
      <c r="H128" s="16" t="e">
        <v>#N/A</v>
      </c>
      <c r="I128" s="16" t="e">
        <v>#N/A</v>
      </c>
      <c r="J128" s="16" t="e">
        <v>#N/A</v>
      </c>
      <c r="K128" s="16" t="e">
        <v>#N/A</v>
      </c>
      <c r="L128" s="16" t="e">
        <v>#N/A</v>
      </c>
      <c r="M128" s="16" t="e">
        <v>#N/A</v>
      </c>
      <c r="N128" s="16" t="e">
        <v>#N/A</v>
      </c>
      <c r="O128" s="16" t="e">
        <v>#N/A</v>
      </c>
      <c r="P128" s="16" t="e">
        <v>#N/A</v>
      </c>
      <c r="Q128" s="16" t="e">
        <v>#N/A</v>
      </c>
      <c r="R128" s="16" t="e">
        <v>#N/A</v>
      </c>
      <c r="S128" s="16" t="e">
        <v>#N/A</v>
      </c>
      <c r="T128" s="16" t="e">
        <v>#N/A</v>
      </c>
      <c r="U128" s="5"/>
    </row>
    <row r="129" spans="2:21" x14ac:dyDescent="0.25">
      <c r="B129" s="18">
        <v>2029</v>
      </c>
      <c r="C129" s="18">
        <v>9</v>
      </c>
      <c r="D129" s="16" t="e">
        <v>#N/A</v>
      </c>
      <c r="E129" s="16" t="e">
        <v>#N/A</v>
      </c>
      <c r="F129" s="16" t="e">
        <v>#N/A</v>
      </c>
      <c r="G129" s="16" t="e">
        <v>#N/A</v>
      </c>
      <c r="H129" s="16" t="e">
        <v>#N/A</v>
      </c>
      <c r="I129" s="16" t="e">
        <v>#N/A</v>
      </c>
      <c r="J129" s="16" t="e">
        <v>#N/A</v>
      </c>
      <c r="K129" s="16" t="e">
        <v>#N/A</v>
      </c>
      <c r="L129" s="16" t="e">
        <v>#N/A</v>
      </c>
      <c r="M129" s="16" t="e">
        <v>#N/A</v>
      </c>
      <c r="N129" s="16" t="e">
        <v>#N/A</v>
      </c>
      <c r="O129" s="16" t="e">
        <v>#N/A</v>
      </c>
      <c r="P129" s="16" t="e">
        <v>#N/A</v>
      </c>
      <c r="Q129" s="16" t="e">
        <v>#N/A</v>
      </c>
      <c r="R129" s="16" t="e">
        <v>#N/A</v>
      </c>
      <c r="S129" s="16" t="e">
        <v>#N/A</v>
      </c>
      <c r="T129" s="16" t="e">
        <v>#N/A</v>
      </c>
      <c r="U129" s="5"/>
    </row>
    <row r="130" spans="2:21" x14ac:dyDescent="0.25">
      <c r="B130" s="18">
        <v>2029</v>
      </c>
      <c r="C130" s="18">
        <v>10</v>
      </c>
      <c r="D130" s="16" t="e">
        <v>#N/A</v>
      </c>
      <c r="E130" s="16" t="e">
        <v>#N/A</v>
      </c>
      <c r="F130" s="16" t="e">
        <v>#N/A</v>
      </c>
      <c r="G130" s="16" t="e">
        <v>#N/A</v>
      </c>
      <c r="H130" s="16" t="e">
        <v>#N/A</v>
      </c>
      <c r="I130" s="16" t="e">
        <v>#N/A</v>
      </c>
      <c r="J130" s="16" t="e">
        <v>#N/A</v>
      </c>
      <c r="K130" s="16" t="e">
        <v>#N/A</v>
      </c>
      <c r="L130" s="16" t="e">
        <v>#N/A</v>
      </c>
      <c r="M130" s="16" t="e">
        <v>#N/A</v>
      </c>
      <c r="N130" s="16" t="e">
        <v>#N/A</v>
      </c>
      <c r="O130" s="16" t="e">
        <v>#N/A</v>
      </c>
      <c r="P130" s="16" t="e">
        <v>#N/A</v>
      </c>
      <c r="Q130" s="16" t="e">
        <v>#N/A</v>
      </c>
      <c r="R130" s="16" t="e">
        <v>#N/A</v>
      </c>
      <c r="S130" s="16" t="e">
        <v>#N/A</v>
      </c>
      <c r="T130" s="16" t="e">
        <v>#N/A</v>
      </c>
      <c r="U130" s="5"/>
    </row>
    <row r="131" spans="2:21" x14ac:dyDescent="0.25">
      <c r="B131" s="18">
        <v>2029</v>
      </c>
      <c r="C131" s="18">
        <v>11</v>
      </c>
      <c r="D131" s="16" t="e">
        <v>#N/A</v>
      </c>
      <c r="E131" s="16" t="e">
        <v>#N/A</v>
      </c>
      <c r="F131" s="16" t="e">
        <v>#N/A</v>
      </c>
      <c r="G131" s="16" t="e">
        <v>#N/A</v>
      </c>
      <c r="H131" s="16" t="e">
        <v>#N/A</v>
      </c>
      <c r="I131" s="16" t="e">
        <v>#N/A</v>
      </c>
      <c r="J131" s="16" t="e">
        <v>#N/A</v>
      </c>
      <c r="K131" s="16" t="e">
        <v>#N/A</v>
      </c>
      <c r="L131" s="16" t="e">
        <v>#N/A</v>
      </c>
      <c r="M131" s="16" t="e">
        <v>#N/A</v>
      </c>
      <c r="N131" s="16" t="e">
        <v>#N/A</v>
      </c>
      <c r="O131" s="16" t="e">
        <v>#N/A</v>
      </c>
      <c r="P131" s="16" t="e">
        <v>#N/A</v>
      </c>
      <c r="Q131" s="16" t="e">
        <v>#N/A</v>
      </c>
      <c r="R131" s="16" t="e">
        <v>#N/A</v>
      </c>
      <c r="S131" s="16" t="e">
        <v>#N/A</v>
      </c>
      <c r="T131" s="16" t="e">
        <v>#N/A</v>
      </c>
      <c r="U131" s="5"/>
    </row>
    <row r="132" spans="2:21" x14ac:dyDescent="0.25">
      <c r="B132" s="18">
        <v>2029</v>
      </c>
      <c r="C132" s="18">
        <v>12</v>
      </c>
      <c r="D132" s="16" t="e">
        <v>#N/A</v>
      </c>
      <c r="E132" s="16" t="e">
        <v>#N/A</v>
      </c>
      <c r="F132" s="16" t="e">
        <v>#N/A</v>
      </c>
      <c r="G132" s="16" t="e">
        <v>#N/A</v>
      </c>
      <c r="H132" s="16" t="e">
        <v>#N/A</v>
      </c>
      <c r="I132" s="16" t="e">
        <v>#N/A</v>
      </c>
      <c r="J132" s="16" t="e">
        <v>#N/A</v>
      </c>
      <c r="K132" s="16" t="e">
        <v>#N/A</v>
      </c>
      <c r="L132" s="16" t="e">
        <v>#N/A</v>
      </c>
      <c r="M132" s="16" t="e">
        <v>#N/A</v>
      </c>
      <c r="N132" s="16" t="e">
        <v>#N/A</v>
      </c>
      <c r="O132" s="16" t="e">
        <v>#N/A</v>
      </c>
      <c r="P132" s="16" t="e">
        <v>#N/A</v>
      </c>
      <c r="Q132" s="16" t="e">
        <v>#N/A</v>
      </c>
      <c r="R132" s="16" t="e">
        <v>#N/A</v>
      </c>
      <c r="S132" s="16" t="e">
        <v>#N/A</v>
      </c>
      <c r="T132" s="16" t="e">
        <v>#N/A</v>
      </c>
      <c r="U132" s="5"/>
    </row>
    <row r="133" spans="2:21" x14ac:dyDescent="0.25">
      <c r="B133" s="18">
        <v>2030</v>
      </c>
      <c r="C133" s="18">
        <v>1</v>
      </c>
      <c r="D133" s="16" t="e">
        <v>#N/A</v>
      </c>
      <c r="E133" s="16" t="e">
        <v>#N/A</v>
      </c>
      <c r="F133" s="16" t="e">
        <v>#N/A</v>
      </c>
      <c r="G133" s="16" t="e">
        <v>#N/A</v>
      </c>
      <c r="H133" s="16" t="e">
        <v>#N/A</v>
      </c>
      <c r="I133" s="16" t="e">
        <v>#N/A</v>
      </c>
      <c r="J133" s="16" t="e">
        <v>#N/A</v>
      </c>
      <c r="K133" s="16" t="e">
        <v>#N/A</v>
      </c>
      <c r="L133" s="16" t="e">
        <v>#N/A</v>
      </c>
      <c r="M133" s="16" t="e">
        <v>#N/A</v>
      </c>
      <c r="N133" s="16" t="e">
        <v>#N/A</v>
      </c>
      <c r="O133" s="16" t="e">
        <v>#N/A</v>
      </c>
      <c r="P133" s="16" t="e">
        <v>#N/A</v>
      </c>
      <c r="Q133" s="16" t="e">
        <v>#N/A</v>
      </c>
      <c r="R133" s="16" t="e">
        <v>#N/A</v>
      </c>
      <c r="S133" s="16" t="e">
        <v>#N/A</v>
      </c>
      <c r="T133" s="16" t="e">
        <v>#N/A</v>
      </c>
      <c r="U133" s="5"/>
    </row>
    <row r="134" spans="2:21" x14ac:dyDescent="0.25">
      <c r="B134" s="18">
        <v>2030</v>
      </c>
      <c r="C134" s="18">
        <v>2</v>
      </c>
      <c r="D134" s="16" t="e">
        <v>#N/A</v>
      </c>
      <c r="E134" s="16" t="e">
        <v>#N/A</v>
      </c>
      <c r="F134" s="16" t="e">
        <v>#N/A</v>
      </c>
      <c r="G134" s="16" t="e">
        <v>#N/A</v>
      </c>
      <c r="H134" s="16" t="e">
        <v>#N/A</v>
      </c>
      <c r="I134" s="16" t="e">
        <v>#N/A</v>
      </c>
      <c r="J134" s="16" t="e">
        <v>#N/A</v>
      </c>
      <c r="K134" s="16" t="e">
        <v>#N/A</v>
      </c>
      <c r="L134" s="16" t="e">
        <v>#N/A</v>
      </c>
      <c r="M134" s="16" t="e">
        <v>#N/A</v>
      </c>
      <c r="N134" s="16" t="e">
        <v>#N/A</v>
      </c>
      <c r="O134" s="16" t="e">
        <v>#N/A</v>
      </c>
      <c r="P134" s="16" t="e">
        <v>#N/A</v>
      </c>
      <c r="Q134" s="16" t="e">
        <v>#N/A</v>
      </c>
      <c r="R134" s="16" t="e">
        <v>#N/A</v>
      </c>
      <c r="S134" s="16" t="e">
        <v>#N/A</v>
      </c>
      <c r="T134" s="16" t="e">
        <v>#N/A</v>
      </c>
      <c r="U134" s="5"/>
    </row>
    <row r="135" spans="2:21" x14ac:dyDescent="0.25">
      <c r="B135" s="18">
        <v>2030</v>
      </c>
      <c r="C135" s="18">
        <v>3</v>
      </c>
      <c r="D135" s="16" t="e">
        <v>#N/A</v>
      </c>
      <c r="E135" s="16" t="e">
        <v>#N/A</v>
      </c>
      <c r="F135" s="16" t="e">
        <v>#N/A</v>
      </c>
      <c r="G135" s="16" t="e">
        <v>#N/A</v>
      </c>
      <c r="H135" s="16" t="e">
        <v>#N/A</v>
      </c>
      <c r="I135" s="16" t="e">
        <v>#N/A</v>
      </c>
      <c r="J135" s="16" t="e">
        <v>#N/A</v>
      </c>
      <c r="K135" s="16" t="e">
        <v>#N/A</v>
      </c>
      <c r="L135" s="16" t="e">
        <v>#N/A</v>
      </c>
      <c r="M135" s="16" t="e">
        <v>#N/A</v>
      </c>
      <c r="N135" s="16" t="e">
        <v>#N/A</v>
      </c>
      <c r="O135" s="16" t="e">
        <v>#N/A</v>
      </c>
      <c r="P135" s="16" t="e">
        <v>#N/A</v>
      </c>
      <c r="Q135" s="16" t="e">
        <v>#N/A</v>
      </c>
      <c r="R135" s="16" t="e">
        <v>#N/A</v>
      </c>
      <c r="S135" s="16" t="e">
        <v>#N/A</v>
      </c>
      <c r="T135" s="16" t="e">
        <v>#N/A</v>
      </c>
      <c r="U135" s="5"/>
    </row>
    <row r="136" spans="2:21" x14ac:dyDescent="0.25">
      <c r="B136" s="18">
        <v>2030</v>
      </c>
      <c r="C136" s="18">
        <v>4</v>
      </c>
      <c r="D136" s="16" t="e">
        <v>#N/A</v>
      </c>
      <c r="E136" s="16" t="e">
        <v>#N/A</v>
      </c>
      <c r="F136" s="16" t="e">
        <v>#N/A</v>
      </c>
      <c r="G136" s="16" t="e">
        <v>#N/A</v>
      </c>
      <c r="H136" s="16" t="e">
        <v>#N/A</v>
      </c>
      <c r="I136" s="16" t="e">
        <v>#N/A</v>
      </c>
      <c r="J136" s="16" t="e">
        <v>#N/A</v>
      </c>
      <c r="K136" s="16" t="e">
        <v>#N/A</v>
      </c>
      <c r="L136" s="16" t="e">
        <v>#N/A</v>
      </c>
      <c r="M136" s="16" t="e">
        <v>#N/A</v>
      </c>
      <c r="N136" s="16" t="e">
        <v>#N/A</v>
      </c>
      <c r="O136" s="16" t="e">
        <v>#N/A</v>
      </c>
      <c r="P136" s="16" t="e">
        <v>#N/A</v>
      </c>
      <c r="Q136" s="16" t="e">
        <v>#N/A</v>
      </c>
      <c r="R136" s="16" t="e">
        <v>#N/A</v>
      </c>
      <c r="S136" s="16" t="e">
        <v>#N/A</v>
      </c>
      <c r="T136" s="16" t="e">
        <v>#N/A</v>
      </c>
      <c r="U136" s="5"/>
    </row>
    <row r="137" spans="2:21" x14ac:dyDescent="0.25">
      <c r="B137" s="18">
        <v>2030</v>
      </c>
      <c r="C137" s="18">
        <v>5</v>
      </c>
      <c r="D137" s="16" t="e">
        <v>#N/A</v>
      </c>
      <c r="E137" s="16" t="e">
        <v>#N/A</v>
      </c>
      <c r="F137" s="16" t="e">
        <v>#N/A</v>
      </c>
      <c r="G137" s="16" t="e">
        <v>#N/A</v>
      </c>
      <c r="H137" s="16" t="e">
        <v>#N/A</v>
      </c>
      <c r="I137" s="16" t="e">
        <v>#N/A</v>
      </c>
      <c r="J137" s="16" t="e">
        <v>#N/A</v>
      </c>
      <c r="K137" s="16" t="e">
        <v>#N/A</v>
      </c>
      <c r="L137" s="16" t="e">
        <v>#N/A</v>
      </c>
      <c r="M137" s="16" t="e">
        <v>#N/A</v>
      </c>
      <c r="N137" s="16" t="e">
        <v>#N/A</v>
      </c>
      <c r="O137" s="16" t="e">
        <v>#N/A</v>
      </c>
      <c r="P137" s="16" t="e">
        <v>#N/A</v>
      </c>
      <c r="Q137" s="16" t="e">
        <v>#N/A</v>
      </c>
      <c r="R137" s="16" t="e">
        <v>#N/A</v>
      </c>
      <c r="S137" s="16" t="e">
        <v>#N/A</v>
      </c>
      <c r="T137" s="16" t="e">
        <v>#N/A</v>
      </c>
      <c r="U137" s="5"/>
    </row>
    <row r="138" spans="2:21" x14ac:dyDescent="0.25">
      <c r="B138" s="18">
        <v>2030</v>
      </c>
      <c r="C138" s="18">
        <v>6</v>
      </c>
      <c r="D138" s="16" t="e">
        <v>#N/A</v>
      </c>
      <c r="E138" s="16" t="e">
        <v>#N/A</v>
      </c>
      <c r="F138" s="16" t="e">
        <v>#N/A</v>
      </c>
      <c r="G138" s="16" t="e">
        <v>#N/A</v>
      </c>
      <c r="H138" s="16" t="e">
        <v>#N/A</v>
      </c>
      <c r="I138" s="16" t="e">
        <v>#N/A</v>
      </c>
      <c r="J138" s="16" t="e">
        <v>#N/A</v>
      </c>
      <c r="K138" s="16" t="e">
        <v>#N/A</v>
      </c>
      <c r="L138" s="16" t="e">
        <v>#N/A</v>
      </c>
      <c r="M138" s="16" t="e">
        <v>#N/A</v>
      </c>
      <c r="N138" s="16" t="e">
        <v>#N/A</v>
      </c>
      <c r="O138" s="16" t="e">
        <v>#N/A</v>
      </c>
      <c r="P138" s="16" t="e">
        <v>#N/A</v>
      </c>
      <c r="Q138" s="16" t="e">
        <v>#N/A</v>
      </c>
      <c r="R138" s="16" t="e">
        <v>#N/A</v>
      </c>
      <c r="S138" s="16" t="e">
        <v>#N/A</v>
      </c>
      <c r="T138" s="16" t="e">
        <v>#N/A</v>
      </c>
      <c r="U138" s="5"/>
    </row>
    <row r="139" spans="2:21" x14ac:dyDescent="0.25">
      <c r="B139" s="18">
        <v>2030</v>
      </c>
      <c r="C139" s="18">
        <v>7</v>
      </c>
      <c r="D139" s="16" t="e">
        <v>#N/A</v>
      </c>
      <c r="E139" s="16" t="e">
        <v>#N/A</v>
      </c>
      <c r="F139" s="16" t="e">
        <v>#N/A</v>
      </c>
      <c r="G139" s="16" t="e">
        <v>#N/A</v>
      </c>
      <c r="H139" s="16" t="e">
        <v>#N/A</v>
      </c>
      <c r="I139" s="16" t="e">
        <v>#N/A</v>
      </c>
      <c r="J139" s="16" t="e">
        <v>#N/A</v>
      </c>
      <c r="K139" s="16" t="e">
        <v>#N/A</v>
      </c>
      <c r="L139" s="16" t="e">
        <v>#N/A</v>
      </c>
      <c r="M139" s="16" t="e">
        <v>#N/A</v>
      </c>
      <c r="N139" s="16" t="e">
        <v>#N/A</v>
      </c>
      <c r="O139" s="16" t="e">
        <v>#N/A</v>
      </c>
      <c r="P139" s="16" t="e">
        <v>#N/A</v>
      </c>
      <c r="Q139" s="16" t="e">
        <v>#N/A</v>
      </c>
      <c r="R139" s="16" t="e">
        <v>#N/A</v>
      </c>
      <c r="S139" s="16" t="e">
        <v>#N/A</v>
      </c>
      <c r="T139" s="16" t="e">
        <v>#N/A</v>
      </c>
      <c r="U139" s="5"/>
    </row>
    <row r="140" spans="2:21" x14ac:dyDescent="0.25">
      <c r="B140" s="18">
        <v>2030</v>
      </c>
      <c r="C140" s="18">
        <v>8</v>
      </c>
      <c r="D140" s="16" t="e">
        <v>#N/A</v>
      </c>
      <c r="E140" s="16" t="e">
        <v>#N/A</v>
      </c>
      <c r="F140" s="16" t="e">
        <v>#N/A</v>
      </c>
      <c r="G140" s="16" t="e">
        <v>#N/A</v>
      </c>
      <c r="H140" s="16" t="e">
        <v>#N/A</v>
      </c>
      <c r="I140" s="16" t="e">
        <v>#N/A</v>
      </c>
      <c r="J140" s="16" t="e">
        <v>#N/A</v>
      </c>
      <c r="K140" s="16" t="e">
        <v>#N/A</v>
      </c>
      <c r="L140" s="16" t="e">
        <v>#N/A</v>
      </c>
      <c r="M140" s="16" t="e">
        <v>#N/A</v>
      </c>
      <c r="N140" s="16" t="e">
        <v>#N/A</v>
      </c>
      <c r="O140" s="16" t="e">
        <v>#N/A</v>
      </c>
      <c r="P140" s="16" t="e">
        <v>#N/A</v>
      </c>
      <c r="Q140" s="16" t="e">
        <v>#N/A</v>
      </c>
      <c r="R140" s="16" t="e">
        <v>#N/A</v>
      </c>
      <c r="S140" s="16" t="e">
        <v>#N/A</v>
      </c>
      <c r="T140" s="16" t="e">
        <v>#N/A</v>
      </c>
      <c r="U140" s="5"/>
    </row>
    <row r="141" spans="2:21" x14ac:dyDescent="0.25">
      <c r="B141" s="18">
        <v>2030</v>
      </c>
      <c r="C141" s="18">
        <v>9</v>
      </c>
      <c r="D141" s="16" t="e">
        <v>#N/A</v>
      </c>
      <c r="E141" s="16" t="e">
        <v>#N/A</v>
      </c>
      <c r="F141" s="16" t="e">
        <v>#N/A</v>
      </c>
      <c r="G141" s="16" t="e">
        <v>#N/A</v>
      </c>
      <c r="H141" s="16" t="e">
        <v>#N/A</v>
      </c>
      <c r="I141" s="16" t="e">
        <v>#N/A</v>
      </c>
      <c r="J141" s="16" t="e">
        <v>#N/A</v>
      </c>
      <c r="K141" s="16" t="e">
        <v>#N/A</v>
      </c>
      <c r="L141" s="16" t="e">
        <v>#N/A</v>
      </c>
      <c r="M141" s="16" t="e">
        <v>#N/A</v>
      </c>
      <c r="N141" s="16" t="e">
        <v>#N/A</v>
      </c>
      <c r="O141" s="16" t="e">
        <v>#N/A</v>
      </c>
      <c r="P141" s="16" t="e">
        <v>#N/A</v>
      </c>
      <c r="Q141" s="16" t="e">
        <v>#N/A</v>
      </c>
      <c r="R141" s="16" t="e">
        <v>#N/A</v>
      </c>
      <c r="S141" s="16" t="e">
        <v>#N/A</v>
      </c>
      <c r="T141" s="16" t="e">
        <v>#N/A</v>
      </c>
      <c r="U141" s="5"/>
    </row>
    <row r="142" spans="2:21" x14ac:dyDescent="0.25">
      <c r="B142" s="18">
        <v>2030</v>
      </c>
      <c r="C142" s="18">
        <v>10</v>
      </c>
      <c r="D142" s="16" t="e">
        <v>#N/A</v>
      </c>
      <c r="E142" s="16" t="e">
        <v>#N/A</v>
      </c>
      <c r="F142" s="16" t="e">
        <v>#N/A</v>
      </c>
      <c r="G142" s="16" t="e">
        <v>#N/A</v>
      </c>
      <c r="H142" s="16" t="e">
        <v>#N/A</v>
      </c>
      <c r="I142" s="16" t="e">
        <v>#N/A</v>
      </c>
      <c r="J142" s="16" t="e">
        <v>#N/A</v>
      </c>
      <c r="K142" s="16" t="e">
        <v>#N/A</v>
      </c>
      <c r="L142" s="16" t="e">
        <v>#N/A</v>
      </c>
      <c r="M142" s="16" t="e">
        <v>#N/A</v>
      </c>
      <c r="N142" s="16" t="e">
        <v>#N/A</v>
      </c>
      <c r="O142" s="16" t="e">
        <v>#N/A</v>
      </c>
      <c r="P142" s="16" t="e">
        <v>#N/A</v>
      </c>
      <c r="Q142" s="16" t="e">
        <v>#N/A</v>
      </c>
      <c r="R142" s="16" t="e">
        <v>#N/A</v>
      </c>
      <c r="S142" s="16" t="e">
        <v>#N/A</v>
      </c>
      <c r="T142" s="16" t="e">
        <v>#N/A</v>
      </c>
      <c r="U142" s="5"/>
    </row>
    <row r="143" spans="2:21" x14ac:dyDescent="0.25">
      <c r="B143" s="18">
        <v>2030</v>
      </c>
      <c r="C143" s="18">
        <v>11</v>
      </c>
      <c r="D143" s="16" t="e">
        <v>#N/A</v>
      </c>
      <c r="E143" s="16" t="e">
        <v>#N/A</v>
      </c>
      <c r="F143" s="16" t="e">
        <v>#N/A</v>
      </c>
      <c r="G143" s="16" t="e">
        <v>#N/A</v>
      </c>
      <c r="H143" s="16" t="e">
        <v>#N/A</v>
      </c>
      <c r="I143" s="16" t="e">
        <v>#N/A</v>
      </c>
      <c r="J143" s="16" t="e">
        <v>#N/A</v>
      </c>
      <c r="K143" s="16" t="e">
        <v>#N/A</v>
      </c>
      <c r="L143" s="16" t="e">
        <v>#N/A</v>
      </c>
      <c r="M143" s="16" t="e">
        <v>#N/A</v>
      </c>
      <c r="N143" s="16" t="e">
        <v>#N/A</v>
      </c>
      <c r="O143" s="16" t="e">
        <v>#N/A</v>
      </c>
      <c r="P143" s="16" t="e">
        <v>#N/A</v>
      </c>
      <c r="Q143" s="16" t="e">
        <v>#N/A</v>
      </c>
      <c r="R143" s="16" t="e">
        <v>#N/A</v>
      </c>
      <c r="S143" s="16" t="e">
        <v>#N/A</v>
      </c>
      <c r="T143" s="16" t="e">
        <v>#N/A</v>
      </c>
      <c r="U143" s="5"/>
    </row>
    <row r="144" spans="2:21" x14ac:dyDescent="0.25">
      <c r="B144" s="18">
        <v>2030</v>
      </c>
      <c r="C144" s="18">
        <v>12</v>
      </c>
      <c r="D144" s="16" t="e">
        <v>#N/A</v>
      </c>
      <c r="E144" s="16" t="e">
        <v>#N/A</v>
      </c>
      <c r="F144" s="16" t="e">
        <v>#N/A</v>
      </c>
      <c r="G144" s="16" t="e">
        <v>#N/A</v>
      </c>
      <c r="H144" s="16" t="e">
        <v>#N/A</v>
      </c>
      <c r="I144" s="16" t="e">
        <v>#N/A</v>
      </c>
      <c r="J144" s="16" t="e">
        <v>#N/A</v>
      </c>
      <c r="K144" s="16" t="e">
        <v>#N/A</v>
      </c>
      <c r="L144" s="16" t="e">
        <v>#N/A</v>
      </c>
      <c r="M144" s="16" t="e">
        <v>#N/A</v>
      </c>
      <c r="N144" s="16" t="e">
        <v>#N/A</v>
      </c>
      <c r="O144" s="16" t="e">
        <v>#N/A</v>
      </c>
      <c r="P144" s="16" t="e">
        <v>#N/A</v>
      </c>
      <c r="Q144" s="16" t="e">
        <v>#N/A</v>
      </c>
      <c r="R144" s="16" t="e">
        <v>#N/A</v>
      </c>
      <c r="S144" s="16" t="e">
        <v>#N/A</v>
      </c>
      <c r="T144" s="16" t="e">
        <v>#N/A</v>
      </c>
      <c r="U144" s="5"/>
    </row>
    <row r="145" spans="2:21" x14ac:dyDescent="0.25">
      <c r="B145" s="18">
        <v>2031</v>
      </c>
      <c r="C145" s="18">
        <v>1</v>
      </c>
      <c r="D145" s="16" t="e">
        <v>#N/A</v>
      </c>
      <c r="E145" s="16" t="e">
        <v>#N/A</v>
      </c>
      <c r="F145" s="16" t="e">
        <v>#N/A</v>
      </c>
      <c r="G145" s="16" t="e">
        <v>#N/A</v>
      </c>
      <c r="H145" s="16" t="e">
        <v>#N/A</v>
      </c>
      <c r="I145" s="16" t="e">
        <v>#N/A</v>
      </c>
      <c r="J145" s="16" t="e">
        <v>#N/A</v>
      </c>
      <c r="K145" s="16" t="e">
        <v>#N/A</v>
      </c>
      <c r="L145" s="16" t="e">
        <v>#N/A</v>
      </c>
      <c r="M145" s="16" t="e">
        <v>#N/A</v>
      </c>
      <c r="N145" s="16" t="e">
        <v>#N/A</v>
      </c>
      <c r="O145" s="16" t="e">
        <v>#N/A</v>
      </c>
      <c r="P145" s="16" t="e">
        <v>#N/A</v>
      </c>
      <c r="Q145" s="16" t="e">
        <v>#N/A</v>
      </c>
      <c r="R145" s="16" t="e">
        <v>#N/A</v>
      </c>
      <c r="S145" s="16" t="e">
        <v>#N/A</v>
      </c>
      <c r="T145" s="16" t="e">
        <v>#N/A</v>
      </c>
      <c r="U145" s="5"/>
    </row>
    <row r="146" spans="2:21" x14ac:dyDescent="0.25">
      <c r="B146" s="18">
        <v>2031</v>
      </c>
      <c r="C146" s="18">
        <v>2</v>
      </c>
      <c r="D146" s="16" t="e">
        <v>#N/A</v>
      </c>
      <c r="E146" s="16" t="e">
        <v>#N/A</v>
      </c>
      <c r="F146" s="16" t="e">
        <v>#N/A</v>
      </c>
      <c r="G146" s="16" t="e">
        <v>#N/A</v>
      </c>
      <c r="H146" s="16" t="e">
        <v>#N/A</v>
      </c>
      <c r="I146" s="16" t="e">
        <v>#N/A</v>
      </c>
      <c r="J146" s="16" t="e">
        <v>#N/A</v>
      </c>
      <c r="K146" s="16" t="e">
        <v>#N/A</v>
      </c>
      <c r="L146" s="16" t="e">
        <v>#N/A</v>
      </c>
      <c r="M146" s="16" t="e">
        <v>#N/A</v>
      </c>
      <c r="N146" s="16" t="e">
        <v>#N/A</v>
      </c>
      <c r="O146" s="16" t="e">
        <v>#N/A</v>
      </c>
      <c r="P146" s="16" t="e">
        <v>#N/A</v>
      </c>
      <c r="Q146" s="16" t="e">
        <v>#N/A</v>
      </c>
      <c r="R146" s="16" t="e">
        <v>#N/A</v>
      </c>
      <c r="S146" s="16" t="e">
        <v>#N/A</v>
      </c>
      <c r="T146" s="16" t="e">
        <v>#N/A</v>
      </c>
      <c r="U146" s="5"/>
    </row>
    <row r="147" spans="2:21" x14ac:dyDescent="0.25">
      <c r="B147" s="18">
        <v>2031</v>
      </c>
      <c r="C147" s="18">
        <v>3</v>
      </c>
      <c r="D147" s="16" t="e">
        <v>#N/A</v>
      </c>
      <c r="E147" s="16" t="e">
        <v>#N/A</v>
      </c>
      <c r="F147" s="16" t="e">
        <v>#N/A</v>
      </c>
      <c r="G147" s="16" t="e">
        <v>#N/A</v>
      </c>
      <c r="H147" s="16" t="e">
        <v>#N/A</v>
      </c>
      <c r="I147" s="16" t="e">
        <v>#N/A</v>
      </c>
      <c r="J147" s="16" t="e">
        <v>#N/A</v>
      </c>
      <c r="K147" s="16" t="e">
        <v>#N/A</v>
      </c>
      <c r="L147" s="16" t="e">
        <v>#N/A</v>
      </c>
      <c r="M147" s="16" t="e">
        <v>#N/A</v>
      </c>
      <c r="N147" s="16" t="e">
        <v>#N/A</v>
      </c>
      <c r="O147" s="16" t="e">
        <v>#N/A</v>
      </c>
      <c r="P147" s="16" t="e">
        <v>#N/A</v>
      </c>
      <c r="Q147" s="16" t="e">
        <v>#N/A</v>
      </c>
      <c r="R147" s="16" t="e">
        <v>#N/A</v>
      </c>
      <c r="S147" s="16" t="e">
        <v>#N/A</v>
      </c>
      <c r="T147" s="16" t="e">
        <v>#N/A</v>
      </c>
      <c r="U147" s="5"/>
    </row>
    <row r="148" spans="2:21" x14ac:dyDescent="0.25">
      <c r="B148" s="18">
        <v>2031</v>
      </c>
      <c r="C148" s="18">
        <v>4</v>
      </c>
      <c r="D148" s="16" t="e">
        <v>#N/A</v>
      </c>
      <c r="E148" s="16" t="e">
        <v>#N/A</v>
      </c>
      <c r="F148" s="16" t="e">
        <v>#N/A</v>
      </c>
      <c r="G148" s="16" t="e">
        <v>#N/A</v>
      </c>
      <c r="H148" s="16" t="e">
        <v>#N/A</v>
      </c>
      <c r="I148" s="16" t="e">
        <v>#N/A</v>
      </c>
      <c r="J148" s="16" t="e">
        <v>#N/A</v>
      </c>
      <c r="K148" s="16" t="e">
        <v>#N/A</v>
      </c>
      <c r="L148" s="16" t="e">
        <v>#N/A</v>
      </c>
      <c r="M148" s="16" t="e">
        <v>#N/A</v>
      </c>
      <c r="N148" s="16" t="e">
        <v>#N/A</v>
      </c>
      <c r="O148" s="16" t="e">
        <v>#N/A</v>
      </c>
      <c r="P148" s="16" t="e">
        <v>#N/A</v>
      </c>
      <c r="Q148" s="16" t="e">
        <v>#N/A</v>
      </c>
      <c r="R148" s="16" t="e">
        <v>#N/A</v>
      </c>
      <c r="S148" s="16" t="e">
        <v>#N/A</v>
      </c>
      <c r="T148" s="16" t="e">
        <v>#N/A</v>
      </c>
      <c r="U148" s="5"/>
    </row>
    <row r="149" spans="2:21" x14ac:dyDescent="0.25">
      <c r="B149" s="18">
        <v>2031</v>
      </c>
      <c r="C149" s="18">
        <v>5</v>
      </c>
      <c r="D149" s="16" t="e">
        <v>#N/A</v>
      </c>
      <c r="E149" s="16" t="e">
        <v>#N/A</v>
      </c>
      <c r="F149" s="16" t="e">
        <v>#N/A</v>
      </c>
      <c r="G149" s="16" t="e">
        <v>#N/A</v>
      </c>
      <c r="H149" s="16" t="e">
        <v>#N/A</v>
      </c>
      <c r="I149" s="16" t="e">
        <v>#N/A</v>
      </c>
      <c r="J149" s="16" t="e">
        <v>#N/A</v>
      </c>
      <c r="K149" s="16" t="e">
        <v>#N/A</v>
      </c>
      <c r="L149" s="16" t="e">
        <v>#N/A</v>
      </c>
      <c r="M149" s="16" t="e">
        <v>#N/A</v>
      </c>
      <c r="N149" s="16" t="e">
        <v>#N/A</v>
      </c>
      <c r="O149" s="16" t="e">
        <v>#N/A</v>
      </c>
      <c r="P149" s="16" t="e">
        <v>#N/A</v>
      </c>
      <c r="Q149" s="16" t="e">
        <v>#N/A</v>
      </c>
      <c r="R149" s="16" t="e">
        <v>#N/A</v>
      </c>
      <c r="S149" s="16" t="e">
        <v>#N/A</v>
      </c>
      <c r="T149" s="16" t="e">
        <v>#N/A</v>
      </c>
      <c r="U149" s="5"/>
    </row>
    <row r="150" spans="2:21" x14ac:dyDescent="0.25">
      <c r="B150" s="18">
        <v>2031</v>
      </c>
      <c r="C150" s="18">
        <v>6</v>
      </c>
      <c r="D150" s="16" t="e">
        <v>#N/A</v>
      </c>
      <c r="E150" s="16" t="e">
        <v>#N/A</v>
      </c>
      <c r="F150" s="16" t="e">
        <v>#N/A</v>
      </c>
      <c r="G150" s="16" t="e">
        <v>#N/A</v>
      </c>
      <c r="H150" s="16" t="e">
        <v>#N/A</v>
      </c>
      <c r="I150" s="16" t="e">
        <v>#N/A</v>
      </c>
      <c r="J150" s="16" t="e">
        <v>#N/A</v>
      </c>
      <c r="K150" s="16" t="e">
        <v>#N/A</v>
      </c>
      <c r="L150" s="16" t="e">
        <v>#N/A</v>
      </c>
      <c r="M150" s="16" t="e">
        <v>#N/A</v>
      </c>
      <c r="N150" s="16" t="e">
        <v>#N/A</v>
      </c>
      <c r="O150" s="16" t="e">
        <v>#N/A</v>
      </c>
      <c r="P150" s="16" t="e">
        <v>#N/A</v>
      </c>
      <c r="Q150" s="16" t="e">
        <v>#N/A</v>
      </c>
      <c r="R150" s="16" t="e">
        <v>#N/A</v>
      </c>
      <c r="S150" s="16" t="e">
        <v>#N/A</v>
      </c>
      <c r="T150" s="16" t="e">
        <v>#N/A</v>
      </c>
      <c r="U150" s="5"/>
    </row>
    <row r="151" spans="2:21" x14ac:dyDescent="0.25">
      <c r="B151" s="18">
        <v>2031</v>
      </c>
      <c r="C151" s="18">
        <v>7</v>
      </c>
      <c r="D151" s="16" t="e">
        <v>#N/A</v>
      </c>
      <c r="E151" s="16" t="e">
        <v>#N/A</v>
      </c>
      <c r="F151" s="16" t="e">
        <v>#N/A</v>
      </c>
      <c r="G151" s="16" t="e">
        <v>#N/A</v>
      </c>
      <c r="H151" s="16" t="e">
        <v>#N/A</v>
      </c>
      <c r="I151" s="16" t="e">
        <v>#N/A</v>
      </c>
      <c r="J151" s="16" t="e">
        <v>#N/A</v>
      </c>
      <c r="K151" s="16" t="e">
        <v>#N/A</v>
      </c>
      <c r="L151" s="16" t="e">
        <v>#N/A</v>
      </c>
      <c r="M151" s="16" t="e">
        <v>#N/A</v>
      </c>
      <c r="N151" s="16" t="e">
        <v>#N/A</v>
      </c>
      <c r="O151" s="16" t="e">
        <v>#N/A</v>
      </c>
      <c r="P151" s="16" t="e">
        <v>#N/A</v>
      </c>
      <c r="Q151" s="16" t="e">
        <v>#N/A</v>
      </c>
      <c r="R151" s="16" t="e">
        <v>#N/A</v>
      </c>
      <c r="S151" s="16" t="e">
        <v>#N/A</v>
      </c>
      <c r="T151" s="16" t="e">
        <v>#N/A</v>
      </c>
      <c r="U151" s="5"/>
    </row>
    <row r="152" spans="2:21" x14ac:dyDescent="0.25">
      <c r="B152" s="18">
        <v>2031</v>
      </c>
      <c r="C152" s="18">
        <v>8</v>
      </c>
      <c r="D152" s="16" t="e">
        <v>#N/A</v>
      </c>
      <c r="E152" s="16" t="e">
        <v>#N/A</v>
      </c>
      <c r="F152" s="16" t="e">
        <v>#N/A</v>
      </c>
      <c r="G152" s="16" t="e">
        <v>#N/A</v>
      </c>
      <c r="H152" s="16" t="e">
        <v>#N/A</v>
      </c>
      <c r="I152" s="16" t="e">
        <v>#N/A</v>
      </c>
      <c r="J152" s="16" t="e">
        <v>#N/A</v>
      </c>
      <c r="K152" s="16" t="e">
        <v>#N/A</v>
      </c>
      <c r="L152" s="16" t="e">
        <v>#N/A</v>
      </c>
      <c r="M152" s="16" t="e">
        <v>#N/A</v>
      </c>
      <c r="N152" s="16" t="e">
        <v>#N/A</v>
      </c>
      <c r="O152" s="16" t="e">
        <v>#N/A</v>
      </c>
      <c r="P152" s="16" t="e">
        <v>#N/A</v>
      </c>
      <c r="Q152" s="16" t="e">
        <v>#N/A</v>
      </c>
      <c r="R152" s="16" t="e">
        <v>#N/A</v>
      </c>
      <c r="S152" s="16" t="e">
        <v>#N/A</v>
      </c>
      <c r="T152" s="16" t="e">
        <v>#N/A</v>
      </c>
      <c r="U152" s="5"/>
    </row>
    <row r="153" spans="2:21" x14ac:dyDescent="0.25">
      <c r="B153" s="18">
        <v>2031</v>
      </c>
      <c r="C153" s="18">
        <v>9</v>
      </c>
      <c r="D153" s="16" t="e">
        <v>#N/A</v>
      </c>
      <c r="E153" s="16" t="e">
        <v>#N/A</v>
      </c>
      <c r="F153" s="16" t="e">
        <v>#N/A</v>
      </c>
      <c r="G153" s="16" t="e">
        <v>#N/A</v>
      </c>
      <c r="H153" s="16" t="e">
        <v>#N/A</v>
      </c>
      <c r="I153" s="16" t="e">
        <v>#N/A</v>
      </c>
      <c r="J153" s="16" t="e">
        <v>#N/A</v>
      </c>
      <c r="K153" s="16" t="e">
        <v>#N/A</v>
      </c>
      <c r="L153" s="16" t="e">
        <v>#N/A</v>
      </c>
      <c r="M153" s="16" t="e">
        <v>#N/A</v>
      </c>
      <c r="N153" s="16" t="e">
        <v>#N/A</v>
      </c>
      <c r="O153" s="16" t="e">
        <v>#N/A</v>
      </c>
      <c r="P153" s="16" t="e">
        <v>#N/A</v>
      </c>
      <c r="Q153" s="16" t="e">
        <v>#N/A</v>
      </c>
      <c r="R153" s="16" t="e">
        <v>#N/A</v>
      </c>
      <c r="S153" s="16" t="e">
        <v>#N/A</v>
      </c>
      <c r="T153" s="16" t="e">
        <v>#N/A</v>
      </c>
      <c r="U153" s="5"/>
    </row>
    <row r="154" spans="2:21" x14ac:dyDescent="0.25">
      <c r="B154" s="18">
        <v>2031</v>
      </c>
      <c r="C154" s="18">
        <v>10</v>
      </c>
      <c r="D154" s="16" t="e">
        <v>#N/A</v>
      </c>
      <c r="E154" s="16" t="e">
        <v>#N/A</v>
      </c>
      <c r="F154" s="16" t="e">
        <v>#N/A</v>
      </c>
      <c r="G154" s="16" t="e">
        <v>#N/A</v>
      </c>
      <c r="H154" s="16" t="e">
        <v>#N/A</v>
      </c>
      <c r="I154" s="16" t="e">
        <v>#N/A</v>
      </c>
      <c r="J154" s="16" t="e">
        <v>#N/A</v>
      </c>
      <c r="K154" s="16" t="e">
        <v>#N/A</v>
      </c>
      <c r="L154" s="16" t="e">
        <v>#N/A</v>
      </c>
      <c r="M154" s="16" t="e">
        <v>#N/A</v>
      </c>
      <c r="N154" s="16" t="e">
        <v>#N/A</v>
      </c>
      <c r="O154" s="16" t="e">
        <v>#N/A</v>
      </c>
      <c r="P154" s="16" t="e">
        <v>#N/A</v>
      </c>
      <c r="Q154" s="16" t="e">
        <v>#N/A</v>
      </c>
      <c r="R154" s="16" t="e">
        <v>#N/A</v>
      </c>
      <c r="S154" s="16" t="e">
        <v>#N/A</v>
      </c>
      <c r="T154" s="16" t="e">
        <v>#N/A</v>
      </c>
      <c r="U154" s="5"/>
    </row>
    <row r="155" spans="2:21" x14ac:dyDescent="0.25">
      <c r="B155" s="18">
        <v>2031</v>
      </c>
      <c r="C155" s="18">
        <v>11</v>
      </c>
      <c r="D155" s="16" t="e">
        <v>#N/A</v>
      </c>
      <c r="E155" s="16" t="e">
        <v>#N/A</v>
      </c>
      <c r="F155" s="16" t="e">
        <v>#N/A</v>
      </c>
      <c r="G155" s="16" t="e">
        <v>#N/A</v>
      </c>
      <c r="H155" s="16" t="e">
        <v>#N/A</v>
      </c>
      <c r="I155" s="16" t="e">
        <v>#N/A</v>
      </c>
      <c r="J155" s="16" t="e">
        <v>#N/A</v>
      </c>
      <c r="K155" s="16" t="e">
        <v>#N/A</v>
      </c>
      <c r="L155" s="16" t="e">
        <v>#N/A</v>
      </c>
      <c r="M155" s="16" t="e">
        <v>#N/A</v>
      </c>
      <c r="N155" s="16" t="e">
        <v>#N/A</v>
      </c>
      <c r="O155" s="16" t="e">
        <v>#N/A</v>
      </c>
      <c r="P155" s="16" t="e">
        <v>#N/A</v>
      </c>
      <c r="Q155" s="16" t="e">
        <v>#N/A</v>
      </c>
      <c r="R155" s="16" t="e">
        <v>#N/A</v>
      </c>
      <c r="S155" s="16" t="e">
        <v>#N/A</v>
      </c>
      <c r="T155" s="16" t="e">
        <v>#N/A</v>
      </c>
      <c r="U155" s="5"/>
    </row>
    <row r="156" spans="2:21" x14ac:dyDescent="0.25">
      <c r="B156" s="18">
        <v>2031</v>
      </c>
      <c r="C156" s="18">
        <v>12</v>
      </c>
      <c r="D156" s="16" t="e">
        <v>#N/A</v>
      </c>
      <c r="E156" s="16" t="e">
        <v>#N/A</v>
      </c>
      <c r="F156" s="16" t="e">
        <v>#N/A</v>
      </c>
      <c r="G156" s="16" t="e">
        <v>#N/A</v>
      </c>
      <c r="H156" s="16" t="e">
        <v>#N/A</v>
      </c>
      <c r="I156" s="16" t="e">
        <v>#N/A</v>
      </c>
      <c r="J156" s="16" t="e">
        <v>#N/A</v>
      </c>
      <c r="K156" s="16" t="e">
        <v>#N/A</v>
      </c>
      <c r="L156" s="16" t="e">
        <v>#N/A</v>
      </c>
      <c r="M156" s="16" t="e">
        <v>#N/A</v>
      </c>
      <c r="N156" s="16" t="e">
        <v>#N/A</v>
      </c>
      <c r="O156" s="16" t="e">
        <v>#N/A</v>
      </c>
      <c r="P156" s="16" t="e">
        <v>#N/A</v>
      </c>
      <c r="Q156" s="16" t="e">
        <v>#N/A</v>
      </c>
      <c r="R156" s="16" t="e">
        <v>#N/A</v>
      </c>
      <c r="S156" s="16" t="e">
        <v>#N/A</v>
      </c>
      <c r="T156" s="16" t="e">
        <v>#N/A</v>
      </c>
      <c r="U156" s="5"/>
    </row>
    <row r="157" spans="2:21" x14ac:dyDescent="0.25">
      <c r="B157" s="18">
        <v>2032</v>
      </c>
      <c r="C157" s="18">
        <v>1</v>
      </c>
      <c r="D157" s="16" t="e">
        <v>#N/A</v>
      </c>
      <c r="E157" s="16" t="e">
        <v>#N/A</v>
      </c>
      <c r="F157" s="16" t="e">
        <v>#N/A</v>
      </c>
      <c r="G157" s="16" t="e">
        <v>#N/A</v>
      </c>
      <c r="H157" s="16" t="e">
        <v>#N/A</v>
      </c>
      <c r="I157" s="16" t="e">
        <v>#N/A</v>
      </c>
      <c r="J157" s="16" t="e">
        <v>#N/A</v>
      </c>
      <c r="K157" s="16" t="e">
        <v>#N/A</v>
      </c>
      <c r="L157" s="16" t="e">
        <v>#N/A</v>
      </c>
      <c r="M157" s="16" t="e">
        <v>#N/A</v>
      </c>
      <c r="N157" s="16" t="e">
        <v>#N/A</v>
      </c>
      <c r="O157" s="16" t="e">
        <v>#N/A</v>
      </c>
      <c r="P157" s="16" t="e">
        <v>#N/A</v>
      </c>
      <c r="Q157" s="16" t="e">
        <v>#N/A</v>
      </c>
      <c r="R157" s="16" t="e">
        <v>#N/A</v>
      </c>
      <c r="S157" s="16" t="e">
        <v>#N/A</v>
      </c>
      <c r="T157" s="16" t="e">
        <v>#N/A</v>
      </c>
      <c r="U157" s="5"/>
    </row>
    <row r="158" spans="2:21" x14ac:dyDescent="0.25">
      <c r="B158" s="18">
        <v>2032</v>
      </c>
      <c r="C158" s="18">
        <v>2</v>
      </c>
      <c r="D158" s="16" t="e">
        <v>#N/A</v>
      </c>
      <c r="E158" s="16" t="e">
        <v>#N/A</v>
      </c>
      <c r="F158" s="16" t="e">
        <v>#N/A</v>
      </c>
      <c r="G158" s="16" t="e">
        <v>#N/A</v>
      </c>
      <c r="H158" s="16" t="e">
        <v>#N/A</v>
      </c>
      <c r="I158" s="16" t="e">
        <v>#N/A</v>
      </c>
      <c r="J158" s="16" t="e">
        <v>#N/A</v>
      </c>
      <c r="K158" s="16" t="e">
        <v>#N/A</v>
      </c>
      <c r="L158" s="16" t="e">
        <v>#N/A</v>
      </c>
      <c r="M158" s="16" t="e">
        <v>#N/A</v>
      </c>
      <c r="N158" s="16" t="e">
        <v>#N/A</v>
      </c>
      <c r="O158" s="16" t="e">
        <v>#N/A</v>
      </c>
      <c r="P158" s="16" t="e">
        <v>#N/A</v>
      </c>
      <c r="Q158" s="16" t="e">
        <v>#N/A</v>
      </c>
      <c r="R158" s="16" t="e">
        <v>#N/A</v>
      </c>
      <c r="S158" s="16" t="e">
        <v>#N/A</v>
      </c>
      <c r="T158" s="16" t="e">
        <v>#N/A</v>
      </c>
      <c r="U158" s="5"/>
    </row>
    <row r="159" spans="2:21" x14ac:dyDescent="0.25">
      <c r="B159" s="18">
        <v>2032</v>
      </c>
      <c r="C159" s="18">
        <v>3</v>
      </c>
      <c r="D159" s="16" t="e">
        <v>#N/A</v>
      </c>
      <c r="E159" s="16" t="e">
        <v>#N/A</v>
      </c>
      <c r="F159" s="16" t="e">
        <v>#N/A</v>
      </c>
      <c r="G159" s="16" t="e">
        <v>#N/A</v>
      </c>
      <c r="H159" s="16" t="e">
        <v>#N/A</v>
      </c>
      <c r="I159" s="16" t="e">
        <v>#N/A</v>
      </c>
      <c r="J159" s="16" t="e">
        <v>#N/A</v>
      </c>
      <c r="K159" s="16" t="e">
        <v>#N/A</v>
      </c>
      <c r="L159" s="16" t="e">
        <v>#N/A</v>
      </c>
      <c r="M159" s="16" t="e">
        <v>#N/A</v>
      </c>
      <c r="N159" s="16" t="e">
        <v>#N/A</v>
      </c>
      <c r="O159" s="16" t="e">
        <v>#N/A</v>
      </c>
      <c r="P159" s="16" t="e">
        <v>#N/A</v>
      </c>
      <c r="Q159" s="16" t="e">
        <v>#N/A</v>
      </c>
      <c r="R159" s="16" t="e">
        <v>#N/A</v>
      </c>
      <c r="S159" s="16" t="e">
        <v>#N/A</v>
      </c>
      <c r="T159" s="16" t="e">
        <v>#N/A</v>
      </c>
      <c r="U159" s="5"/>
    </row>
    <row r="160" spans="2:21" x14ac:dyDescent="0.25">
      <c r="B160" s="18">
        <v>2032</v>
      </c>
      <c r="C160" s="18">
        <v>4</v>
      </c>
      <c r="D160" s="16" t="e">
        <v>#N/A</v>
      </c>
      <c r="E160" s="16" t="e">
        <v>#N/A</v>
      </c>
      <c r="F160" s="16" t="e">
        <v>#N/A</v>
      </c>
      <c r="G160" s="16" t="e">
        <v>#N/A</v>
      </c>
      <c r="H160" s="16" t="e">
        <v>#N/A</v>
      </c>
      <c r="I160" s="16" t="e">
        <v>#N/A</v>
      </c>
      <c r="J160" s="16" t="e">
        <v>#N/A</v>
      </c>
      <c r="K160" s="16" t="e">
        <v>#N/A</v>
      </c>
      <c r="L160" s="16" t="e">
        <v>#N/A</v>
      </c>
      <c r="M160" s="16" t="e">
        <v>#N/A</v>
      </c>
      <c r="N160" s="16" t="e">
        <v>#N/A</v>
      </c>
      <c r="O160" s="16" t="e">
        <v>#N/A</v>
      </c>
      <c r="P160" s="16" t="e">
        <v>#N/A</v>
      </c>
      <c r="Q160" s="16" t="e">
        <v>#N/A</v>
      </c>
      <c r="R160" s="16" t="e">
        <v>#N/A</v>
      </c>
      <c r="S160" s="16" t="e">
        <v>#N/A</v>
      </c>
      <c r="T160" s="16" t="e">
        <v>#N/A</v>
      </c>
      <c r="U160" s="5"/>
    </row>
    <row r="161" spans="2:21" x14ac:dyDescent="0.25">
      <c r="B161" s="18">
        <v>2032</v>
      </c>
      <c r="C161" s="18">
        <v>5</v>
      </c>
      <c r="D161" s="16" t="e">
        <v>#N/A</v>
      </c>
      <c r="E161" s="16" t="e">
        <v>#N/A</v>
      </c>
      <c r="F161" s="16" t="e">
        <v>#N/A</v>
      </c>
      <c r="G161" s="16" t="e">
        <v>#N/A</v>
      </c>
      <c r="H161" s="16" t="e">
        <v>#N/A</v>
      </c>
      <c r="I161" s="16" t="e">
        <v>#N/A</v>
      </c>
      <c r="J161" s="16" t="e">
        <v>#N/A</v>
      </c>
      <c r="K161" s="16" t="e">
        <v>#N/A</v>
      </c>
      <c r="L161" s="16" t="e">
        <v>#N/A</v>
      </c>
      <c r="M161" s="16" t="e">
        <v>#N/A</v>
      </c>
      <c r="N161" s="16" t="e">
        <v>#N/A</v>
      </c>
      <c r="O161" s="16" t="e">
        <v>#N/A</v>
      </c>
      <c r="P161" s="16" t="e">
        <v>#N/A</v>
      </c>
      <c r="Q161" s="16" t="e">
        <v>#N/A</v>
      </c>
      <c r="R161" s="16" t="e">
        <v>#N/A</v>
      </c>
      <c r="S161" s="16" t="e">
        <v>#N/A</v>
      </c>
      <c r="T161" s="16" t="e">
        <v>#N/A</v>
      </c>
      <c r="U161" s="5"/>
    </row>
    <row r="162" spans="2:21" x14ac:dyDescent="0.25">
      <c r="B162" s="18">
        <v>2032</v>
      </c>
      <c r="C162" s="18">
        <v>6</v>
      </c>
      <c r="D162" s="16" t="e">
        <v>#N/A</v>
      </c>
      <c r="E162" s="16" t="e">
        <v>#N/A</v>
      </c>
      <c r="F162" s="16" t="e">
        <v>#N/A</v>
      </c>
      <c r="G162" s="16" t="e">
        <v>#N/A</v>
      </c>
      <c r="H162" s="16" t="e">
        <v>#N/A</v>
      </c>
      <c r="I162" s="16" t="e">
        <v>#N/A</v>
      </c>
      <c r="J162" s="16" t="e">
        <v>#N/A</v>
      </c>
      <c r="K162" s="16" t="e">
        <v>#N/A</v>
      </c>
      <c r="L162" s="16" t="e">
        <v>#N/A</v>
      </c>
      <c r="M162" s="16" t="e">
        <v>#N/A</v>
      </c>
      <c r="N162" s="16" t="e">
        <v>#N/A</v>
      </c>
      <c r="O162" s="16" t="e">
        <v>#N/A</v>
      </c>
      <c r="P162" s="16" t="e">
        <v>#N/A</v>
      </c>
      <c r="Q162" s="16" t="e">
        <v>#N/A</v>
      </c>
      <c r="R162" s="16" t="e">
        <v>#N/A</v>
      </c>
      <c r="S162" s="16" t="e">
        <v>#N/A</v>
      </c>
      <c r="T162" s="16" t="e">
        <v>#N/A</v>
      </c>
      <c r="U162" s="5"/>
    </row>
    <row r="163" spans="2:21" x14ac:dyDescent="0.25">
      <c r="B163" s="18">
        <v>2032</v>
      </c>
      <c r="C163" s="18">
        <v>7</v>
      </c>
      <c r="D163" s="16" t="e">
        <v>#N/A</v>
      </c>
      <c r="E163" s="16" t="e">
        <v>#N/A</v>
      </c>
      <c r="F163" s="16" t="e">
        <v>#N/A</v>
      </c>
      <c r="G163" s="16" t="e">
        <v>#N/A</v>
      </c>
      <c r="H163" s="16" t="e">
        <v>#N/A</v>
      </c>
      <c r="I163" s="16" t="e">
        <v>#N/A</v>
      </c>
      <c r="J163" s="16" t="e">
        <v>#N/A</v>
      </c>
      <c r="K163" s="16" t="e">
        <v>#N/A</v>
      </c>
      <c r="L163" s="16" t="e">
        <v>#N/A</v>
      </c>
      <c r="M163" s="16" t="e">
        <v>#N/A</v>
      </c>
      <c r="N163" s="16" t="e">
        <v>#N/A</v>
      </c>
      <c r="O163" s="16" t="e">
        <v>#N/A</v>
      </c>
      <c r="P163" s="16" t="e">
        <v>#N/A</v>
      </c>
      <c r="Q163" s="16" t="e">
        <v>#N/A</v>
      </c>
      <c r="R163" s="16" t="e">
        <v>#N/A</v>
      </c>
      <c r="S163" s="16" t="e">
        <v>#N/A</v>
      </c>
      <c r="T163" s="16" t="e">
        <v>#N/A</v>
      </c>
      <c r="U163" s="5"/>
    </row>
    <row r="164" spans="2:21" x14ac:dyDescent="0.25">
      <c r="B164" s="18">
        <v>2032</v>
      </c>
      <c r="C164" s="18">
        <v>8</v>
      </c>
      <c r="D164" s="16" t="e">
        <v>#N/A</v>
      </c>
      <c r="E164" s="16" t="e">
        <v>#N/A</v>
      </c>
      <c r="F164" s="16" t="e">
        <v>#N/A</v>
      </c>
      <c r="G164" s="16" t="e">
        <v>#N/A</v>
      </c>
      <c r="H164" s="16" t="e">
        <v>#N/A</v>
      </c>
      <c r="I164" s="16" t="e">
        <v>#N/A</v>
      </c>
      <c r="J164" s="16" t="e">
        <v>#N/A</v>
      </c>
      <c r="K164" s="16" t="e">
        <v>#N/A</v>
      </c>
      <c r="L164" s="16" t="e">
        <v>#N/A</v>
      </c>
      <c r="M164" s="16" t="e">
        <v>#N/A</v>
      </c>
      <c r="N164" s="16" t="e">
        <v>#N/A</v>
      </c>
      <c r="O164" s="16" t="e">
        <v>#N/A</v>
      </c>
      <c r="P164" s="16" t="e">
        <v>#N/A</v>
      </c>
      <c r="Q164" s="16" t="e">
        <v>#N/A</v>
      </c>
      <c r="R164" s="16" t="e">
        <v>#N/A</v>
      </c>
      <c r="S164" s="16" t="e">
        <v>#N/A</v>
      </c>
      <c r="T164" s="16" t="e">
        <v>#N/A</v>
      </c>
      <c r="U164" s="5"/>
    </row>
    <row r="165" spans="2:21" x14ac:dyDescent="0.25">
      <c r="B165" s="18">
        <v>2032</v>
      </c>
      <c r="C165" s="18">
        <v>9</v>
      </c>
      <c r="D165" s="16" t="e">
        <v>#N/A</v>
      </c>
      <c r="E165" s="16" t="e">
        <v>#N/A</v>
      </c>
      <c r="F165" s="16" t="e">
        <v>#N/A</v>
      </c>
      <c r="G165" s="16" t="e">
        <v>#N/A</v>
      </c>
      <c r="H165" s="16" t="e">
        <v>#N/A</v>
      </c>
      <c r="I165" s="16" t="e">
        <v>#N/A</v>
      </c>
      <c r="J165" s="16" t="e">
        <v>#N/A</v>
      </c>
      <c r="K165" s="16" t="e">
        <v>#N/A</v>
      </c>
      <c r="L165" s="16" t="e">
        <v>#N/A</v>
      </c>
      <c r="M165" s="16" t="e">
        <v>#N/A</v>
      </c>
      <c r="N165" s="16" t="e">
        <v>#N/A</v>
      </c>
      <c r="O165" s="16" t="e">
        <v>#N/A</v>
      </c>
      <c r="P165" s="16" t="e">
        <v>#N/A</v>
      </c>
      <c r="Q165" s="16" t="e">
        <v>#N/A</v>
      </c>
      <c r="R165" s="16" t="e">
        <v>#N/A</v>
      </c>
      <c r="S165" s="16" t="e">
        <v>#N/A</v>
      </c>
      <c r="T165" s="16" t="e">
        <v>#N/A</v>
      </c>
      <c r="U165" s="5"/>
    </row>
    <row r="166" spans="2:21" x14ac:dyDescent="0.25">
      <c r="B166" s="18">
        <v>2032</v>
      </c>
      <c r="C166" s="18">
        <v>10</v>
      </c>
      <c r="D166" s="16" t="e">
        <v>#N/A</v>
      </c>
      <c r="E166" s="16" t="e">
        <v>#N/A</v>
      </c>
      <c r="F166" s="16" t="e">
        <v>#N/A</v>
      </c>
      <c r="G166" s="16" t="e">
        <v>#N/A</v>
      </c>
      <c r="H166" s="16" t="e">
        <v>#N/A</v>
      </c>
      <c r="I166" s="16" t="e">
        <v>#N/A</v>
      </c>
      <c r="J166" s="16" t="e">
        <v>#N/A</v>
      </c>
      <c r="K166" s="16" t="e">
        <v>#N/A</v>
      </c>
      <c r="L166" s="16" t="e">
        <v>#N/A</v>
      </c>
      <c r="M166" s="16" t="e">
        <v>#N/A</v>
      </c>
      <c r="N166" s="16" t="e">
        <v>#N/A</v>
      </c>
      <c r="O166" s="16" t="e">
        <v>#N/A</v>
      </c>
      <c r="P166" s="16" t="e">
        <v>#N/A</v>
      </c>
      <c r="Q166" s="16" t="e">
        <v>#N/A</v>
      </c>
      <c r="R166" s="16" t="e">
        <v>#N/A</v>
      </c>
      <c r="S166" s="16" t="e">
        <v>#N/A</v>
      </c>
      <c r="T166" s="16" t="e">
        <v>#N/A</v>
      </c>
      <c r="U166" s="5"/>
    </row>
    <row r="167" spans="2:21" x14ac:dyDescent="0.25">
      <c r="B167" s="18">
        <v>2032</v>
      </c>
      <c r="C167" s="18">
        <v>11</v>
      </c>
      <c r="D167" s="16" t="e">
        <v>#N/A</v>
      </c>
      <c r="E167" s="16" t="e">
        <v>#N/A</v>
      </c>
      <c r="F167" s="16" t="e">
        <v>#N/A</v>
      </c>
      <c r="G167" s="16" t="e">
        <v>#N/A</v>
      </c>
      <c r="H167" s="16" t="e">
        <v>#N/A</v>
      </c>
      <c r="I167" s="16" t="e">
        <v>#N/A</v>
      </c>
      <c r="J167" s="16" t="e">
        <v>#N/A</v>
      </c>
      <c r="K167" s="16" t="e">
        <v>#N/A</v>
      </c>
      <c r="L167" s="16" t="e">
        <v>#N/A</v>
      </c>
      <c r="M167" s="16" t="e">
        <v>#N/A</v>
      </c>
      <c r="N167" s="16" t="e">
        <v>#N/A</v>
      </c>
      <c r="O167" s="16" t="e">
        <v>#N/A</v>
      </c>
      <c r="P167" s="16" t="e">
        <v>#N/A</v>
      </c>
      <c r="Q167" s="16" t="e">
        <v>#N/A</v>
      </c>
      <c r="R167" s="16" t="e">
        <v>#N/A</v>
      </c>
      <c r="S167" s="16" t="e">
        <v>#N/A</v>
      </c>
      <c r="T167" s="16" t="e">
        <v>#N/A</v>
      </c>
      <c r="U167" s="5"/>
    </row>
    <row r="168" spans="2:21" x14ac:dyDescent="0.25">
      <c r="B168" s="18">
        <v>2032</v>
      </c>
      <c r="C168" s="18">
        <v>12</v>
      </c>
      <c r="D168" s="16" t="e">
        <v>#N/A</v>
      </c>
      <c r="E168" s="16" t="e">
        <v>#N/A</v>
      </c>
      <c r="F168" s="16" t="e">
        <v>#N/A</v>
      </c>
      <c r="G168" s="16" t="e">
        <v>#N/A</v>
      </c>
      <c r="H168" s="16" t="e">
        <v>#N/A</v>
      </c>
      <c r="I168" s="16" t="e">
        <v>#N/A</v>
      </c>
      <c r="J168" s="16" t="e">
        <v>#N/A</v>
      </c>
      <c r="K168" s="16" t="e">
        <v>#N/A</v>
      </c>
      <c r="L168" s="16" t="e">
        <v>#N/A</v>
      </c>
      <c r="M168" s="16" t="e">
        <v>#N/A</v>
      </c>
      <c r="N168" s="16" t="e">
        <v>#N/A</v>
      </c>
      <c r="O168" s="16" t="e">
        <v>#N/A</v>
      </c>
      <c r="P168" s="16" t="e">
        <v>#N/A</v>
      </c>
      <c r="Q168" s="16" t="e">
        <v>#N/A</v>
      </c>
      <c r="R168" s="16" t="e">
        <v>#N/A</v>
      </c>
      <c r="S168" s="16" t="e">
        <v>#N/A</v>
      </c>
      <c r="T168" s="16" t="e">
        <v>#N/A</v>
      </c>
      <c r="U168" s="5"/>
    </row>
    <row r="169" spans="2:21" x14ac:dyDescent="0.25">
      <c r="B169" s="18">
        <v>2033</v>
      </c>
      <c r="C169" s="18">
        <v>1</v>
      </c>
      <c r="D169" s="16" t="e">
        <v>#N/A</v>
      </c>
      <c r="E169" s="16" t="e">
        <v>#N/A</v>
      </c>
      <c r="F169" s="16" t="e">
        <v>#N/A</v>
      </c>
      <c r="G169" s="16" t="e">
        <v>#N/A</v>
      </c>
      <c r="H169" s="16" t="e">
        <v>#N/A</v>
      </c>
      <c r="I169" s="16" t="e">
        <v>#N/A</v>
      </c>
      <c r="J169" s="16" t="e">
        <v>#N/A</v>
      </c>
      <c r="K169" s="16" t="e">
        <v>#N/A</v>
      </c>
      <c r="L169" s="16" t="e">
        <v>#N/A</v>
      </c>
      <c r="M169" s="16" t="e">
        <v>#N/A</v>
      </c>
      <c r="N169" s="16" t="e">
        <v>#N/A</v>
      </c>
      <c r="O169" s="16" t="e">
        <v>#N/A</v>
      </c>
      <c r="P169" s="16" t="e">
        <v>#N/A</v>
      </c>
      <c r="Q169" s="16" t="e">
        <v>#N/A</v>
      </c>
      <c r="R169" s="16" t="e">
        <v>#N/A</v>
      </c>
      <c r="S169" s="16" t="e">
        <v>#N/A</v>
      </c>
      <c r="T169" s="16" t="e">
        <v>#N/A</v>
      </c>
      <c r="U169" s="5"/>
    </row>
    <row r="170" spans="2:21" x14ac:dyDescent="0.25">
      <c r="B170" s="18">
        <v>2033</v>
      </c>
      <c r="C170" s="18">
        <v>2</v>
      </c>
      <c r="D170" s="16" t="e">
        <v>#N/A</v>
      </c>
      <c r="E170" s="16" t="e">
        <v>#N/A</v>
      </c>
      <c r="F170" s="16" t="e">
        <v>#N/A</v>
      </c>
      <c r="G170" s="16" t="e">
        <v>#N/A</v>
      </c>
      <c r="H170" s="16" t="e">
        <v>#N/A</v>
      </c>
      <c r="I170" s="16" t="e">
        <v>#N/A</v>
      </c>
      <c r="J170" s="16" t="e">
        <v>#N/A</v>
      </c>
      <c r="K170" s="16" t="e">
        <v>#N/A</v>
      </c>
      <c r="L170" s="16" t="e">
        <v>#N/A</v>
      </c>
      <c r="M170" s="16" t="e">
        <v>#N/A</v>
      </c>
      <c r="N170" s="16" t="e">
        <v>#N/A</v>
      </c>
      <c r="O170" s="16" t="e">
        <v>#N/A</v>
      </c>
      <c r="P170" s="16" t="e">
        <v>#N/A</v>
      </c>
      <c r="Q170" s="16" t="e">
        <v>#N/A</v>
      </c>
      <c r="R170" s="16" t="e">
        <v>#N/A</v>
      </c>
      <c r="S170" s="16" t="e">
        <v>#N/A</v>
      </c>
      <c r="T170" s="16" t="e">
        <v>#N/A</v>
      </c>
      <c r="U170" s="5"/>
    </row>
    <row r="171" spans="2:21" x14ac:dyDescent="0.25">
      <c r="B171" s="18">
        <v>2033</v>
      </c>
      <c r="C171" s="18">
        <v>3</v>
      </c>
      <c r="D171" s="16" t="e">
        <v>#N/A</v>
      </c>
      <c r="E171" s="16" t="e">
        <v>#N/A</v>
      </c>
      <c r="F171" s="16" t="e">
        <v>#N/A</v>
      </c>
      <c r="G171" s="16" t="e">
        <v>#N/A</v>
      </c>
      <c r="H171" s="16" t="e">
        <v>#N/A</v>
      </c>
      <c r="I171" s="16" t="e">
        <v>#N/A</v>
      </c>
      <c r="J171" s="16" t="e">
        <v>#N/A</v>
      </c>
      <c r="K171" s="16" t="e">
        <v>#N/A</v>
      </c>
      <c r="L171" s="16" t="e">
        <v>#N/A</v>
      </c>
      <c r="M171" s="16" t="e">
        <v>#N/A</v>
      </c>
      <c r="N171" s="16" t="e">
        <v>#N/A</v>
      </c>
      <c r="O171" s="16" t="e">
        <v>#N/A</v>
      </c>
      <c r="P171" s="16" t="e">
        <v>#N/A</v>
      </c>
      <c r="Q171" s="16" t="e">
        <v>#N/A</v>
      </c>
      <c r="R171" s="16" t="e">
        <v>#N/A</v>
      </c>
      <c r="S171" s="16" t="e">
        <v>#N/A</v>
      </c>
      <c r="T171" s="16" t="e">
        <v>#N/A</v>
      </c>
      <c r="U171" s="5"/>
    </row>
    <row r="172" spans="2:21" x14ac:dyDescent="0.25">
      <c r="B172" s="18">
        <v>2033</v>
      </c>
      <c r="C172" s="18">
        <v>4</v>
      </c>
      <c r="D172" s="16" t="e">
        <v>#N/A</v>
      </c>
      <c r="E172" s="16" t="e">
        <v>#N/A</v>
      </c>
      <c r="F172" s="16" t="e">
        <v>#N/A</v>
      </c>
      <c r="G172" s="16" t="e">
        <v>#N/A</v>
      </c>
      <c r="H172" s="16" t="e">
        <v>#N/A</v>
      </c>
      <c r="I172" s="16" t="e">
        <v>#N/A</v>
      </c>
      <c r="J172" s="16" t="e">
        <v>#N/A</v>
      </c>
      <c r="K172" s="16" t="e">
        <v>#N/A</v>
      </c>
      <c r="L172" s="16" t="e">
        <v>#N/A</v>
      </c>
      <c r="M172" s="16" t="e">
        <v>#N/A</v>
      </c>
      <c r="N172" s="16" t="e">
        <v>#N/A</v>
      </c>
      <c r="O172" s="16" t="e">
        <v>#N/A</v>
      </c>
      <c r="P172" s="16" t="e">
        <v>#N/A</v>
      </c>
      <c r="Q172" s="16" t="e">
        <v>#N/A</v>
      </c>
      <c r="R172" s="16" t="e">
        <v>#N/A</v>
      </c>
      <c r="S172" s="16" t="e">
        <v>#N/A</v>
      </c>
      <c r="T172" s="16" t="e">
        <v>#N/A</v>
      </c>
      <c r="U172" s="5"/>
    </row>
    <row r="173" spans="2:21" x14ac:dyDescent="0.25">
      <c r="B173" s="18">
        <v>2033</v>
      </c>
      <c r="C173" s="18">
        <v>5</v>
      </c>
      <c r="D173" s="16" t="e">
        <v>#N/A</v>
      </c>
      <c r="E173" s="16" t="e">
        <v>#N/A</v>
      </c>
      <c r="F173" s="16" t="e">
        <v>#N/A</v>
      </c>
      <c r="G173" s="16" t="e">
        <v>#N/A</v>
      </c>
      <c r="H173" s="16" t="e">
        <v>#N/A</v>
      </c>
      <c r="I173" s="16" t="e">
        <v>#N/A</v>
      </c>
      <c r="J173" s="16" t="e">
        <v>#N/A</v>
      </c>
      <c r="K173" s="16" t="e">
        <v>#N/A</v>
      </c>
      <c r="L173" s="16" t="e">
        <v>#N/A</v>
      </c>
      <c r="M173" s="16" t="e">
        <v>#N/A</v>
      </c>
      <c r="N173" s="16" t="e">
        <v>#N/A</v>
      </c>
      <c r="O173" s="16" t="e">
        <v>#N/A</v>
      </c>
      <c r="P173" s="16" t="e">
        <v>#N/A</v>
      </c>
      <c r="Q173" s="16" t="e">
        <v>#N/A</v>
      </c>
      <c r="R173" s="16" t="e">
        <v>#N/A</v>
      </c>
      <c r="S173" s="16" t="e">
        <v>#N/A</v>
      </c>
      <c r="T173" s="16" t="e">
        <v>#N/A</v>
      </c>
      <c r="U173" s="5"/>
    </row>
    <row r="174" spans="2:21" x14ac:dyDescent="0.25">
      <c r="B174" s="18">
        <v>2033</v>
      </c>
      <c r="C174" s="18">
        <v>6</v>
      </c>
      <c r="D174" s="16" t="e">
        <v>#N/A</v>
      </c>
      <c r="E174" s="16" t="e">
        <v>#N/A</v>
      </c>
      <c r="F174" s="16" t="e">
        <v>#N/A</v>
      </c>
      <c r="G174" s="16" t="e">
        <v>#N/A</v>
      </c>
      <c r="H174" s="16" t="e">
        <v>#N/A</v>
      </c>
      <c r="I174" s="16" t="e">
        <v>#N/A</v>
      </c>
      <c r="J174" s="16" t="e">
        <v>#N/A</v>
      </c>
      <c r="K174" s="16" t="e">
        <v>#N/A</v>
      </c>
      <c r="L174" s="16" t="e">
        <v>#N/A</v>
      </c>
      <c r="M174" s="16" t="e">
        <v>#N/A</v>
      </c>
      <c r="N174" s="16" t="e">
        <v>#N/A</v>
      </c>
      <c r="O174" s="16" t="e">
        <v>#N/A</v>
      </c>
      <c r="P174" s="16" t="e">
        <v>#N/A</v>
      </c>
      <c r="Q174" s="16" t="e">
        <v>#N/A</v>
      </c>
      <c r="R174" s="16" t="e">
        <v>#N/A</v>
      </c>
      <c r="S174" s="16" t="e">
        <v>#N/A</v>
      </c>
      <c r="T174" s="16" t="e">
        <v>#N/A</v>
      </c>
      <c r="U174" s="5"/>
    </row>
    <row r="175" spans="2:21" x14ac:dyDescent="0.25">
      <c r="B175" s="18">
        <v>2033</v>
      </c>
      <c r="C175" s="18">
        <v>7</v>
      </c>
      <c r="D175" s="16" t="e">
        <v>#N/A</v>
      </c>
      <c r="E175" s="16" t="e">
        <v>#N/A</v>
      </c>
      <c r="F175" s="16" t="e">
        <v>#N/A</v>
      </c>
      <c r="G175" s="16" t="e">
        <v>#N/A</v>
      </c>
      <c r="H175" s="16" t="e">
        <v>#N/A</v>
      </c>
      <c r="I175" s="16" t="e">
        <v>#N/A</v>
      </c>
      <c r="J175" s="16" t="e">
        <v>#N/A</v>
      </c>
      <c r="K175" s="16" t="e">
        <v>#N/A</v>
      </c>
      <c r="L175" s="16" t="e">
        <v>#N/A</v>
      </c>
      <c r="M175" s="16" t="e">
        <v>#N/A</v>
      </c>
      <c r="N175" s="16" t="e">
        <v>#N/A</v>
      </c>
      <c r="O175" s="16" t="e">
        <v>#N/A</v>
      </c>
      <c r="P175" s="16" t="e">
        <v>#N/A</v>
      </c>
      <c r="Q175" s="16" t="e">
        <v>#N/A</v>
      </c>
      <c r="R175" s="16" t="e">
        <v>#N/A</v>
      </c>
      <c r="S175" s="16" t="e">
        <v>#N/A</v>
      </c>
      <c r="T175" s="16" t="e">
        <v>#N/A</v>
      </c>
      <c r="U175" s="5"/>
    </row>
    <row r="176" spans="2:21" x14ac:dyDescent="0.25">
      <c r="B176" s="18">
        <v>2033</v>
      </c>
      <c r="C176" s="18">
        <v>8</v>
      </c>
      <c r="D176" s="16" t="e">
        <v>#N/A</v>
      </c>
      <c r="E176" s="16" t="e">
        <v>#N/A</v>
      </c>
      <c r="F176" s="16" t="e">
        <v>#N/A</v>
      </c>
      <c r="G176" s="16" t="e">
        <v>#N/A</v>
      </c>
      <c r="H176" s="16" t="e">
        <v>#N/A</v>
      </c>
      <c r="I176" s="16" t="e">
        <v>#N/A</v>
      </c>
      <c r="J176" s="16" t="e">
        <v>#N/A</v>
      </c>
      <c r="K176" s="16" t="e">
        <v>#N/A</v>
      </c>
      <c r="L176" s="16" t="e">
        <v>#N/A</v>
      </c>
      <c r="M176" s="16" t="e">
        <v>#N/A</v>
      </c>
      <c r="N176" s="16" t="e">
        <v>#N/A</v>
      </c>
      <c r="O176" s="16" t="e">
        <v>#N/A</v>
      </c>
      <c r="P176" s="16" t="e">
        <v>#N/A</v>
      </c>
      <c r="Q176" s="16" t="e">
        <v>#N/A</v>
      </c>
      <c r="R176" s="16" t="e">
        <v>#N/A</v>
      </c>
      <c r="S176" s="16" t="e">
        <v>#N/A</v>
      </c>
      <c r="T176" s="16" t="e">
        <v>#N/A</v>
      </c>
      <c r="U176" s="5"/>
    </row>
    <row r="177" spans="2:21" x14ac:dyDescent="0.25">
      <c r="B177" s="18">
        <v>2033</v>
      </c>
      <c r="C177" s="18">
        <v>9</v>
      </c>
      <c r="D177" s="16" t="e">
        <v>#N/A</v>
      </c>
      <c r="E177" s="16" t="e">
        <v>#N/A</v>
      </c>
      <c r="F177" s="16" t="e">
        <v>#N/A</v>
      </c>
      <c r="G177" s="16" t="e">
        <v>#N/A</v>
      </c>
      <c r="H177" s="16" t="e">
        <v>#N/A</v>
      </c>
      <c r="I177" s="16" t="e">
        <v>#N/A</v>
      </c>
      <c r="J177" s="16" t="e">
        <v>#N/A</v>
      </c>
      <c r="K177" s="16" t="e">
        <v>#N/A</v>
      </c>
      <c r="L177" s="16" t="e">
        <v>#N/A</v>
      </c>
      <c r="M177" s="16" t="e">
        <v>#N/A</v>
      </c>
      <c r="N177" s="16" t="e">
        <v>#N/A</v>
      </c>
      <c r="O177" s="16" t="e">
        <v>#N/A</v>
      </c>
      <c r="P177" s="16" t="e">
        <v>#N/A</v>
      </c>
      <c r="Q177" s="16" t="e">
        <v>#N/A</v>
      </c>
      <c r="R177" s="16" t="e">
        <v>#N/A</v>
      </c>
      <c r="S177" s="16" t="e">
        <v>#N/A</v>
      </c>
      <c r="T177" s="16" t="e">
        <v>#N/A</v>
      </c>
      <c r="U177" s="5"/>
    </row>
    <row r="178" spans="2:21" x14ac:dyDescent="0.25">
      <c r="B178" s="18">
        <v>2033</v>
      </c>
      <c r="C178" s="18">
        <v>10</v>
      </c>
      <c r="D178" s="16" t="e">
        <v>#N/A</v>
      </c>
      <c r="E178" s="16" t="e">
        <v>#N/A</v>
      </c>
      <c r="F178" s="16" t="e">
        <v>#N/A</v>
      </c>
      <c r="G178" s="16" t="e">
        <v>#N/A</v>
      </c>
      <c r="H178" s="16" t="e">
        <v>#N/A</v>
      </c>
      <c r="I178" s="16" t="e">
        <v>#N/A</v>
      </c>
      <c r="J178" s="16" t="e">
        <v>#N/A</v>
      </c>
      <c r="K178" s="16" t="e">
        <v>#N/A</v>
      </c>
      <c r="L178" s="16" t="e">
        <v>#N/A</v>
      </c>
      <c r="M178" s="16" t="e">
        <v>#N/A</v>
      </c>
      <c r="N178" s="16" t="e">
        <v>#N/A</v>
      </c>
      <c r="O178" s="16" t="e">
        <v>#N/A</v>
      </c>
      <c r="P178" s="16" t="e">
        <v>#N/A</v>
      </c>
      <c r="Q178" s="16" t="e">
        <v>#N/A</v>
      </c>
      <c r="R178" s="16" t="e">
        <v>#N/A</v>
      </c>
      <c r="S178" s="16" t="e">
        <v>#N/A</v>
      </c>
      <c r="T178" s="16" t="e">
        <v>#N/A</v>
      </c>
      <c r="U178" s="5"/>
    </row>
    <row r="179" spans="2:21" x14ac:dyDescent="0.25">
      <c r="B179" s="18">
        <v>2033</v>
      </c>
      <c r="C179" s="18">
        <v>11</v>
      </c>
      <c r="D179" s="16" t="e">
        <v>#N/A</v>
      </c>
      <c r="E179" s="16" t="e">
        <v>#N/A</v>
      </c>
      <c r="F179" s="16" t="e">
        <v>#N/A</v>
      </c>
      <c r="G179" s="16" t="e">
        <v>#N/A</v>
      </c>
      <c r="H179" s="16" t="e">
        <v>#N/A</v>
      </c>
      <c r="I179" s="16" t="e">
        <v>#N/A</v>
      </c>
      <c r="J179" s="16" t="e">
        <v>#N/A</v>
      </c>
      <c r="K179" s="16" t="e">
        <v>#N/A</v>
      </c>
      <c r="L179" s="16" t="e">
        <v>#N/A</v>
      </c>
      <c r="M179" s="16" t="e">
        <v>#N/A</v>
      </c>
      <c r="N179" s="16" t="e">
        <v>#N/A</v>
      </c>
      <c r="O179" s="16" t="e">
        <v>#N/A</v>
      </c>
      <c r="P179" s="16" t="e">
        <v>#N/A</v>
      </c>
      <c r="Q179" s="16" t="e">
        <v>#N/A</v>
      </c>
      <c r="R179" s="16" t="e">
        <v>#N/A</v>
      </c>
      <c r="S179" s="16" t="e">
        <v>#N/A</v>
      </c>
      <c r="T179" s="16" t="e">
        <v>#N/A</v>
      </c>
      <c r="U179" s="5"/>
    </row>
    <row r="180" spans="2:21" x14ac:dyDescent="0.25">
      <c r="B180" s="18">
        <v>2033</v>
      </c>
      <c r="C180" s="18">
        <v>12</v>
      </c>
      <c r="D180" s="16" t="e">
        <v>#N/A</v>
      </c>
      <c r="E180" s="16" t="e">
        <v>#N/A</v>
      </c>
      <c r="F180" s="16" t="e">
        <v>#N/A</v>
      </c>
      <c r="G180" s="16" t="e">
        <v>#N/A</v>
      </c>
      <c r="H180" s="16" t="e">
        <v>#N/A</v>
      </c>
      <c r="I180" s="16" t="e">
        <v>#N/A</v>
      </c>
      <c r="J180" s="16" t="e">
        <v>#N/A</v>
      </c>
      <c r="K180" s="16" t="e">
        <v>#N/A</v>
      </c>
      <c r="L180" s="16" t="e">
        <v>#N/A</v>
      </c>
      <c r="M180" s="16" t="e">
        <v>#N/A</v>
      </c>
      <c r="N180" s="16" t="e">
        <v>#N/A</v>
      </c>
      <c r="O180" s="16" t="e">
        <v>#N/A</v>
      </c>
      <c r="P180" s="16" t="e">
        <v>#N/A</v>
      </c>
      <c r="Q180" s="16" t="e">
        <v>#N/A</v>
      </c>
      <c r="R180" s="16" t="e">
        <v>#N/A</v>
      </c>
      <c r="S180" s="16" t="e">
        <v>#N/A</v>
      </c>
      <c r="T180" s="16" t="e">
        <v>#N/A</v>
      </c>
      <c r="U180" s="5"/>
    </row>
    <row r="181" spans="2:21" x14ac:dyDescent="0.25">
      <c r="B181" s="18">
        <v>2034</v>
      </c>
      <c r="C181" s="18">
        <v>1</v>
      </c>
      <c r="D181" s="16" t="e">
        <v>#N/A</v>
      </c>
      <c r="E181" s="16" t="e">
        <v>#N/A</v>
      </c>
      <c r="F181" s="16" t="e">
        <v>#N/A</v>
      </c>
      <c r="G181" s="16" t="e">
        <v>#N/A</v>
      </c>
      <c r="H181" s="16" t="e">
        <v>#N/A</v>
      </c>
      <c r="I181" s="16" t="e">
        <v>#N/A</v>
      </c>
      <c r="J181" s="16" t="e">
        <v>#N/A</v>
      </c>
      <c r="K181" s="16" t="e">
        <v>#N/A</v>
      </c>
      <c r="L181" s="16" t="e">
        <v>#N/A</v>
      </c>
      <c r="M181" s="16" t="e">
        <v>#N/A</v>
      </c>
      <c r="N181" s="16" t="e">
        <v>#N/A</v>
      </c>
      <c r="O181" s="16" t="e">
        <v>#N/A</v>
      </c>
      <c r="P181" s="16" t="e">
        <v>#N/A</v>
      </c>
      <c r="Q181" s="16" t="e">
        <v>#N/A</v>
      </c>
      <c r="R181" s="16" t="e">
        <v>#N/A</v>
      </c>
      <c r="S181" s="16" t="e">
        <v>#N/A</v>
      </c>
      <c r="T181" s="16" t="e">
        <v>#N/A</v>
      </c>
      <c r="U181" s="5"/>
    </row>
    <row r="182" spans="2:21" x14ac:dyDescent="0.25">
      <c r="B182" s="18">
        <v>2034</v>
      </c>
      <c r="C182" s="18">
        <v>2</v>
      </c>
      <c r="D182" s="16" t="e">
        <v>#N/A</v>
      </c>
      <c r="E182" s="16" t="e">
        <v>#N/A</v>
      </c>
      <c r="F182" s="16" t="e">
        <v>#N/A</v>
      </c>
      <c r="G182" s="16" t="e">
        <v>#N/A</v>
      </c>
      <c r="H182" s="16" t="e">
        <v>#N/A</v>
      </c>
      <c r="I182" s="16" t="e">
        <v>#N/A</v>
      </c>
      <c r="J182" s="16" t="e">
        <v>#N/A</v>
      </c>
      <c r="K182" s="16" t="e">
        <v>#N/A</v>
      </c>
      <c r="L182" s="16" t="e">
        <v>#N/A</v>
      </c>
      <c r="M182" s="16" t="e">
        <v>#N/A</v>
      </c>
      <c r="N182" s="16" t="e">
        <v>#N/A</v>
      </c>
      <c r="O182" s="16" t="e">
        <v>#N/A</v>
      </c>
      <c r="P182" s="16" t="e">
        <v>#N/A</v>
      </c>
      <c r="Q182" s="16" t="e">
        <v>#N/A</v>
      </c>
      <c r="R182" s="16" t="e">
        <v>#N/A</v>
      </c>
      <c r="S182" s="16" t="e">
        <v>#N/A</v>
      </c>
      <c r="T182" s="16" t="e">
        <v>#N/A</v>
      </c>
      <c r="U182" s="5"/>
    </row>
    <row r="183" spans="2:21" x14ac:dyDescent="0.25">
      <c r="B183" s="18">
        <v>2034</v>
      </c>
      <c r="C183" s="18">
        <v>3</v>
      </c>
      <c r="D183" s="16" t="e">
        <v>#N/A</v>
      </c>
      <c r="E183" s="16" t="e">
        <v>#N/A</v>
      </c>
      <c r="F183" s="16" t="e">
        <v>#N/A</v>
      </c>
      <c r="G183" s="16" t="e">
        <v>#N/A</v>
      </c>
      <c r="H183" s="16" t="e">
        <v>#N/A</v>
      </c>
      <c r="I183" s="16" t="e">
        <v>#N/A</v>
      </c>
      <c r="J183" s="16" t="e">
        <v>#N/A</v>
      </c>
      <c r="K183" s="16" t="e">
        <v>#N/A</v>
      </c>
      <c r="L183" s="16" t="e">
        <v>#N/A</v>
      </c>
      <c r="M183" s="16" t="e">
        <v>#N/A</v>
      </c>
      <c r="N183" s="16" t="e">
        <v>#N/A</v>
      </c>
      <c r="O183" s="16" t="e">
        <v>#N/A</v>
      </c>
      <c r="P183" s="16" t="e">
        <v>#N/A</v>
      </c>
      <c r="Q183" s="16" t="e">
        <v>#N/A</v>
      </c>
      <c r="R183" s="16" t="e">
        <v>#N/A</v>
      </c>
      <c r="S183" s="16" t="e">
        <v>#N/A</v>
      </c>
      <c r="T183" s="16" t="e">
        <v>#N/A</v>
      </c>
      <c r="U183" s="5"/>
    </row>
    <row r="184" spans="2:21" x14ac:dyDescent="0.25">
      <c r="B184" s="18">
        <v>2034</v>
      </c>
      <c r="C184" s="18">
        <v>4</v>
      </c>
      <c r="D184" s="16" t="e">
        <v>#N/A</v>
      </c>
      <c r="E184" s="16" t="e">
        <v>#N/A</v>
      </c>
      <c r="F184" s="16" t="e">
        <v>#N/A</v>
      </c>
      <c r="G184" s="16" t="e">
        <v>#N/A</v>
      </c>
      <c r="H184" s="16" t="e">
        <v>#N/A</v>
      </c>
      <c r="I184" s="16" t="e">
        <v>#N/A</v>
      </c>
      <c r="J184" s="16" t="e">
        <v>#N/A</v>
      </c>
      <c r="K184" s="16" t="e">
        <v>#N/A</v>
      </c>
      <c r="L184" s="16" t="e">
        <v>#N/A</v>
      </c>
      <c r="M184" s="16" t="e">
        <v>#N/A</v>
      </c>
      <c r="N184" s="16" t="e">
        <v>#N/A</v>
      </c>
      <c r="O184" s="16" t="e">
        <v>#N/A</v>
      </c>
      <c r="P184" s="16" t="e">
        <v>#N/A</v>
      </c>
      <c r="Q184" s="16" t="e">
        <v>#N/A</v>
      </c>
      <c r="R184" s="16" t="e">
        <v>#N/A</v>
      </c>
      <c r="S184" s="16" t="e">
        <v>#N/A</v>
      </c>
      <c r="T184" s="16" t="e">
        <v>#N/A</v>
      </c>
      <c r="U184" s="5"/>
    </row>
    <row r="185" spans="2:21" x14ac:dyDescent="0.25">
      <c r="B185" s="18">
        <v>2034</v>
      </c>
      <c r="C185" s="18">
        <v>5</v>
      </c>
      <c r="D185" s="16" t="e">
        <v>#N/A</v>
      </c>
      <c r="E185" s="16" t="e">
        <v>#N/A</v>
      </c>
      <c r="F185" s="16" t="e">
        <v>#N/A</v>
      </c>
      <c r="G185" s="16" t="e">
        <v>#N/A</v>
      </c>
      <c r="H185" s="16" t="e">
        <v>#N/A</v>
      </c>
      <c r="I185" s="16" t="e">
        <v>#N/A</v>
      </c>
      <c r="J185" s="16" t="e">
        <v>#N/A</v>
      </c>
      <c r="K185" s="16" t="e">
        <v>#N/A</v>
      </c>
      <c r="L185" s="16" t="e">
        <v>#N/A</v>
      </c>
      <c r="M185" s="16" t="e">
        <v>#N/A</v>
      </c>
      <c r="N185" s="16" t="e">
        <v>#N/A</v>
      </c>
      <c r="O185" s="16" t="e">
        <v>#N/A</v>
      </c>
      <c r="P185" s="16" t="e">
        <v>#N/A</v>
      </c>
      <c r="Q185" s="16" t="e">
        <v>#N/A</v>
      </c>
      <c r="R185" s="16" t="e">
        <v>#N/A</v>
      </c>
      <c r="S185" s="16" t="e">
        <v>#N/A</v>
      </c>
      <c r="T185" s="16" t="e">
        <v>#N/A</v>
      </c>
      <c r="U185" s="5"/>
    </row>
    <row r="186" spans="2:21" x14ac:dyDescent="0.25">
      <c r="B186" s="18">
        <v>2034</v>
      </c>
      <c r="C186" s="18">
        <v>6</v>
      </c>
      <c r="D186" s="16" t="e">
        <v>#N/A</v>
      </c>
      <c r="E186" s="16" t="e">
        <v>#N/A</v>
      </c>
      <c r="F186" s="16" t="e">
        <v>#N/A</v>
      </c>
      <c r="G186" s="16" t="e">
        <v>#N/A</v>
      </c>
      <c r="H186" s="16" t="e">
        <v>#N/A</v>
      </c>
      <c r="I186" s="16" t="e">
        <v>#N/A</v>
      </c>
      <c r="J186" s="16" t="e">
        <v>#N/A</v>
      </c>
      <c r="K186" s="16" t="e">
        <v>#N/A</v>
      </c>
      <c r="L186" s="16" t="e">
        <v>#N/A</v>
      </c>
      <c r="M186" s="16" t="e">
        <v>#N/A</v>
      </c>
      <c r="N186" s="16" t="e">
        <v>#N/A</v>
      </c>
      <c r="O186" s="16" t="e">
        <v>#N/A</v>
      </c>
      <c r="P186" s="16" t="e">
        <v>#N/A</v>
      </c>
      <c r="Q186" s="16" t="e">
        <v>#N/A</v>
      </c>
      <c r="R186" s="16" t="e">
        <v>#N/A</v>
      </c>
      <c r="S186" s="16" t="e">
        <v>#N/A</v>
      </c>
      <c r="T186" s="16" t="e">
        <v>#N/A</v>
      </c>
      <c r="U186" s="5"/>
    </row>
    <row r="187" spans="2:21" x14ac:dyDescent="0.25">
      <c r="B187" s="18">
        <v>2034</v>
      </c>
      <c r="C187" s="18">
        <v>7</v>
      </c>
      <c r="D187" s="16" t="e">
        <v>#N/A</v>
      </c>
      <c r="E187" s="16" t="e">
        <v>#N/A</v>
      </c>
      <c r="F187" s="16" t="e">
        <v>#N/A</v>
      </c>
      <c r="G187" s="16" t="e">
        <v>#N/A</v>
      </c>
      <c r="H187" s="16" t="e">
        <v>#N/A</v>
      </c>
      <c r="I187" s="16" t="e">
        <v>#N/A</v>
      </c>
      <c r="J187" s="16" t="e">
        <v>#N/A</v>
      </c>
      <c r="K187" s="16" t="e">
        <v>#N/A</v>
      </c>
      <c r="L187" s="16" t="e">
        <v>#N/A</v>
      </c>
      <c r="M187" s="16" t="e">
        <v>#N/A</v>
      </c>
      <c r="N187" s="16" t="e">
        <v>#N/A</v>
      </c>
      <c r="O187" s="16" t="e">
        <v>#N/A</v>
      </c>
      <c r="P187" s="16" t="e">
        <v>#N/A</v>
      </c>
      <c r="Q187" s="16" t="e">
        <v>#N/A</v>
      </c>
      <c r="R187" s="16" t="e">
        <v>#N/A</v>
      </c>
      <c r="S187" s="16" t="e">
        <v>#N/A</v>
      </c>
      <c r="T187" s="16" t="e">
        <v>#N/A</v>
      </c>
      <c r="U187" s="5"/>
    </row>
    <row r="188" spans="2:21" x14ac:dyDescent="0.25">
      <c r="B188" s="18">
        <v>2034</v>
      </c>
      <c r="C188" s="18">
        <v>8</v>
      </c>
      <c r="D188" s="16" t="e">
        <v>#N/A</v>
      </c>
      <c r="E188" s="16" t="e">
        <v>#N/A</v>
      </c>
      <c r="F188" s="16" t="e">
        <v>#N/A</v>
      </c>
      <c r="G188" s="16" t="e">
        <v>#N/A</v>
      </c>
      <c r="H188" s="16" t="e">
        <v>#N/A</v>
      </c>
      <c r="I188" s="16" t="e">
        <v>#N/A</v>
      </c>
      <c r="J188" s="16" t="e">
        <v>#N/A</v>
      </c>
      <c r="K188" s="16" t="e">
        <v>#N/A</v>
      </c>
      <c r="L188" s="16" t="e">
        <v>#N/A</v>
      </c>
      <c r="M188" s="16" t="e">
        <v>#N/A</v>
      </c>
      <c r="N188" s="16" t="e">
        <v>#N/A</v>
      </c>
      <c r="O188" s="16" t="e">
        <v>#N/A</v>
      </c>
      <c r="P188" s="16" t="e">
        <v>#N/A</v>
      </c>
      <c r="Q188" s="16" t="e">
        <v>#N/A</v>
      </c>
      <c r="R188" s="16" t="e">
        <v>#N/A</v>
      </c>
      <c r="S188" s="16" t="e">
        <v>#N/A</v>
      </c>
      <c r="T188" s="16" t="e">
        <v>#N/A</v>
      </c>
      <c r="U188" s="5"/>
    </row>
    <row r="189" spans="2:21" x14ac:dyDescent="0.25">
      <c r="B189" s="18">
        <v>2034</v>
      </c>
      <c r="C189" s="18">
        <v>9</v>
      </c>
      <c r="D189" s="16" t="e">
        <v>#N/A</v>
      </c>
      <c r="E189" s="16" t="e">
        <v>#N/A</v>
      </c>
      <c r="F189" s="16" t="e">
        <v>#N/A</v>
      </c>
      <c r="G189" s="16" t="e">
        <v>#N/A</v>
      </c>
      <c r="H189" s="16" t="e">
        <v>#N/A</v>
      </c>
      <c r="I189" s="16" t="e">
        <v>#N/A</v>
      </c>
      <c r="J189" s="16" t="e">
        <v>#N/A</v>
      </c>
      <c r="K189" s="16" t="e">
        <v>#N/A</v>
      </c>
      <c r="L189" s="16" t="e">
        <v>#N/A</v>
      </c>
      <c r="M189" s="16" t="e">
        <v>#N/A</v>
      </c>
      <c r="N189" s="16" t="e">
        <v>#N/A</v>
      </c>
      <c r="O189" s="16" t="e">
        <v>#N/A</v>
      </c>
      <c r="P189" s="16" t="e">
        <v>#N/A</v>
      </c>
      <c r="Q189" s="16" t="e">
        <v>#N/A</v>
      </c>
      <c r="R189" s="16" t="e">
        <v>#N/A</v>
      </c>
      <c r="S189" s="16" t="e">
        <v>#N/A</v>
      </c>
      <c r="T189" s="16" t="e">
        <v>#N/A</v>
      </c>
      <c r="U189" s="5"/>
    </row>
    <row r="190" spans="2:21" x14ac:dyDescent="0.25">
      <c r="B190" s="18">
        <v>2034</v>
      </c>
      <c r="C190" s="18">
        <v>10</v>
      </c>
      <c r="D190" s="16" t="e">
        <v>#N/A</v>
      </c>
      <c r="E190" s="16" t="e">
        <v>#N/A</v>
      </c>
      <c r="F190" s="16" t="e">
        <v>#N/A</v>
      </c>
      <c r="G190" s="16" t="e">
        <v>#N/A</v>
      </c>
      <c r="H190" s="16" t="e">
        <v>#N/A</v>
      </c>
      <c r="I190" s="16" t="e">
        <v>#N/A</v>
      </c>
      <c r="J190" s="16" t="e">
        <v>#N/A</v>
      </c>
      <c r="K190" s="16" t="e">
        <v>#N/A</v>
      </c>
      <c r="L190" s="16" t="e">
        <v>#N/A</v>
      </c>
      <c r="M190" s="16" t="e">
        <v>#N/A</v>
      </c>
      <c r="N190" s="16" t="e">
        <v>#N/A</v>
      </c>
      <c r="O190" s="16" t="e">
        <v>#N/A</v>
      </c>
      <c r="P190" s="16" t="e">
        <v>#N/A</v>
      </c>
      <c r="Q190" s="16" t="e">
        <v>#N/A</v>
      </c>
      <c r="R190" s="16" t="e">
        <v>#N/A</v>
      </c>
      <c r="S190" s="16" t="e">
        <v>#N/A</v>
      </c>
      <c r="T190" s="16" t="e">
        <v>#N/A</v>
      </c>
      <c r="U190" s="5"/>
    </row>
    <row r="191" spans="2:21" x14ac:dyDescent="0.25">
      <c r="B191" s="18">
        <v>2034</v>
      </c>
      <c r="C191" s="18">
        <v>11</v>
      </c>
      <c r="D191" s="16" t="e">
        <v>#N/A</v>
      </c>
      <c r="E191" s="16" t="e">
        <v>#N/A</v>
      </c>
      <c r="F191" s="16" t="e">
        <v>#N/A</v>
      </c>
      <c r="G191" s="16" t="e">
        <v>#N/A</v>
      </c>
      <c r="H191" s="16" t="e">
        <v>#N/A</v>
      </c>
      <c r="I191" s="16" t="e">
        <v>#N/A</v>
      </c>
      <c r="J191" s="16" t="e">
        <v>#N/A</v>
      </c>
      <c r="K191" s="16" t="e">
        <v>#N/A</v>
      </c>
      <c r="L191" s="16" t="e">
        <v>#N/A</v>
      </c>
      <c r="M191" s="16" t="e">
        <v>#N/A</v>
      </c>
      <c r="N191" s="16" t="e">
        <v>#N/A</v>
      </c>
      <c r="O191" s="16" t="e">
        <v>#N/A</v>
      </c>
      <c r="P191" s="16" t="e">
        <v>#N/A</v>
      </c>
      <c r="Q191" s="16" t="e">
        <v>#N/A</v>
      </c>
      <c r="R191" s="16" t="e">
        <v>#N/A</v>
      </c>
      <c r="S191" s="16" t="e">
        <v>#N/A</v>
      </c>
      <c r="T191" s="16" t="e">
        <v>#N/A</v>
      </c>
      <c r="U191" s="5"/>
    </row>
    <row r="192" spans="2:21" x14ac:dyDescent="0.25">
      <c r="B192" s="18">
        <v>2034</v>
      </c>
      <c r="C192" s="18">
        <v>12</v>
      </c>
      <c r="D192" s="16" t="e">
        <v>#N/A</v>
      </c>
      <c r="E192" s="16" t="e">
        <v>#N/A</v>
      </c>
      <c r="F192" s="16" t="e">
        <v>#N/A</v>
      </c>
      <c r="G192" s="16" t="e">
        <v>#N/A</v>
      </c>
      <c r="H192" s="16" t="e">
        <v>#N/A</v>
      </c>
      <c r="I192" s="16" t="e">
        <v>#N/A</v>
      </c>
      <c r="J192" s="16" t="e">
        <v>#N/A</v>
      </c>
      <c r="K192" s="16" t="e">
        <v>#N/A</v>
      </c>
      <c r="L192" s="16" t="e">
        <v>#N/A</v>
      </c>
      <c r="M192" s="16" t="e">
        <v>#N/A</v>
      </c>
      <c r="N192" s="16" t="e">
        <v>#N/A</v>
      </c>
      <c r="O192" s="16" t="e">
        <v>#N/A</v>
      </c>
      <c r="P192" s="16" t="e">
        <v>#N/A</v>
      </c>
      <c r="Q192" s="16" t="e">
        <v>#N/A</v>
      </c>
      <c r="R192" s="16" t="e">
        <v>#N/A</v>
      </c>
      <c r="S192" s="16" t="e">
        <v>#N/A</v>
      </c>
      <c r="T192" s="16" t="e">
        <v>#N/A</v>
      </c>
      <c r="U192" s="5"/>
    </row>
    <row r="193" spans="2:21" x14ac:dyDescent="0.25">
      <c r="B193" s="18">
        <v>2035</v>
      </c>
      <c r="C193" s="18">
        <v>1</v>
      </c>
      <c r="D193" s="16" t="e">
        <v>#N/A</v>
      </c>
      <c r="E193" s="16" t="e">
        <v>#N/A</v>
      </c>
      <c r="F193" s="16" t="e">
        <v>#N/A</v>
      </c>
      <c r="G193" s="16" t="e">
        <v>#N/A</v>
      </c>
      <c r="H193" s="16" t="e">
        <v>#N/A</v>
      </c>
      <c r="I193" s="16" t="e">
        <v>#N/A</v>
      </c>
      <c r="J193" s="16" t="e">
        <v>#N/A</v>
      </c>
      <c r="K193" s="16" t="e">
        <v>#N/A</v>
      </c>
      <c r="L193" s="16" t="e">
        <v>#N/A</v>
      </c>
      <c r="M193" s="16" t="e">
        <v>#N/A</v>
      </c>
      <c r="N193" s="16" t="e">
        <v>#N/A</v>
      </c>
      <c r="O193" s="16" t="e">
        <v>#N/A</v>
      </c>
      <c r="P193" s="16" t="e">
        <v>#N/A</v>
      </c>
      <c r="Q193" s="16" t="e">
        <v>#N/A</v>
      </c>
      <c r="R193" s="16" t="e">
        <v>#N/A</v>
      </c>
      <c r="S193" s="16" t="e">
        <v>#N/A</v>
      </c>
      <c r="T193" s="16" t="e">
        <v>#N/A</v>
      </c>
      <c r="U193" s="5"/>
    </row>
    <row r="194" spans="2:21" x14ac:dyDescent="0.25">
      <c r="B194" s="18">
        <v>2035</v>
      </c>
      <c r="C194" s="18">
        <v>2</v>
      </c>
      <c r="D194" s="16" t="e">
        <v>#N/A</v>
      </c>
      <c r="E194" s="16" t="e">
        <v>#N/A</v>
      </c>
      <c r="F194" s="16" t="e">
        <v>#N/A</v>
      </c>
      <c r="G194" s="16" t="e">
        <v>#N/A</v>
      </c>
      <c r="H194" s="16" t="e">
        <v>#N/A</v>
      </c>
      <c r="I194" s="16" t="e">
        <v>#N/A</v>
      </c>
      <c r="J194" s="16" t="e">
        <v>#N/A</v>
      </c>
      <c r="K194" s="16" t="e">
        <v>#N/A</v>
      </c>
      <c r="L194" s="16" t="e">
        <v>#N/A</v>
      </c>
      <c r="M194" s="16" t="e">
        <v>#N/A</v>
      </c>
      <c r="N194" s="16" t="e">
        <v>#N/A</v>
      </c>
      <c r="O194" s="16" t="e">
        <v>#N/A</v>
      </c>
      <c r="P194" s="16" t="e">
        <v>#N/A</v>
      </c>
      <c r="Q194" s="16" t="e">
        <v>#N/A</v>
      </c>
      <c r="R194" s="16" t="e">
        <v>#N/A</v>
      </c>
      <c r="S194" s="16" t="e">
        <v>#N/A</v>
      </c>
      <c r="T194" s="16" t="e">
        <v>#N/A</v>
      </c>
      <c r="U194" s="5"/>
    </row>
    <row r="195" spans="2:21" x14ac:dyDescent="0.25">
      <c r="B195" s="18">
        <v>2035</v>
      </c>
      <c r="C195" s="18">
        <v>3</v>
      </c>
      <c r="D195" s="16" t="e">
        <v>#N/A</v>
      </c>
      <c r="E195" s="16" t="e">
        <v>#N/A</v>
      </c>
      <c r="F195" s="16" t="e">
        <v>#N/A</v>
      </c>
      <c r="G195" s="16" t="e">
        <v>#N/A</v>
      </c>
      <c r="H195" s="16" t="e">
        <v>#N/A</v>
      </c>
      <c r="I195" s="16" t="e">
        <v>#N/A</v>
      </c>
      <c r="J195" s="16" t="e">
        <v>#N/A</v>
      </c>
      <c r="K195" s="16" t="e">
        <v>#N/A</v>
      </c>
      <c r="L195" s="16" t="e">
        <v>#N/A</v>
      </c>
      <c r="M195" s="16" t="e">
        <v>#N/A</v>
      </c>
      <c r="N195" s="16" t="e">
        <v>#N/A</v>
      </c>
      <c r="O195" s="16" t="e">
        <v>#N/A</v>
      </c>
      <c r="P195" s="16" t="e">
        <v>#N/A</v>
      </c>
      <c r="Q195" s="16" t="e">
        <v>#N/A</v>
      </c>
      <c r="R195" s="16" t="e">
        <v>#N/A</v>
      </c>
      <c r="S195" s="16" t="e">
        <v>#N/A</v>
      </c>
      <c r="T195" s="16" t="e">
        <v>#N/A</v>
      </c>
      <c r="U195" s="5"/>
    </row>
    <row r="196" spans="2:21" x14ac:dyDescent="0.25">
      <c r="B196" s="18">
        <v>2035</v>
      </c>
      <c r="C196" s="18">
        <v>4</v>
      </c>
      <c r="D196" s="16" t="e">
        <v>#N/A</v>
      </c>
      <c r="E196" s="16" t="e">
        <v>#N/A</v>
      </c>
      <c r="F196" s="16" t="e">
        <v>#N/A</v>
      </c>
      <c r="G196" s="16" t="e">
        <v>#N/A</v>
      </c>
      <c r="H196" s="16" t="e">
        <v>#N/A</v>
      </c>
      <c r="I196" s="16" t="e">
        <v>#N/A</v>
      </c>
      <c r="J196" s="16" t="e">
        <v>#N/A</v>
      </c>
      <c r="K196" s="16" t="e">
        <v>#N/A</v>
      </c>
      <c r="L196" s="16" t="e">
        <v>#N/A</v>
      </c>
      <c r="M196" s="16" t="e">
        <v>#N/A</v>
      </c>
      <c r="N196" s="16" t="e">
        <v>#N/A</v>
      </c>
      <c r="O196" s="16" t="e">
        <v>#N/A</v>
      </c>
      <c r="P196" s="16" t="e">
        <v>#N/A</v>
      </c>
      <c r="Q196" s="16" t="e">
        <v>#N/A</v>
      </c>
      <c r="R196" s="16" t="e">
        <v>#N/A</v>
      </c>
      <c r="S196" s="16" t="e">
        <v>#N/A</v>
      </c>
      <c r="T196" s="16" t="e">
        <v>#N/A</v>
      </c>
      <c r="U196" s="5"/>
    </row>
    <row r="197" spans="2:21" x14ac:dyDescent="0.25">
      <c r="B197" s="18">
        <v>2035</v>
      </c>
      <c r="C197" s="18">
        <v>5</v>
      </c>
      <c r="D197" s="16" t="e">
        <v>#N/A</v>
      </c>
      <c r="E197" s="16" t="e">
        <v>#N/A</v>
      </c>
      <c r="F197" s="16" t="e">
        <v>#N/A</v>
      </c>
      <c r="G197" s="16" t="e">
        <v>#N/A</v>
      </c>
      <c r="H197" s="16" t="e">
        <v>#N/A</v>
      </c>
      <c r="I197" s="16" t="e">
        <v>#N/A</v>
      </c>
      <c r="J197" s="16" t="e">
        <v>#N/A</v>
      </c>
      <c r="K197" s="16" t="e">
        <v>#N/A</v>
      </c>
      <c r="L197" s="16" t="e">
        <v>#N/A</v>
      </c>
      <c r="M197" s="16" t="e">
        <v>#N/A</v>
      </c>
      <c r="N197" s="16" t="e">
        <v>#N/A</v>
      </c>
      <c r="O197" s="16" t="e">
        <v>#N/A</v>
      </c>
      <c r="P197" s="16" t="e">
        <v>#N/A</v>
      </c>
      <c r="Q197" s="16" t="e">
        <v>#N/A</v>
      </c>
      <c r="R197" s="16" t="e">
        <v>#N/A</v>
      </c>
      <c r="S197" s="16" t="e">
        <v>#N/A</v>
      </c>
      <c r="T197" s="16" t="e">
        <v>#N/A</v>
      </c>
      <c r="U197" s="5"/>
    </row>
    <row r="198" spans="2:21" x14ac:dyDescent="0.25">
      <c r="B198" s="18">
        <v>2035</v>
      </c>
      <c r="C198" s="18">
        <v>6</v>
      </c>
      <c r="D198" s="16" t="e">
        <v>#N/A</v>
      </c>
      <c r="E198" s="16" t="e">
        <v>#N/A</v>
      </c>
      <c r="F198" s="16" t="e">
        <v>#N/A</v>
      </c>
      <c r="G198" s="16" t="e">
        <v>#N/A</v>
      </c>
      <c r="H198" s="16" t="e">
        <v>#N/A</v>
      </c>
      <c r="I198" s="16" t="e">
        <v>#N/A</v>
      </c>
      <c r="J198" s="16" t="e">
        <v>#N/A</v>
      </c>
      <c r="K198" s="16" t="e">
        <v>#N/A</v>
      </c>
      <c r="L198" s="16" t="e">
        <v>#N/A</v>
      </c>
      <c r="M198" s="16" t="e">
        <v>#N/A</v>
      </c>
      <c r="N198" s="16" t="e">
        <v>#N/A</v>
      </c>
      <c r="O198" s="16" t="e">
        <v>#N/A</v>
      </c>
      <c r="P198" s="16" t="e">
        <v>#N/A</v>
      </c>
      <c r="Q198" s="16" t="e">
        <v>#N/A</v>
      </c>
      <c r="R198" s="16" t="e">
        <v>#N/A</v>
      </c>
      <c r="S198" s="16" t="e">
        <v>#N/A</v>
      </c>
      <c r="T198" s="16" t="e">
        <v>#N/A</v>
      </c>
      <c r="U198" s="5"/>
    </row>
    <row r="199" spans="2:21" x14ac:dyDescent="0.25">
      <c r="B199" s="18">
        <v>2035</v>
      </c>
      <c r="C199" s="18">
        <v>7</v>
      </c>
      <c r="D199" s="16" t="e">
        <v>#N/A</v>
      </c>
      <c r="E199" s="16" t="e">
        <v>#N/A</v>
      </c>
      <c r="F199" s="16" t="e">
        <v>#N/A</v>
      </c>
      <c r="G199" s="16" t="e">
        <v>#N/A</v>
      </c>
      <c r="H199" s="16" t="e">
        <v>#N/A</v>
      </c>
      <c r="I199" s="16" t="e">
        <v>#N/A</v>
      </c>
      <c r="J199" s="16" t="e">
        <v>#N/A</v>
      </c>
      <c r="K199" s="16" t="e">
        <v>#N/A</v>
      </c>
      <c r="L199" s="16" t="e">
        <v>#N/A</v>
      </c>
      <c r="M199" s="16" t="e">
        <v>#N/A</v>
      </c>
      <c r="N199" s="16" t="e">
        <v>#N/A</v>
      </c>
      <c r="O199" s="16" t="e">
        <v>#N/A</v>
      </c>
      <c r="P199" s="16" t="e">
        <v>#N/A</v>
      </c>
      <c r="Q199" s="16" t="e">
        <v>#N/A</v>
      </c>
      <c r="R199" s="16" t="e">
        <v>#N/A</v>
      </c>
      <c r="S199" s="16" t="e">
        <v>#N/A</v>
      </c>
      <c r="T199" s="16" t="e">
        <v>#N/A</v>
      </c>
      <c r="U199" s="5"/>
    </row>
    <row r="200" spans="2:21" x14ac:dyDescent="0.25">
      <c r="B200" s="18">
        <v>2035</v>
      </c>
      <c r="C200" s="18">
        <v>8</v>
      </c>
      <c r="D200" s="16" t="e">
        <v>#N/A</v>
      </c>
      <c r="E200" s="16" t="e">
        <v>#N/A</v>
      </c>
      <c r="F200" s="16" t="e">
        <v>#N/A</v>
      </c>
      <c r="G200" s="16" t="e">
        <v>#N/A</v>
      </c>
      <c r="H200" s="16" t="e">
        <v>#N/A</v>
      </c>
      <c r="I200" s="16" t="e">
        <v>#N/A</v>
      </c>
      <c r="J200" s="16" t="e">
        <v>#N/A</v>
      </c>
      <c r="K200" s="16" t="e">
        <v>#N/A</v>
      </c>
      <c r="L200" s="16" t="e">
        <v>#N/A</v>
      </c>
      <c r="M200" s="16" t="e">
        <v>#N/A</v>
      </c>
      <c r="N200" s="16" t="e">
        <v>#N/A</v>
      </c>
      <c r="O200" s="16" t="e">
        <v>#N/A</v>
      </c>
      <c r="P200" s="16" t="e">
        <v>#N/A</v>
      </c>
      <c r="Q200" s="16" t="e">
        <v>#N/A</v>
      </c>
      <c r="R200" s="16" t="e">
        <v>#N/A</v>
      </c>
      <c r="S200" s="16" t="e">
        <v>#N/A</v>
      </c>
      <c r="T200" s="16" t="e">
        <v>#N/A</v>
      </c>
      <c r="U200" s="5"/>
    </row>
    <row r="201" spans="2:21" x14ac:dyDescent="0.25">
      <c r="B201" s="18">
        <v>2035</v>
      </c>
      <c r="C201" s="18">
        <v>9</v>
      </c>
      <c r="D201" s="16" t="e">
        <v>#N/A</v>
      </c>
      <c r="E201" s="16" t="e">
        <v>#N/A</v>
      </c>
      <c r="F201" s="16" t="e">
        <v>#N/A</v>
      </c>
      <c r="G201" s="16" t="e">
        <v>#N/A</v>
      </c>
      <c r="H201" s="16" t="e">
        <v>#N/A</v>
      </c>
      <c r="I201" s="16" t="e">
        <v>#N/A</v>
      </c>
      <c r="J201" s="16" t="e">
        <v>#N/A</v>
      </c>
      <c r="K201" s="16" t="e">
        <v>#N/A</v>
      </c>
      <c r="L201" s="16" t="e">
        <v>#N/A</v>
      </c>
      <c r="M201" s="16" t="e">
        <v>#N/A</v>
      </c>
      <c r="N201" s="16" t="e">
        <v>#N/A</v>
      </c>
      <c r="O201" s="16" t="e">
        <v>#N/A</v>
      </c>
      <c r="P201" s="16" t="e">
        <v>#N/A</v>
      </c>
      <c r="Q201" s="16" t="e">
        <v>#N/A</v>
      </c>
      <c r="R201" s="16" t="e">
        <v>#N/A</v>
      </c>
      <c r="S201" s="16" t="e">
        <v>#N/A</v>
      </c>
      <c r="T201" s="16" t="e">
        <v>#N/A</v>
      </c>
      <c r="U201" s="5"/>
    </row>
    <row r="202" spans="2:21" x14ac:dyDescent="0.25">
      <c r="B202" s="18">
        <v>2035</v>
      </c>
      <c r="C202" s="18">
        <v>10</v>
      </c>
      <c r="D202" s="16" t="e">
        <v>#N/A</v>
      </c>
      <c r="E202" s="16" t="e">
        <v>#N/A</v>
      </c>
      <c r="F202" s="16" t="e">
        <v>#N/A</v>
      </c>
      <c r="G202" s="16" t="e">
        <v>#N/A</v>
      </c>
      <c r="H202" s="16" t="e">
        <v>#N/A</v>
      </c>
      <c r="I202" s="16" t="e">
        <v>#N/A</v>
      </c>
      <c r="J202" s="16" t="e">
        <v>#N/A</v>
      </c>
      <c r="K202" s="16" t="e">
        <v>#N/A</v>
      </c>
      <c r="L202" s="16" t="e">
        <v>#N/A</v>
      </c>
      <c r="M202" s="16" t="e">
        <v>#N/A</v>
      </c>
      <c r="N202" s="16" t="e">
        <v>#N/A</v>
      </c>
      <c r="O202" s="16" t="e">
        <v>#N/A</v>
      </c>
      <c r="P202" s="16" t="e">
        <v>#N/A</v>
      </c>
      <c r="Q202" s="16" t="e">
        <v>#N/A</v>
      </c>
      <c r="R202" s="16" t="e">
        <v>#N/A</v>
      </c>
      <c r="S202" s="16" t="e">
        <v>#N/A</v>
      </c>
      <c r="T202" s="16" t="e">
        <v>#N/A</v>
      </c>
      <c r="U202" s="5"/>
    </row>
    <row r="203" spans="2:21" x14ac:dyDescent="0.25">
      <c r="B203" s="18">
        <v>2035</v>
      </c>
      <c r="C203" s="18">
        <v>11</v>
      </c>
      <c r="D203" s="16" t="e">
        <v>#N/A</v>
      </c>
      <c r="E203" s="16" t="e">
        <v>#N/A</v>
      </c>
      <c r="F203" s="16" t="e">
        <v>#N/A</v>
      </c>
      <c r="G203" s="16" t="e">
        <v>#N/A</v>
      </c>
      <c r="H203" s="16" t="e">
        <v>#N/A</v>
      </c>
      <c r="I203" s="16" t="e">
        <v>#N/A</v>
      </c>
      <c r="J203" s="16" t="e">
        <v>#N/A</v>
      </c>
      <c r="K203" s="16" t="e">
        <v>#N/A</v>
      </c>
      <c r="L203" s="16" t="e">
        <v>#N/A</v>
      </c>
      <c r="M203" s="16" t="e">
        <v>#N/A</v>
      </c>
      <c r="N203" s="16" t="e">
        <v>#N/A</v>
      </c>
      <c r="O203" s="16" t="e">
        <v>#N/A</v>
      </c>
      <c r="P203" s="16" t="e">
        <v>#N/A</v>
      </c>
      <c r="Q203" s="16" t="e">
        <v>#N/A</v>
      </c>
      <c r="R203" s="16" t="e">
        <v>#N/A</v>
      </c>
      <c r="S203" s="16" t="e">
        <v>#N/A</v>
      </c>
      <c r="T203" s="16" t="e">
        <v>#N/A</v>
      </c>
      <c r="U203" s="5"/>
    </row>
    <row r="204" spans="2:21" x14ac:dyDescent="0.25">
      <c r="B204" s="18">
        <v>2035</v>
      </c>
      <c r="C204" s="18">
        <v>12</v>
      </c>
      <c r="D204" s="16" t="e">
        <v>#N/A</v>
      </c>
      <c r="E204" s="16" t="e">
        <v>#N/A</v>
      </c>
      <c r="F204" s="16" t="e">
        <v>#N/A</v>
      </c>
      <c r="G204" s="16" t="e">
        <v>#N/A</v>
      </c>
      <c r="H204" s="16" t="e">
        <v>#N/A</v>
      </c>
      <c r="I204" s="16" t="e">
        <v>#N/A</v>
      </c>
      <c r="J204" s="16" t="e">
        <v>#N/A</v>
      </c>
      <c r="K204" s="16" t="e">
        <v>#N/A</v>
      </c>
      <c r="L204" s="16" t="e">
        <v>#N/A</v>
      </c>
      <c r="M204" s="16" t="e">
        <v>#N/A</v>
      </c>
      <c r="N204" s="16" t="e">
        <v>#N/A</v>
      </c>
      <c r="O204" s="16" t="e">
        <v>#N/A</v>
      </c>
      <c r="P204" s="16" t="e">
        <v>#N/A</v>
      </c>
      <c r="Q204" s="16" t="e">
        <v>#N/A</v>
      </c>
      <c r="R204" s="16" t="e">
        <v>#N/A</v>
      </c>
      <c r="S204" s="16" t="e">
        <v>#N/A</v>
      </c>
      <c r="T204" s="16" t="e">
        <v>#N/A</v>
      </c>
      <c r="U204" s="5"/>
    </row>
    <row r="205" spans="2:21" x14ac:dyDescent="0.25">
      <c r="B205" s="18">
        <v>2036</v>
      </c>
      <c r="C205" s="18">
        <v>1</v>
      </c>
      <c r="D205" s="16" t="e">
        <v>#N/A</v>
      </c>
      <c r="E205" s="16" t="e">
        <v>#N/A</v>
      </c>
      <c r="F205" s="16" t="e">
        <v>#N/A</v>
      </c>
      <c r="G205" s="16" t="e">
        <v>#N/A</v>
      </c>
      <c r="H205" s="16" t="e">
        <v>#N/A</v>
      </c>
      <c r="I205" s="16" t="e">
        <v>#N/A</v>
      </c>
      <c r="J205" s="16" t="e">
        <v>#N/A</v>
      </c>
      <c r="K205" s="16" t="e">
        <v>#N/A</v>
      </c>
      <c r="L205" s="16" t="e">
        <v>#N/A</v>
      </c>
      <c r="M205" s="16" t="e">
        <v>#N/A</v>
      </c>
      <c r="N205" s="16" t="e">
        <v>#N/A</v>
      </c>
      <c r="O205" s="16" t="e">
        <v>#N/A</v>
      </c>
      <c r="P205" s="16" t="e">
        <v>#N/A</v>
      </c>
      <c r="Q205" s="16" t="e">
        <v>#N/A</v>
      </c>
      <c r="R205" s="16" t="e">
        <v>#N/A</v>
      </c>
      <c r="S205" s="16" t="e">
        <v>#N/A</v>
      </c>
      <c r="T205" s="16" t="e">
        <v>#N/A</v>
      </c>
      <c r="U205" s="5"/>
    </row>
    <row r="206" spans="2:21" x14ac:dyDescent="0.25">
      <c r="B206" s="18">
        <v>2036</v>
      </c>
      <c r="C206" s="18">
        <v>2</v>
      </c>
      <c r="D206" s="16" t="e">
        <v>#N/A</v>
      </c>
      <c r="E206" s="16" t="e">
        <v>#N/A</v>
      </c>
      <c r="F206" s="16" t="e">
        <v>#N/A</v>
      </c>
      <c r="G206" s="16" t="e">
        <v>#N/A</v>
      </c>
      <c r="H206" s="16" t="e">
        <v>#N/A</v>
      </c>
      <c r="I206" s="16" t="e">
        <v>#N/A</v>
      </c>
      <c r="J206" s="16" t="e">
        <v>#N/A</v>
      </c>
      <c r="K206" s="16" t="e">
        <v>#N/A</v>
      </c>
      <c r="L206" s="16" t="e">
        <v>#N/A</v>
      </c>
      <c r="M206" s="16" t="e">
        <v>#N/A</v>
      </c>
      <c r="N206" s="16" t="e">
        <v>#N/A</v>
      </c>
      <c r="O206" s="16" t="e">
        <v>#N/A</v>
      </c>
      <c r="P206" s="16" t="e">
        <v>#N/A</v>
      </c>
      <c r="Q206" s="16" t="e">
        <v>#N/A</v>
      </c>
      <c r="R206" s="16" t="e">
        <v>#N/A</v>
      </c>
      <c r="S206" s="16" t="e">
        <v>#N/A</v>
      </c>
      <c r="T206" s="16" t="e">
        <v>#N/A</v>
      </c>
      <c r="U206" s="5"/>
    </row>
    <row r="207" spans="2:21" x14ac:dyDescent="0.25">
      <c r="B207" s="18">
        <v>2036</v>
      </c>
      <c r="C207" s="18">
        <v>3</v>
      </c>
      <c r="D207" s="16" t="e">
        <v>#N/A</v>
      </c>
      <c r="E207" s="16" t="e">
        <v>#N/A</v>
      </c>
      <c r="F207" s="16" t="e">
        <v>#N/A</v>
      </c>
      <c r="G207" s="16" t="e">
        <v>#N/A</v>
      </c>
      <c r="H207" s="16" t="e">
        <v>#N/A</v>
      </c>
      <c r="I207" s="16" t="e">
        <v>#N/A</v>
      </c>
      <c r="J207" s="16" t="e">
        <v>#N/A</v>
      </c>
      <c r="K207" s="16" t="e">
        <v>#N/A</v>
      </c>
      <c r="L207" s="16" t="e">
        <v>#N/A</v>
      </c>
      <c r="M207" s="16" t="e">
        <v>#N/A</v>
      </c>
      <c r="N207" s="16" t="e">
        <v>#N/A</v>
      </c>
      <c r="O207" s="16" t="e">
        <v>#N/A</v>
      </c>
      <c r="P207" s="16" t="e">
        <v>#N/A</v>
      </c>
      <c r="Q207" s="16" t="e">
        <v>#N/A</v>
      </c>
      <c r="R207" s="16" t="e">
        <v>#N/A</v>
      </c>
      <c r="S207" s="16" t="e">
        <v>#N/A</v>
      </c>
      <c r="T207" s="16" t="e">
        <v>#N/A</v>
      </c>
      <c r="U207" s="5"/>
    </row>
    <row r="208" spans="2:21" x14ac:dyDescent="0.25">
      <c r="B208" s="18">
        <v>2036</v>
      </c>
      <c r="C208" s="18">
        <v>4</v>
      </c>
      <c r="D208" s="16" t="e">
        <v>#N/A</v>
      </c>
      <c r="E208" s="16" t="e">
        <v>#N/A</v>
      </c>
      <c r="F208" s="16" t="e">
        <v>#N/A</v>
      </c>
      <c r="G208" s="16" t="e">
        <v>#N/A</v>
      </c>
      <c r="H208" s="16" t="e">
        <v>#N/A</v>
      </c>
      <c r="I208" s="16" t="e">
        <v>#N/A</v>
      </c>
      <c r="J208" s="16" t="e">
        <v>#N/A</v>
      </c>
      <c r="K208" s="16" t="e">
        <v>#N/A</v>
      </c>
      <c r="L208" s="16" t="e">
        <v>#N/A</v>
      </c>
      <c r="M208" s="16" t="e">
        <v>#N/A</v>
      </c>
      <c r="N208" s="16" t="e">
        <v>#N/A</v>
      </c>
      <c r="O208" s="16" t="e">
        <v>#N/A</v>
      </c>
      <c r="P208" s="16" t="e">
        <v>#N/A</v>
      </c>
      <c r="Q208" s="16" t="e">
        <v>#N/A</v>
      </c>
      <c r="R208" s="16" t="e">
        <v>#N/A</v>
      </c>
      <c r="S208" s="16" t="e">
        <v>#N/A</v>
      </c>
      <c r="T208" s="16" t="e">
        <v>#N/A</v>
      </c>
      <c r="U208" s="5"/>
    </row>
    <row r="209" spans="2:21" x14ac:dyDescent="0.25">
      <c r="B209" s="18">
        <v>2036</v>
      </c>
      <c r="C209" s="18">
        <v>5</v>
      </c>
      <c r="D209" s="16" t="e">
        <v>#N/A</v>
      </c>
      <c r="E209" s="16" t="e">
        <v>#N/A</v>
      </c>
      <c r="F209" s="16" t="e">
        <v>#N/A</v>
      </c>
      <c r="G209" s="16" t="e">
        <v>#N/A</v>
      </c>
      <c r="H209" s="16" t="e">
        <v>#N/A</v>
      </c>
      <c r="I209" s="16" t="e">
        <v>#N/A</v>
      </c>
      <c r="J209" s="16" t="e">
        <v>#N/A</v>
      </c>
      <c r="K209" s="16" t="e">
        <v>#N/A</v>
      </c>
      <c r="L209" s="16" t="e">
        <v>#N/A</v>
      </c>
      <c r="M209" s="16" t="e">
        <v>#N/A</v>
      </c>
      <c r="N209" s="16" t="e">
        <v>#N/A</v>
      </c>
      <c r="O209" s="16" t="e">
        <v>#N/A</v>
      </c>
      <c r="P209" s="16" t="e">
        <v>#N/A</v>
      </c>
      <c r="Q209" s="16" t="e">
        <v>#N/A</v>
      </c>
      <c r="R209" s="16" t="e">
        <v>#N/A</v>
      </c>
      <c r="S209" s="16" t="e">
        <v>#N/A</v>
      </c>
      <c r="T209" s="16" t="e">
        <v>#N/A</v>
      </c>
      <c r="U209" s="5"/>
    </row>
    <row r="210" spans="2:21" x14ac:dyDescent="0.25">
      <c r="B210" s="18">
        <v>2036</v>
      </c>
      <c r="C210" s="18">
        <v>6</v>
      </c>
      <c r="D210" s="16" t="e">
        <v>#N/A</v>
      </c>
      <c r="E210" s="16" t="e">
        <v>#N/A</v>
      </c>
      <c r="F210" s="16" t="e">
        <v>#N/A</v>
      </c>
      <c r="G210" s="16" t="e">
        <v>#N/A</v>
      </c>
      <c r="H210" s="16" t="e">
        <v>#N/A</v>
      </c>
      <c r="I210" s="16" t="e">
        <v>#N/A</v>
      </c>
      <c r="J210" s="16" t="e">
        <v>#N/A</v>
      </c>
      <c r="K210" s="16" t="e">
        <v>#N/A</v>
      </c>
      <c r="L210" s="16" t="e">
        <v>#N/A</v>
      </c>
      <c r="M210" s="16" t="e">
        <v>#N/A</v>
      </c>
      <c r="N210" s="16" t="e">
        <v>#N/A</v>
      </c>
      <c r="O210" s="16" t="e">
        <v>#N/A</v>
      </c>
      <c r="P210" s="16" t="e">
        <v>#N/A</v>
      </c>
      <c r="Q210" s="16" t="e">
        <v>#N/A</v>
      </c>
      <c r="R210" s="16" t="e">
        <v>#N/A</v>
      </c>
      <c r="S210" s="16" t="e">
        <v>#N/A</v>
      </c>
      <c r="T210" s="16" t="e">
        <v>#N/A</v>
      </c>
      <c r="U210" s="5"/>
    </row>
    <row r="211" spans="2:21" x14ac:dyDescent="0.25">
      <c r="B211" s="18">
        <v>2036</v>
      </c>
      <c r="C211" s="18">
        <v>7</v>
      </c>
      <c r="D211" s="16" t="e">
        <v>#N/A</v>
      </c>
      <c r="E211" s="16" t="e">
        <v>#N/A</v>
      </c>
      <c r="F211" s="16" t="e">
        <v>#N/A</v>
      </c>
      <c r="G211" s="16" t="e">
        <v>#N/A</v>
      </c>
      <c r="H211" s="16" t="e">
        <v>#N/A</v>
      </c>
      <c r="I211" s="16" t="e">
        <v>#N/A</v>
      </c>
      <c r="J211" s="16" t="e">
        <v>#N/A</v>
      </c>
      <c r="K211" s="16" t="e">
        <v>#N/A</v>
      </c>
      <c r="L211" s="16" t="e">
        <v>#N/A</v>
      </c>
      <c r="M211" s="16" t="e">
        <v>#N/A</v>
      </c>
      <c r="N211" s="16" t="e">
        <v>#N/A</v>
      </c>
      <c r="O211" s="16" t="e">
        <v>#N/A</v>
      </c>
      <c r="P211" s="16" t="e">
        <v>#N/A</v>
      </c>
      <c r="Q211" s="16" t="e">
        <v>#N/A</v>
      </c>
      <c r="R211" s="16" t="e">
        <v>#N/A</v>
      </c>
      <c r="S211" s="16" t="e">
        <v>#N/A</v>
      </c>
      <c r="T211" s="16" t="e">
        <v>#N/A</v>
      </c>
      <c r="U211" s="5"/>
    </row>
    <row r="212" spans="2:21" x14ac:dyDescent="0.25">
      <c r="B212" s="18">
        <v>2036</v>
      </c>
      <c r="C212" s="18">
        <v>8</v>
      </c>
      <c r="D212" s="16" t="e">
        <v>#N/A</v>
      </c>
      <c r="E212" s="16" t="e">
        <v>#N/A</v>
      </c>
      <c r="F212" s="16" t="e">
        <v>#N/A</v>
      </c>
      <c r="G212" s="16" t="e">
        <v>#N/A</v>
      </c>
      <c r="H212" s="16" t="e">
        <v>#N/A</v>
      </c>
      <c r="I212" s="16" t="e">
        <v>#N/A</v>
      </c>
      <c r="J212" s="16" t="e">
        <v>#N/A</v>
      </c>
      <c r="K212" s="16" t="e">
        <v>#N/A</v>
      </c>
      <c r="L212" s="16" t="e">
        <v>#N/A</v>
      </c>
      <c r="M212" s="16" t="e">
        <v>#N/A</v>
      </c>
      <c r="N212" s="16" t="e">
        <v>#N/A</v>
      </c>
      <c r="O212" s="16" t="e">
        <v>#N/A</v>
      </c>
      <c r="P212" s="16" t="e">
        <v>#N/A</v>
      </c>
      <c r="Q212" s="16" t="e">
        <v>#N/A</v>
      </c>
      <c r="R212" s="16" t="e">
        <v>#N/A</v>
      </c>
      <c r="S212" s="16" t="e">
        <v>#N/A</v>
      </c>
      <c r="T212" s="16" t="e">
        <v>#N/A</v>
      </c>
      <c r="U212" s="5"/>
    </row>
    <row r="213" spans="2:21" x14ac:dyDescent="0.25">
      <c r="B213" s="18">
        <v>2036</v>
      </c>
      <c r="C213" s="18">
        <v>9</v>
      </c>
      <c r="D213" s="16" t="e">
        <v>#N/A</v>
      </c>
      <c r="E213" s="16" t="e">
        <v>#N/A</v>
      </c>
      <c r="F213" s="16" t="e">
        <v>#N/A</v>
      </c>
      <c r="G213" s="16" t="e">
        <v>#N/A</v>
      </c>
      <c r="H213" s="16" t="e">
        <v>#N/A</v>
      </c>
      <c r="I213" s="16" t="e">
        <v>#N/A</v>
      </c>
      <c r="J213" s="16" t="e">
        <v>#N/A</v>
      </c>
      <c r="K213" s="16" t="e">
        <v>#N/A</v>
      </c>
      <c r="L213" s="16" t="e">
        <v>#N/A</v>
      </c>
      <c r="M213" s="16" t="e">
        <v>#N/A</v>
      </c>
      <c r="N213" s="16" t="e">
        <v>#N/A</v>
      </c>
      <c r="O213" s="16" t="e">
        <v>#N/A</v>
      </c>
      <c r="P213" s="16" t="e">
        <v>#N/A</v>
      </c>
      <c r="Q213" s="16" t="e">
        <v>#N/A</v>
      </c>
      <c r="R213" s="16" t="e">
        <v>#N/A</v>
      </c>
      <c r="S213" s="16" t="e">
        <v>#N/A</v>
      </c>
      <c r="T213" s="16" t="e">
        <v>#N/A</v>
      </c>
      <c r="U213" s="5"/>
    </row>
    <row r="214" spans="2:21" x14ac:dyDescent="0.25">
      <c r="B214" s="18">
        <v>2036</v>
      </c>
      <c r="C214" s="18">
        <v>10</v>
      </c>
      <c r="D214" s="16" t="e">
        <v>#N/A</v>
      </c>
      <c r="E214" s="16" t="e">
        <v>#N/A</v>
      </c>
      <c r="F214" s="16" t="e">
        <v>#N/A</v>
      </c>
      <c r="G214" s="16" t="e">
        <v>#N/A</v>
      </c>
      <c r="H214" s="16" t="e">
        <v>#N/A</v>
      </c>
      <c r="I214" s="16" t="e">
        <v>#N/A</v>
      </c>
      <c r="J214" s="16" t="e">
        <v>#N/A</v>
      </c>
      <c r="K214" s="16" t="e">
        <v>#N/A</v>
      </c>
      <c r="L214" s="16" t="e">
        <v>#N/A</v>
      </c>
      <c r="M214" s="16" t="e">
        <v>#N/A</v>
      </c>
      <c r="N214" s="16" t="e">
        <v>#N/A</v>
      </c>
      <c r="O214" s="16" t="e">
        <v>#N/A</v>
      </c>
      <c r="P214" s="16" t="e">
        <v>#N/A</v>
      </c>
      <c r="Q214" s="16" t="e">
        <v>#N/A</v>
      </c>
      <c r="R214" s="16" t="e">
        <v>#N/A</v>
      </c>
      <c r="S214" s="16" t="e">
        <v>#N/A</v>
      </c>
      <c r="T214" s="16" t="e">
        <v>#N/A</v>
      </c>
      <c r="U214" s="5"/>
    </row>
    <row r="215" spans="2:21" x14ac:dyDescent="0.25">
      <c r="B215" s="18">
        <v>2036</v>
      </c>
      <c r="C215" s="18">
        <v>11</v>
      </c>
      <c r="D215" s="16" t="e">
        <v>#N/A</v>
      </c>
      <c r="E215" s="16" t="e">
        <v>#N/A</v>
      </c>
      <c r="F215" s="16" t="e">
        <v>#N/A</v>
      </c>
      <c r="G215" s="16" t="e">
        <v>#N/A</v>
      </c>
      <c r="H215" s="16" t="e">
        <v>#N/A</v>
      </c>
      <c r="I215" s="16" t="e">
        <v>#N/A</v>
      </c>
      <c r="J215" s="16" t="e">
        <v>#N/A</v>
      </c>
      <c r="K215" s="16" t="e">
        <v>#N/A</v>
      </c>
      <c r="L215" s="16" t="e">
        <v>#N/A</v>
      </c>
      <c r="M215" s="16" t="e">
        <v>#N/A</v>
      </c>
      <c r="N215" s="16" t="e">
        <v>#N/A</v>
      </c>
      <c r="O215" s="16" t="e">
        <v>#N/A</v>
      </c>
      <c r="P215" s="16" t="e">
        <v>#N/A</v>
      </c>
      <c r="Q215" s="16" t="e">
        <v>#N/A</v>
      </c>
      <c r="R215" s="16" t="e">
        <v>#N/A</v>
      </c>
      <c r="S215" s="16" t="e">
        <v>#N/A</v>
      </c>
      <c r="T215" s="16" t="e">
        <v>#N/A</v>
      </c>
      <c r="U215" s="5"/>
    </row>
    <row r="216" spans="2:21" x14ac:dyDescent="0.25">
      <c r="B216" s="18">
        <v>2036</v>
      </c>
      <c r="C216" s="18">
        <v>12</v>
      </c>
      <c r="D216" s="16" t="e">
        <v>#N/A</v>
      </c>
      <c r="E216" s="16" t="e">
        <v>#N/A</v>
      </c>
      <c r="F216" s="16" t="e">
        <v>#N/A</v>
      </c>
      <c r="G216" s="16" t="e">
        <v>#N/A</v>
      </c>
      <c r="H216" s="16" t="e">
        <v>#N/A</v>
      </c>
      <c r="I216" s="16" t="e">
        <v>#N/A</v>
      </c>
      <c r="J216" s="16" t="e">
        <v>#N/A</v>
      </c>
      <c r="K216" s="16" t="e">
        <v>#N/A</v>
      </c>
      <c r="L216" s="16" t="e">
        <v>#N/A</v>
      </c>
      <c r="M216" s="16" t="e">
        <v>#N/A</v>
      </c>
      <c r="N216" s="16" t="e">
        <v>#N/A</v>
      </c>
      <c r="O216" s="16" t="e">
        <v>#N/A</v>
      </c>
      <c r="P216" s="16" t="e">
        <v>#N/A</v>
      </c>
      <c r="Q216" s="16" t="e">
        <v>#N/A</v>
      </c>
      <c r="R216" s="16" t="e">
        <v>#N/A</v>
      </c>
      <c r="S216" s="16" t="e">
        <v>#N/A</v>
      </c>
      <c r="T216" s="16" t="e">
        <v>#N/A</v>
      </c>
      <c r="U216" s="5"/>
    </row>
    <row r="217" spans="2:21" x14ac:dyDescent="0.25">
      <c r="B217" s="18">
        <v>2037</v>
      </c>
      <c r="C217" s="18">
        <v>1</v>
      </c>
      <c r="D217" s="16" t="e">
        <v>#N/A</v>
      </c>
      <c r="E217" s="16" t="e">
        <v>#N/A</v>
      </c>
      <c r="F217" s="16" t="e">
        <v>#N/A</v>
      </c>
      <c r="G217" s="16" t="e">
        <v>#N/A</v>
      </c>
      <c r="H217" s="16" t="e">
        <v>#N/A</v>
      </c>
      <c r="I217" s="16" t="e">
        <v>#N/A</v>
      </c>
      <c r="J217" s="16" t="e">
        <v>#N/A</v>
      </c>
      <c r="K217" s="16" t="e">
        <v>#N/A</v>
      </c>
      <c r="L217" s="16" t="e">
        <v>#N/A</v>
      </c>
      <c r="M217" s="16" t="e">
        <v>#N/A</v>
      </c>
      <c r="N217" s="16" t="e">
        <v>#N/A</v>
      </c>
      <c r="O217" s="16" t="e">
        <v>#N/A</v>
      </c>
      <c r="P217" s="16" t="e">
        <v>#N/A</v>
      </c>
      <c r="Q217" s="16" t="e">
        <v>#N/A</v>
      </c>
      <c r="R217" s="16" t="e">
        <v>#N/A</v>
      </c>
      <c r="S217" s="16" t="e">
        <v>#N/A</v>
      </c>
      <c r="T217" s="16" t="e">
        <v>#N/A</v>
      </c>
      <c r="U217" s="5"/>
    </row>
    <row r="218" spans="2:21" x14ac:dyDescent="0.25">
      <c r="B218" s="18">
        <v>2037</v>
      </c>
      <c r="C218" s="18">
        <v>2</v>
      </c>
      <c r="D218" s="16" t="e">
        <v>#N/A</v>
      </c>
      <c r="E218" s="16" t="e">
        <v>#N/A</v>
      </c>
      <c r="F218" s="16" t="e">
        <v>#N/A</v>
      </c>
      <c r="G218" s="16" t="e">
        <v>#N/A</v>
      </c>
      <c r="H218" s="16" t="e">
        <v>#N/A</v>
      </c>
      <c r="I218" s="16" t="e">
        <v>#N/A</v>
      </c>
      <c r="J218" s="16" t="e">
        <v>#N/A</v>
      </c>
      <c r="K218" s="16" t="e">
        <v>#N/A</v>
      </c>
      <c r="L218" s="16" t="e">
        <v>#N/A</v>
      </c>
      <c r="M218" s="16" t="e">
        <v>#N/A</v>
      </c>
      <c r="N218" s="16" t="e">
        <v>#N/A</v>
      </c>
      <c r="O218" s="16" t="e">
        <v>#N/A</v>
      </c>
      <c r="P218" s="16" t="e">
        <v>#N/A</v>
      </c>
      <c r="Q218" s="16" t="e">
        <v>#N/A</v>
      </c>
      <c r="R218" s="16" t="e">
        <v>#N/A</v>
      </c>
      <c r="S218" s="16" t="e">
        <v>#N/A</v>
      </c>
      <c r="T218" s="16" t="e">
        <v>#N/A</v>
      </c>
      <c r="U218" s="5"/>
    </row>
    <row r="219" spans="2:21" x14ac:dyDescent="0.25">
      <c r="B219" s="18">
        <v>2037</v>
      </c>
      <c r="C219" s="18">
        <v>3</v>
      </c>
      <c r="D219" s="16" t="e">
        <v>#N/A</v>
      </c>
      <c r="E219" s="16" t="e">
        <v>#N/A</v>
      </c>
      <c r="F219" s="16" t="e">
        <v>#N/A</v>
      </c>
      <c r="G219" s="16" t="e">
        <v>#N/A</v>
      </c>
      <c r="H219" s="16" t="e">
        <v>#N/A</v>
      </c>
      <c r="I219" s="16" t="e">
        <v>#N/A</v>
      </c>
      <c r="J219" s="16" t="e">
        <v>#N/A</v>
      </c>
      <c r="K219" s="16" t="e">
        <v>#N/A</v>
      </c>
      <c r="L219" s="16" t="e">
        <v>#N/A</v>
      </c>
      <c r="M219" s="16" t="e">
        <v>#N/A</v>
      </c>
      <c r="N219" s="16" t="e">
        <v>#N/A</v>
      </c>
      <c r="O219" s="16" t="e">
        <v>#N/A</v>
      </c>
      <c r="P219" s="16" t="e">
        <v>#N/A</v>
      </c>
      <c r="Q219" s="16" t="e">
        <v>#N/A</v>
      </c>
      <c r="R219" s="16" t="e">
        <v>#N/A</v>
      </c>
      <c r="S219" s="16" t="e">
        <v>#N/A</v>
      </c>
      <c r="T219" s="16" t="e">
        <v>#N/A</v>
      </c>
      <c r="U219" s="5"/>
    </row>
    <row r="220" spans="2:21" x14ac:dyDescent="0.25">
      <c r="B220" s="18">
        <v>2037</v>
      </c>
      <c r="C220" s="18">
        <v>4</v>
      </c>
      <c r="D220" s="16" t="e">
        <v>#N/A</v>
      </c>
      <c r="E220" s="16" t="e">
        <v>#N/A</v>
      </c>
      <c r="F220" s="16" t="e">
        <v>#N/A</v>
      </c>
      <c r="G220" s="16" t="e">
        <v>#N/A</v>
      </c>
      <c r="H220" s="16" t="e">
        <v>#N/A</v>
      </c>
      <c r="I220" s="16" t="e">
        <v>#N/A</v>
      </c>
      <c r="J220" s="16" t="e">
        <v>#N/A</v>
      </c>
      <c r="K220" s="16" t="e">
        <v>#N/A</v>
      </c>
      <c r="L220" s="16" t="e">
        <v>#N/A</v>
      </c>
      <c r="M220" s="16" t="e">
        <v>#N/A</v>
      </c>
      <c r="N220" s="16" t="e">
        <v>#N/A</v>
      </c>
      <c r="O220" s="16" t="e">
        <v>#N/A</v>
      </c>
      <c r="P220" s="16" t="e">
        <v>#N/A</v>
      </c>
      <c r="Q220" s="16" t="e">
        <v>#N/A</v>
      </c>
      <c r="R220" s="16" t="e">
        <v>#N/A</v>
      </c>
      <c r="S220" s="16" t="e">
        <v>#N/A</v>
      </c>
      <c r="T220" s="16" t="e">
        <v>#N/A</v>
      </c>
      <c r="U220" s="5"/>
    </row>
    <row r="221" spans="2:21" x14ac:dyDescent="0.25">
      <c r="B221" s="18">
        <v>2037</v>
      </c>
      <c r="C221" s="18">
        <v>5</v>
      </c>
      <c r="D221" s="16" t="e">
        <v>#N/A</v>
      </c>
      <c r="E221" s="16" t="e">
        <v>#N/A</v>
      </c>
      <c r="F221" s="16" t="e">
        <v>#N/A</v>
      </c>
      <c r="G221" s="16" t="e">
        <v>#N/A</v>
      </c>
      <c r="H221" s="16" t="e">
        <v>#N/A</v>
      </c>
      <c r="I221" s="16" t="e">
        <v>#N/A</v>
      </c>
      <c r="J221" s="16" t="e">
        <v>#N/A</v>
      </c>
      <c r="K221" s="16" t="e">
        <v>#N/A</v>
      </c>
      <c r="L221" s="16" t="e">
        <v>#N/A</v>
      </c>
      <c r="M221" s="16" t="e">
        <v>#N/A</v>
      </c>
      <c r="N221" s="16" t="e">
        <v>#N/A</v>
      </c>
      <c r="O221" s="16" t="e">
        <v>#N/A</v>
      </c>
      <c r="P221" s="16" t="e">
        <v>#N/A</v>
      </c>
      <c r="Q221" s="16" t="e">
        <v>#N/A</v>
      </c>
      <c r="R221" s="16" t="e">
        <v>#N/A</v>
      </c>
      <c r="S221" s="16" t="e">
        <v>#N/A</v>
      </c>
      <c r="T221" s="16" t="e">
        <v>#N/A</v>
      </c>
      <c r="U221" s="5"/>
    </row>
    <row r="222" spans="2:21" x14ac:dyDescent="0.25">
      <c r="B222" s="18">
        <v>2037</v>
      </c>
      <c r="C222" s="18">
        <v>6</v>
      </c>
      <c r="D222" s="16" t="e">
        <v>#N/A</v>
      </c>
      <c r="E222" s="16" t="e">
        <v>#N/A</v>
      </c>
      <c r="F222" s="16" t="e">
        <v>#N/A</v>
      </c>
      <c r="G222" s="16" t="e">
        <v>#N/A</v>
      </c>
      <c r="H222" s="16" t="e">
        <v>#N/A</v>
      </c>
      <c r="I222" s="16" t="e">
        <v>#N/A</v>
      </c>
      <c r="J222" s="16" t="e">
        <v>#N/A</v>
      </c>
      <c r="K222" s="16" t="e">
        <v>#N/A</v>
      </c>
      <c r="L222" s="16" t="e">
        <v>#N/A</v>
      </c>
      <c r="M222" s="16" t="e">
        <v>#N/A</v>
      </c>
      <c r="N222" s="16" t="e">
        <v>#N/A</v>
      </c>
      <c r="O222" s="16" t="e">
        <v>#N/A</v>
      </c>
      <c r="P222" s="16" t="e">
        <v>#N/A</v>
      </c>
      <c r="Q222" s="16" t="e">
        <v>#N/A</v>
      </c>
      <c r="R222" s="16" t="e">
        <v>#N/A</v>
      </c>
      <c r="S222" s="16" t="e">
        <v>#N/A</v>
      </c>
      <c r="T222" s="16" t="e">
        <v>#N/A</v>
      </c>
      <c r="U222" s="5"/>
    </row>
    <row r="223" spans="2:21" x14ac:dyDescent="0.25">
      <c r="B223" s="18">
        <v>2037</v>
      </c>
      <c r="C223" s="18">
        <v>7</v>
      </c>
      <c r="D223" s="16" t="e">
        <v>#N/A</v>
      </c>
      <c r="E223" s="16" t="e">
        <v>#N/A</v>
      </c>
      <c r="F223" s="16" t="e">
        <v>#N/A</v>
      </c>
      <c r="G223" s="16" t="e">
        <v>#N/A</v>
      </c>
      <c r="H223" s="16" t="e">
        <v>#N/A</v>
      </c>
      <c r="I223" s="16" t="e">
        <v>#N/A</v>
      </c>
      <c r="J223" s="16" t="e">
        <v>#N/A</v>
      </c>
      <c r="K223" s="16" t="e">
        <v>#N/A</v>
      </c>
      <c r="L223" s="16" t="e">
        <v>#N/A</v>
      </c>
      <c r="M223" s="16" t="e">
        <v>#N/A</v>
      </c>
      <c r="N223" s="16" t="e">
        <v>#N/A</v>
      </c>
      <c r="O223" s="16" t="e">
        <v>#N/A</v>
      </c>
      <c r="P223" s="16" t="e">
        <v>#N/A</v>
      </c>
      <c r="Q223" s="16" t="e">
        <v>#N/A</v>
      </c>
      <c r="R223" s="16" t="e">
        <v>#N/A</v>
      </c>
      <c r="S223" s="16" t="e">
        <v>#N/A</v>
      </c>
      <c r="T223" s="16" t="e">
        <v>#N/A</v>
      </c>
      <c r="U223" s="5"/>
    </row>
    <row r="224" spans="2:21" x14ac:dyDescent="0.25">
      <c r="B224" s="18">
        <v>2037</v>
      </c>
      <c r="C224" s="18">
        <v>8</v>
      </c>
      <c r="D224" s="16" t="e">
        <v>#N/A</v>
      </c>
      <c r="E224" s="16" t="e">
        <v>#N/A</v>
      </c>
      <c r="F224" s="16" t="e">
        <v>#N/A</v>
      </c>
      <c r="G224" s="16" t="e">
        <v>#N/A</v>
      </c>
      <c r="H224" s="16" t="e">
        <v>#N/A</v>
      </c>
      <c r="I224" s="16" t="e">
        <v>#N/A</v>
      </c>
      <c r="J224" s="16" t="e">
        <v>#N/A</v>
      </c>
      <c r="K224" s="16" t="e">
        <v>#N/A</v>
      </c>
      <c r="L224" s="16" t="e">
        <v>#N/A</v>
      </c>
      <c r="M224" s="16" t="e">
        <v>#N/A</v>
      </c>
      <c r="N224" s="16" t="e">
        <v>#N/A</v>
      </c>
      <c r="O224" s="16" t="e">
        <v>#N/A</v>
      </c>
      <c r="P224" s="16" t="e">
        <v>#N/A</v>
      </c>
      <c r="Q224" s="16" t="e">
        <v>#N/A</v>
      </c>
      <c r="R224" s="16" t="e">
        <v>#N/A</v>
      </c>
      <c r="S224" s="16" t="e">
        <v>#N/A</v>
      </c>
      <c r="T224" s="16" t="e">
        <v>#N/A</v>
      </c>
      <c r="U224" s="5"/>
    </row>
    <row r="225" spans="2:21" x14ac:dyDescent="0.25">
      <c r="B225" s="18">
        <v>2037</v>
      </c>
      <c r="C225" s="18">
        <v>9</v>
      </c>
      <c r="D225" s="16" t="e">
        <v>#N/A</v>
      </c>
      <c r="E225" s="16" t="e">
        <v>#N/A</v>
      </c>
      <c r="F225" s="16" t="e">
        <v>#N/A</v>
      </c>
      <c r="G225" s="16" t="e">
        <v>#N/A</v>
      </c>
      <c r="H225" s="16" t="e">
        <v>#N/A</v>
      </c>
      <c r="I225" s="16" t="e">
        <v>#N/A</v>
      </c>
      <c r="J225" s="16" t="e">
        <v>#N/A</v>
      </c>
      <c r="K225" s="16" t="e">
        <v>#N/A</v>
      </c>
      <c r="L225" s="16" t="e">
        <v>#N/A</v>
      </c>
      <c r="M225" s="16" t="e">
        <v>#N/A</v>
      </c>
      <c r="N225" s="16" t="e">
        <v>#N/A</v>
      </c>
      <c r="O225" s="16" t="e">
        <v>#N/A</v>
      </c>
      <c r="P225" s="16" t="e">
        <v>#N/A</v>
      </c>
      <c r="Q225" s="16" t="e">
        <v>#N/A</v>
      </c>
      <c r="R225" s="16" t="e">
        <v>#N/A</v>
      </c>
      <c r="S225" s="16" t="e">
        <v>#N/A</v>
      </c>
      <c r="T225" s="16" t="e">
        <v>#N/A</v>
      </c>
      <c r="U225" s="5"/>
    </row>
    <row r="226" spans="2:21" x14ac:dyDescent="0.25">
      <c r="B226" s="18">
        <v>2037</v>
      </c>
      <c r="C226" s="18">
        <v>10</v>
      </c>
      <c r="D226" s="16" t="e">
        <v>#N/A</v>
      </c>
      <c r="E226" s="16" t="e">
        <v>#N/A</v>
      </c>
      <c r="F226" s="16" t="e">
        <v>#N/A</v>
      </c>
      <c r="G226" s="16" t="e">
        <v>#N/A</v>
      </c>
      <c r="H226" s="16" t="e">
        <v>#N/A</v>
      </c>
      <c r="I226" s="16" t="e">
        <v>#N/A</v>
      </c>
      <c r="J226" s="16" t="e">
        <v>#N/A</v>
      </c>
      <c r="K226" s="16" t="e">
        <v>#N/A</v>
      </c>
      <c r="L226" s="16" t="e">
        <v>#N/A</v>
      </c>
      <c r="M226" s="16" t="e">
        <v>#N/A</v>
      </c>
      <c r="N226" s="16" t="e">
        <v>#N/A</v>
      </c>
      <c r="O226" s="16" t="e">
        <v>#N/A</v>
      </c>
      <c r="P226" s="16" t="e">
        <v>#N/A</v>
      </c>
      <c r="Q226" s="16" t="e">
        <v>#N/A</v>
      </c>
      <c r="R226" s="16" t="e">
        <v>#N/A</v>
      </c>
      <c r="S226" s="16" t="e">
        <v>#N/A</v>
      </c>
      <c r="T226" s="16" t="e">
        <v>#N/A</v>
      </c>
      <c r="U226" s="5"/>
    </row>
    <row r="227" spans="2:21" x14ac:dyDescent="0.25">
      <c r="B227" s="18">
        <v>2037</v>
      </c>
      <c r="C227" s="18">
        <v>11</v>
      </c>
      <c r="D227" s="16" t="e">
        <v>#N/A</v>
      </c>
      <c r="E227" s="16" t="e">
        <v>#N/A</v>
      </c>
      <c r="F227" s="16" t="e">
        <v>#N/A</v>
      </c>
      <c r="G227" s="16" t="e">
        <v>#N/A</v>
      </c>
      <c r="H227" s="16" t="e">
        <v>#N/A</v>
      </c>
      <c r="I227" s="16" t="e">
        <v>#N/A</v>
      </c>
      <c r="J227" s="16" t="e">
        <v>#N/A</v>
      </c>
      <c r="K227" s="16" t="e">
        <v>#N/A</v>
      </c>
      <c r="L227" s="16" t="e">
        <v>#N/A</v>
      </c>
      <c r="M227" s="16" t="e">
        <v>#N/A</v>
      </c>
      <c r="N227" s="16" t="e">
        <v>#N/A</v>
      </c>
      <c r="O227" s="16" t="e">
        <v>#N/A</v>
      </c>
      <c r="P227" s="16" t="e">
        <v>#N/A</v>
      </c>
      <c r="Q227" s="16" t="e">
        <v>#N/A</v>
      </c>
      <c r="R227" s="16" t="e">
        <v>#N/A</v>
      </c>
      <c r="S227" s="16" t="e">
        <v>#N/A</v>
      </c>
      <c r="T227" s="16" t="e">
        <v>#N/A</v>
      </c>
      <c r="U227" s="5"/>
    </row>
    <row r="228" spans="2:21" x14ac:dyDescent="0.25">
      <c r="B228" s="18">
        <v>2037</v>
      </c>
      <c r="C228" s="18">
        <v>12</v>
      </c>
      <c r="D228" s="16" t="e">
        <v>#N/A</v>
      </c>
      <c r="E228" s="16" t="e">
        <v>#N/A</v>
      </c>
      <c r="F228" s="16" t="e">
        <v>#N/A</v>
      </c>
      <c r="G228" s="16" t="e">
        <v>#N/A</v>
      </c>
      <c r="H228" s="16" t="e">
        <v>#N/A</v>
      </c>
      <c r="I228" s="16" t="e">
        <v>#N/A</v>
      </c>
      <c r="J228" s="16" t="e">
        <v>#N/A</v>
      </c>
      <c r="K228" s="16" t="e">
        <v>#N/A</v>
      </c>
      <c r="L228" s="16" t="e">
        <v>#N/A</v>
      </c>
      <c r="M228" s="16" t="e">
        <v>#N/A</v>
      </c>
      <c r="N228" s="16" t="e">
        <v>#N/A</v>
      </c>
      <c r="O228" s="16" t="e">
        <v>#N/A</v>
      </c>
      <c r="P228" s="16" t="e">
        <v>#N/A</v>
      </c>
      <c r="Q228" s="16" t="e">
        <v>#N/A</v>
      </c>
      <c r="R228" s="16" t="e">
        <v>#N/A</v>
      </c>
      <c r="S228" s="16" t="e">
        <v>#N/A</v>
      </c>
      <c r="T228" s="16" t="e">
        <v>#N/A</v>
      </c>
      <c r="U228" s="5"/>
    </row>
    <row r="229" spans="2:21" x14ac:dyDescent="0.25">
      <c r="B229" s="18">
        <v>2038</v>
      </c>
      <c r="C229" s="18">
        <v>1</v>
      </c>
      <c r="D229" s="16" t="e">
        <v>#N/A</v>
      </c>
      <c r="E229" s="16" t="e">
        <v>#N/A</v>
      </c>
      <c r="F229" s="16" t="e">
        <v>#N/A</v>
      </c>
      <c r="G229" s="16" t="e">
        <v>#N/A</v>
      </c>
      <c r="H229" s="16" t="e">
        <v>#N/A</v>
      </c>
      <c r="I229" s="16" t="e">
        <v>#N/A</v>
      </c>
      <c r="J229" s="16" t="e">
        <v>#N/A</v>
      </c>
      <c r="K229" s="16" t="e">
        <v>#N/A</v>
      </c>
      <c r="L229" s="16" t="e">
        <v>#N/A</v>
      </c>
      <c r="M229" s="16" t="e">
        <v>#N/A</v>
      </c>
      <c r="N229" s="16" t="e">
        <v>#N/A</v>
      </c>
      <c r="O229" s="16" t="e">
        <v>#N/A</v>
      </c>
      <c r="P229" s="16" t="e">
        <v>#N/A</v>
      </c>
      <c r="Q229" s="16" t="e">
        <v>#N/A</v>
      </c>
      <c r="R229" s="16" t="e">
        <v>#N/A</v>
      </c>
      <c r="S229" s="16" t="e">
        <v>#N/A</v>
      </c>
      <c r="T229" s="16" t="e">
        <v>#N/A</v>
      </c>
      <c r="U229" s="5"/>
    </row>
    <row r="230" spans="2:21" x14ac:dyDescent="0.25">
      <c r="B230" s="18">
        <v>2038</v>
      </c>
      <c r="C230" s="18">
        <v>2</v>
      </c>
      <c r="D230" s="16" t="e">
        <v>#N/A</v>
      </c>
      <c r="E230" s="16" t="e">
        <v>#N/A</v>
      </c>
      <c r="F230" s="16" t="e">
        <v>#N/A</v>
      </c>
      <c r="G230" s="16" t="e">
        <v>#N/A</v>
      </c>
      <c r="H230" s="16" t="e">
        <v>#N/A</v>
      </c>
      <c r="I230" s="16" t="e">
        <v>#N/A</v>
      </c>
      <c r="J230" s="16" t="e">
        <v>#N/A</v>
      </c>
      <c r="K230" s="16" t="e">
        <v>#N/A</v>
      </c>
      <c r="L230" s="16" t="e">
        <v>#N/A</v>
      </c>
      <c r="M230" s="16" t="e">
        <v>#N/A</v>
      </c>
      <c r="N230" s="16" t="e">
        <v>#N/A</v>
      </c>
      <c r="O230" s="16" t="e">
        <v>#N/A</v>
      </c>
      <c r="P230" s="16" t="e">
        <v>#N/A</v>
      </c>
      <c r="Q230" s="16" t="e">
        <v>#N/A</v>
      </c>
      <c r="R230" s="16" t="e">
        <v>#N/A</v>
      </c>
      <c r="S230" s="16" t="e">
        <v>#N/A</v>
      </c>
      <c r="T230" s="16" t="e">
        <v>#N/A</v>
      </c>
      <c r="U230" s="5"/>
    </row>
    <row r="231" spans="2:21" x14ac:dyDescent="0.25">
      <c r="B231" s="18">
        <v>2038</v>
      </c>
      <c r="C231" s="18">
        <v>3</v>
      </c>
      <c r="D231" s="16" t="e">
        <v>#N/A</v>
      </c>
      <c r="E231" s="16" t="e">
        <v>#N/A</v>
      </c>
      <c r="F231" s="16" t="e">
        <v>#N/A</v>
      </c>
      <c r="G231" s="16" t="e">
        <v>#N/A</v>
      </c>
      <c r="H231" s="16" t="e">
        <v>#N/A</v>
      </c>
      <c r="I231" s="16" t="e">
        <v>#N/A</v>
      </c>
      <c r="J231" s="16" t="e">
        <v>#N/A</v>
      </c>
      <c r="K231" s="16" t="e">
        <v>#N/A</v>
      </c>
      <c r="L231" s="16" t="e">
        <v>#N/A</v>
      </c>
      <c r="M231" s="16" t="e">
        <v>#N/A</v>
      </c>
      <c r="N231" s="16" t="e">
        <v>#N/A</v>
      </c>
      <c r="O231" s="16" t="e">
        <v>#N/A</v>
      </c>
      <c r="P231" s="16" t="e">
        <v>#N/A</v>
      </c>
      <c r="Q231" s="16" t="e">
        <v>#N/A</v>
      </c>
      <c r="R231" s="16" t="e">
        <v>#N/A</v>
      </c>
      <c r="S231" s="16" t="e">
        <v>#N/A</v>
      </c>
      <c r="T231" s="16" t="e">
        <v>#N/A</v>
      </c>
      <c r="U231" s="5"/>
    </row>
    <row r="232" spans="2:21" x14ac:dyDescent="0.25">
      <c r="B232" s="18">
        <v>2038</v>
      </c>
      <c r="C232" s="18">
        <v>4</v>
      </c>
      <c r="D232" s="16" t="e">
        <v>#N/A</v>
      </c>
      <c r="E232" s="16" t="e">
        <v>#N/A</v>
      </c>
      <c r="F232" s="16" t="e">
        <v>#N/A</v>
      </c>
      <c r="G232" s="16" t="e">
        <v>#N/A</v>
      </c>
      <c r="H232" s="16" t="e">
        <v>#N/A</v>
      </c>
      <c r="I232" s="16" t="e">
        <v>#N/A</v>
      </c>
      <c r="J232" s="16" t="e">
        <v>#N/A</v>
      </c>
      <c r="K232" s="16" t="e">
        <v>#N/A</v>
      </c>
      <c r="L232" s="16" t="e">
        <v>#N/A</v>
      </c>
      <c r="M232" s="16" t="e">
        <v>#N/A</v>
      </c>
      <c r="N232" s="16" t="e">
        <v>#N/A</v>
      </c>
      <c r="O232" s="16" t="e">
        <v>#N/A</v>
      </c>
      <c r="P232" s="16" t="e">
        <v>#N/A</v>
      </c>
      <c r="Q232" s="16" t="e">
        <v>#N/A</v>
      </c>
      <c r="R232" s="16" t="e">
        <v>#N/A</v>
      </c>
      <c r="S232" s="16" t="e">
        <v>#N/A</v>
      </c>
      <c r="T232" s="16" t="e">
        <v>#N/A</v>
      </c>
      <c r="U232" s="5"/>
    </row>
    <row r="233" spans="2:21" x14ac:dyDescent="0.25">
      <c r="B233" s="18">
        <v>2038</v>
      </c>
      <c r="C233" s="18">
        <v>5</v>
      </c>
      <c r="D233" s="16" t="e">
        <v>#N/A</v>
      </c>
      <c r="E233" s="16" t="e">
        <v>#N/A</v>
      </c>
      <c r="F233" s="16" t="e">
        <v>#N/A</v>
      </c>
      <c r="G233" s="16" t="e">
        <v>#N/A</v>
      </c>
      <c r="H233" s="16" t="e">
        <v>#N/A</v>
      </c>
      <c r="I233" s="16" t="e">
        <v>#N/A</v>
      </c>
      <c r="J233" s="16" t="e">
        <v>#N/A</v>
      </c>
      <c r="K233" s="16" t="e">
        <v>#N/A</v>
      </c>
      <c r="L233" s="16" t="e">
        <v>#N/A</v>
      </c>
      <c r="M233" s="16" t="e">
        <v>#N/A</v>
      </c>
      <c r="N233" s="16" t="e">
        <v>#N/A</v>
      </c>
      <c r="O233" s="16" t="e">
        <v>#N/A</v>
      </c>
      <c r="P233" s="16" t="e">
        <v>#N/A</v>
      </c>
      <c r="Q233" s="16" t="e">
        <v>#N/A</v>
      </c>
      <c r="R233" s="16" t="e">
        <v>#N/A</v>
      </c>
      <c r="S233" s="16" t="e">
        <v>#N/A</v>
      </c>
      <c r="T233" s="16" t="e">
        <v>#N/A</v>
      </c>
      <c r="U233" s="5"/>
    </row>
    <row r="234" spans="2:21" x14ac:dyDescent="0.25">
      <c r="B234" s="18">
        <v>2038</v>
      </c>
      <c r="C234" s="18">
        <v>6</v>
      </c>
      <c r="D234" s="16" t="e">
        <v>#N/A</v>
      </c>
      <c r="E234" s="16" t="e">
        <v>#N/A</v>
      </c>
      <c r="F234" s="16" t="e">
        <v>#N/A</v>
      </c>
      <c r="G234" s="16" t="e">
        <v>#N/A</v>
      </c>
      <c r="H234" s="16" t="e">
        <v>#N/A</v>
      </c>
      <c r="I234" s="16" t="e">
        <v>#N/A</v>
      </c>
      <c r="J234" s="16" t="e">
        <v>#N/A</v>
      </c>
      <c r="K234" s="16" t="e">
        <v>#N/A</v>
      </c>
      <c r="L234" s="16" t="e">
        <v>#N/A</v>
      </c>
      <c r="M234" s="16" t="e">
        <v>#N/A</v>
      </c>
      <c r="N234" s="16" t="e">
        <v>#N/A</v>
      </c>
      <c r="O234" s="16" t="e">
        <v>#N/A</v>
      </c>
      <c r="P234" s="16" t="e">
        <v>#N/A</v>
      </c>
      <c r="Q234" s="16" t="e">
        <v>#N/A</v>
      </c>
      <c r="R234" s="16" t="e">
        <v>#N/A</v>
      </c>
      <c r="S234" s="16" t="e">
        <v>#N/A</v>
      </c>
      <c r="T234" s="16" t="e">
        <v>#N/A</v>
      </c>
      <c r="U234" s="5"/>
    </row>
    <row r="235" spans="2:21" x14ac:dyDescent="0.25">
      <c r="B235" s="18">
        <v>2038</v>
      </c>
      <c r="C235" s="18">
        <v>7</v>
      </c>
      <c r="D235" s="16" t="e">
        <v>#N/A</v>
      </c>
      <c r="E235" s="16" t="e">
        <v>#N/A</v>
      </c>
      <c r="F235" s="16" t="e">
        <v>#N/A</v>
      </c>
      <c r="G235" s="16" t="e">
        <v>#N/A</v>
      </c>
      <c r="H235" s="16" t="e">
        <v>#N/A</v>
      </c>
      <c r="I235" s="16" t="e">
        <v>#N/A</v>
      </c>
      <c r="J235" s="16" t="e">
        <v>#N/A</v>
      </c>
      <c r="K235" s="16" t="e">
        <v>#N/A</v>
      </c>
      <c r="L235" s="16" t="e">
        <v>#N/A</v>
      </c>
      <c r="M235" s="16" t="e">
        <v>#N/A</v>
      </c>
      <c r="N235" s="16" t="e">
        <v>#N/A</v>
      </c>
      <c r="O235" s="16" t="e">
        <v>#N/A</v>
      </c>
      <c r="P235" s="16" t="e">
        <v>#N/A</v>
      </c>
      <c r="Q235" s="16" t="e">
        <v>#N/A</v>
      </c>
      <c r="R235" s="16" t="e">
        <v>#N/A</v>
      </c>
      <c r="S235" s="16" t="e">
        <v>#N/A</v>
      </c>
      <c r="T235" s="16" t="e">
        <v>#N/A</v>
      </c>
      <c r="U235" s="5"/>
    </row>
    <row r="236" spans="2:21" x14ac:dyDescent="0.25">
      <c r="B236" s="18">
        <v>2038</v>
      </c>
      <c r="C236" s="18">
        <v>8</v>
      </c>
      <c r="D236" s="16" t="e">
        <v>#N/A</v>
      </c>
      <c r="E236" s="16" t="e">
        <v>#N/A</v>
      </c>
      <c r="F236" s="16" t="e">
        <v>#N/A</v>
      </c>
      <c r="G236" s="16" t="e">
        <v>#N/A</v>
      </c>
      <c r="H236" s="16" t="e">
        <v>#N/A</v>
      </c>
      <c r="I236" s="16" t="e">
        <v>#N/A</v>
      </c>
      <c r="J236" s="16" t="e">
        <v>#N/A</v>
      </c>
      <c r="K236" s="16" t="e">
        <v>#N/A</v>
      </c>
      <c r="L236" s="16" t="e">
        <v>#N/A</v>
      </c>
      <c r="M236" s="16" t="e">
        <v>#N/A</v>
      </c>
      <c r="N236" s="16" t="e">
        <v>#N/A</v>
      </c>
      <c r="O236" s="16" t="e">
        <v>#N/A</v>
      </c>
      <c r="P236" s="16" t="e">
        <v>#N/A</v>
      </c>
      <c r="Q236" s="16" t="e">
        <v>#N/A</v>
      </c>
      <c r="R236" s="16" t="e">
        <v>#N/A</v>
      </c>
      <c r="S236" s="16" t="e">
        <v>#N/A</v>
      </c>
      <c r="T236" s="16" t="e">
        <v>#N/A</v>
      </c>
      <c r="U236" s="5"/>
    </row>
    <row r="237" spans="2:21" x14ac:dyDescent="0.25">
      <c r="B237" s="18">
        <v>2038</v>
      </c>
      <c r="C237" s="18">
        <v>9</v>
      </c>
      <c r="D237" s="16" t="e">
        <v>#N/A</v>
      </c>
      <c r="E237" s="16" t="e">
        <v>#N/A</v>
      </c>
      <c r="F237" s="16" t="e">
        <v>#N/A</v>
      </c>
      <c r="G237" s="16" t="e">
        <v>#N/A</v>
      </c>
      <c r="H237" s="16" t="e">
        <v>#N/A</v>
      </c>
      <c r="I237" s="16" t="e">
        <v>#N/A</v>
      </c>
      <c r="J237" s="16" t="e">
        <v>#N/A</v>
      </c>
      <c r="K237" s="16" t="e">
        <v>#N/A</v>
      </c>
      <c r="L237" s="16" t="e">
        <v>#N/A</v>
      </c>
      <c r="M237" s="16" t="e">
        <v>#N/A</v>
      </c>
      <c r="N237" s="16" t="e">
        <v>#N/A</v>
      </c>
      <c r="O237" s="16" t="e">
        <v>#N/A</v>
      </c>
      <c r="P237" s="16" t="e">
        <v>#N/A</v>
      </c>
      <c r="Q237" s="16" t="e">
        <v>#N/A</v>
      </c>
      <c r="R237" s="16" t="e">
        <v>#N/A</v>
      </c>
      <c r="S237" s="16" t="e">
        <v>#N/A</v>
      </c>
      <c r="T237" s="16" t="e">
        <v>#N/A</v>
      </c>
      <c r="U237" s="5"/>
    </row>
    <row r="238" spans="2:21" x14ac:dyDescent="0.25">
      <c r="B238" s="18">
        <v>2038</v>
      </c>
      <c r="C238" s="18">
        <v>10</v>
      </c>
      <c r="D238" s="16" t="e">
        <v>#N/A</v>
      </c>
      <c r="E238" s="16" t="e">
        <v>#N/A</v>
      </c>
      <c r="F238" s="16" t="e">
        <v>#N/A</v>
      </c>
      <c r="G238" s="16" t="e">
        <v>#N/A</v>
      </c>
      <c r="H238" s="16" t="e">
        <v>#N/A</v>
      </c>
      <c r="I238" s="16" t="e">
        <v>#N/A</v>
      </c>
      <c r="J238" s="16" t="e">
        <v>#N/A</v>
      </c>
      <c r="K238" s="16" t="e">
        <v>#N/A</v>
      </c>
      <c r="L238" s="16" t="e">
        <v>#N/A</v>
      </c>
      <c r="M238" s="16" t="e">
        <v>#N/A</v>
      </c>
      <c r="N238" s="16" t="e">
        <v>#N/A</v>
      </c>
      <c r="O238" s="16" t="e">
        <v>#N/A</v>
      </c>
      <c r="P238" s="16" t="e">
        <v>#N/A</v>
      </c>
      <c r="Q238" s="16" t="e">
        <v>#N/A</v>
      </c>
      <c r="R238" s="16" t="e">
        <v>#N/A</v>
      </c>
      <c r="S238" s="16" t="e">
        <v>#N/A</v>
      </c>
      <c r="T238" s="16" t="e">
        <v>#N/A</v>
      </c>
      <c r="U238" s="5"/>
    </row>
    <row r="239" spans="2:21" x14ac:dyDescent="0.25">
      <c r="B239" s="18">
        <v>2038</v>
      </c>
      <c r="C239" s="18">
        <v>11</v>
      </c>
      <c r="D239" s="16" t="e">
        <v>#N/A</v>
      </c>
      <c r="E239" s="16" t="e">
        <v>#N/A</v>
      </c>
      <c r="F239" s="16" t="e">
        <v>#N/A</v>
      </c>
      <c r="G239" s="16" t="e">
        <v>#N/A</v>
      </c>
      <c r="H239" s="16" t="e">
        <v>#N/A</v>
      </c>
      <c r="I239" s="16" t="e">
        <v>#N/A</v>
      </c>
      <c r="J239" s="16" t="e">
        <v>#N/A</v>
      </c>
      <c r="K239" s="16" t="e">
        <v>#N/A</v>
      </c>
      <c r="L239" s="16" t="e">
        <v>#N/A</v>
      </c>
      <c r="M239" s="16" t="e">
        <v>#N/A</v>
      </c>
      <c r="N239" s="16" t="e">
        <v>#N/A</v>
      </c>
      <c r="O239" s="16" t="e">
        <v>#N/A</v>
      </c>
      <c r="P239" s="16" t="e">
        <v>#N/A</v>
      </c>
      <c r="Q239" s="16" t="e">
        <v>#N/A</v>
      </c>
      <c r="R239" s="16" t="e">
        <v>#N/A</v>
      </c>
      <c r="S239" s="16" t="e">
        <v>#N/A</v>
      </c>
      <c r="T239" s="16" t="e">
        <v>#N/A</v>
      </c>
      <c r="U239" s="5"/>
    </row>
    <row r="240" spans="2:21" x14ac:dyDescent="0.25">
      <c r="B240" s="18">
        <v>2038</v>
      </c>
      <c r="C240" s="18">
        <v>12</v>
      </c>
      <c r="D240" s="16" t="e">
        <v>#N/A</v>
      </c>
      <c r="E240" s="16" t="e">
        <v>#N/A</v>
      </c>
      <c r="F240" s="16" t="e">
        <v>#N/A</v>
      </c>
      <c r="G240" s="16" t="e">
        <v>#N/A</v>
      </c>
      <c r="H240" s="16" t="e">
        <v>#N/A</v>
      </c>
      <c r="I240" s="16" t="e">
        <v>#N/A</v>
      </c>
      <c r="J240" s="16" t="e">
        <v>#N/A</v>
      </c>
      <c r="K240" s="16" t="e">
        <v>#N/A</v>
      </c>
      <c r="L240" s="16" t="e">
        <v>#N/A</v>
      </c>
      <c r="M240" s="16" t="e">
        <v>#N/A</v>
      </c>
      <c r="N240" s="16" t="e">
        <v>#N/A</v>
      </c>
      <c r="O240" s="16" t="e">
        <v>#N/A</v>
      </c>
      <c r="P240" s="16" t="e">
        <v>#N/A</v>
      </c>
      <c r="Q240" s="16" t="e">
        <v>#N/A</v>
      </c>
      <c r="R240" s="16" t="e">
        <v>#N/A</v>
      </c>
      <c r="S240" s="16" t="e">
        <v>#N/A</v>
      </c>
      <c r="T240" s="16" t="e">
        <v>#N/A</v>
      </c>
      <c r="U240" s="5"/>
    </row>
    <row r="241" spans="2:23" x14ac:dyDescent="0.25">
      <c r="B241" s="18">
        <v>2039</v>
      </c>
      <c r="C241" s="18">
        <v>1</v>
      </c>
      <c r="D241" s="16" t="e">
        <v>#N/A</v>
      </c>
      <c r="E241" s="16" t="e">
        <v>#N/A</v>
      </c>
      <c r="F241" s="16" t="e">
        <v>#N/A</v>
      </c>
      <c r="G241" s="16" t="e">
        <v>#N/A</v>
      </c>
      <c r="H241" s="16" t="e">
        <v>#N/A</v>
      </c>
      <c r="I241" s="16" t="e">
        <v>#N/A</v>
      </c>
      <c r="J241" s="16" t="e">
        <v>#N/A</v>
      </c>
      <c r="K241" s="16" t="e">
        <v>#N/A</v>
      </c>
      <c r="L241" s="16" t="e">
        <v>#N/A</v>
      </c>
      <c r="M241" s="16" t="e">
        <v>#N/A</v>
      </c>
      <c r="N241" s="16" t="e">
        <v>#N/A</v>
      </c>
      <c r="O241" s="16" t="e">
        <v>#N/A</v>
      </c>
      <c r="P241" s="16" t="e">
        <v>#N/A</v>
      </c>
      <c r="Q241" s="16" t="e">
        <v>#N/A</v>
      </c>
      <c r="R241" s="16" t="e">
        <v>#N/A</v>
      </c>
      <c r="S241" s="16" t="e">
        <v>#N/A</v>
      </c>
      <c r="T241" s="16" t="e">
        <v>#N/A</v>
      </c>
      <c r="U241" s="5"/>
    </row>
    <row r="242" spans="2:23" x14ac:dyDescent="0.25">
      <c r="B242" s="18">
        <v>2039</v>
      </c>
      <c r="C242" s="18">
        <v>2</v>
      </c>
      <c r="D242" s="16" t="e">
        <v>#N/A</v>
      </c>
      <c r="E242" s="16" t="e">
        <v>#N/A</v>
      </c>
      <c r="F242" s="16" t="e">
        <v>#N/A</v>
      </c>
      <c r="G242" s="16" t="e">
        <v>#N/A</v>
      </c>
      <c r="H242" s="16" t="e">
        <v>#N/A</v>
      </c>
      <c r="I242" s="16" t="e">
        <v>#N/A</v>
      </c>
      <c r="J242" s="16" t="e">
        <v>#N/A</v>
      </c>
      <c r="K242" s="16" t="e">
        <v>#N/A</v>
      </c>
      <c r="L242" s="16" t="e">
        <v>#N/A</v>
      </c>
      <c r="M242" s="16" t="e">
        <v>#N/A</v>
      </c>
      <c r="N242" s="16" t="e">
        <v>#N/A</v>
      </c>
      <c r="O242" s="16" t="e">
        <v>#N/A</v>
      </c>
      <c r="P242" s="16" t="e">
        <v>#N/A</v>
      </c>
      <c r="Q242" s="16" t="e">
        <v>#N/A</v>
      </c>
      <c r="R242" s="16" t="e">
        <v>#N/A</v>
      </c>
      <c r="S242" s="16" t="e">
        <v>#N/A</v>
      </c>
      <c r="T242" s="16" t="e">
        <v>#N/A</v>
      </c>
      <c r="U242" s="5"/>
    </row>
    <row r="243" spans="2:23" x14ac:dyDescent="0.25">
      <c r="B243" s="18">
        <v>2039</v>
      </c>
      <c r="C243" s="18">
        <v>3</v>
      </c>
      <c r="D243" s="16" t="e">
        <v>#N/A</v>
      </c>
      <c r="E243" s="16" t="e">
        <v>#N/A</v>
      </c>
      <c r="F243" s="16" t="e">
        <v>#N/A</v>
      </c>
      <c r="G243" s="16" t="e">
        <v>#N/A</v>
      </c>
      <c r="H243" s="16" t="e">
        <v>#N/A</v>
      </c>
      <c r="I243" s="16" t="e">
        <v>#N/A</v>
      </c>
      <c r="J243" s="16" t="e">
        <v>#N/A</v>
      </c>
      <c r="K243" s="16" t="e">
        <v>#N/A</v>
      </c>
      <c r="L243" s="16" t="e">
        <v>#N/A</v>
      </c>
      <c r="M243" s="16" t="e">
        <v>#N/A</v>
      </c>
      <c r="N243" s="16" t="e">
        <v>#N/A</v>
      </c>
      <c r="O243" s="16" t="e">
        <v>#N/A</v>
      </c>
      <c r="P243" s="16" t="e">
        <v>#N/A</v>
      </c>
      <c r="Q243" s="16" t="e">
        <v>#N/A</v>
      </c>
      <c r="R243" s="16" t="e">
        <v>#N/A</v>
      </c>
      <c r="S243" s="16" t="e">
        <v>#N/A</v>
      </c>
      <c r="T243" s="16" t="e">
        <v>#N/A</v>
      </c>
      <c r="U243" s="5"/>
    </row>
    <row r="244" spans="2:23" x14ac:dyDescent="0.25">
      <c r="B244" s="18">
        <v>2039</v>
      </c>
      <c r="C244" s="18">
        <v>4</v>
      </c>
      <c r="D244" s="16" t="e">
        <v>#N/A</v>
      </c>
      <c r="E244" s="16" t="e">
        <v>#N/A</v>
      </c>
      <c r="F244" s="16" t="e">
        <v>#N/A</v>
      </c>
      <c r="G244" s="16" t="e">
        <v>#N/A</v>
      </c>
      <c r="H244" s="16" t="e">
        <v>#N/A</v>
      </c>
      <c r="I244" s="16" t="e">
        <v>#N/A</v>
      </c>
      <c r="J244" s="16" t="e">
        <v>#N/A</v>
      </c>
      <c r="K244" s="16" t="e">
        <v>#N/A</v>
      </c>
      <c r="L244" s="16" t="e">
        <v>#N/A</v>
      </c>
      <c r="M244" s="16" t="e">
        <v>#N/A</v>
      </c>
      <c r="N244" s="16" t="e">
        <v>#N/A</v>
      </c>
      <c r="O244" s="16" t="e">
        <v>#N/A</v>
      </c>
      <c r="P244" s="16" t="e">
        <v>#N/A</v>
      </c>
      <c r="Q244" s="16" t="e">
        <v>#N/A</v>
      </c>
      <c r="R244" s="16" t="e">
        <v>#N/A</v>
      </c>
      <c r="S244" s="16" t="e">
        <v>#N/A</v>
      </c>
      <c r="T244" s="16" t="e">
        <v>#N/A</v>
      </c>
      <c r="U244" s="5"/>
    </row>
    <row r="245" spans="2:23" x14ac:dyDescent="0.25">
      <c r="B245" s="18">
        <v>2039</v>
      </c>
      <c r="C245" s="18">
        <v>5</v>
      </c>
      <c r="D245" s="16" t="e">
        <v>#N/A</v>
      </c>
      <c r="E245" s="16" t="e">
        <v>#N/A</v>
      </c>
      <c r="F245" s="16" t="e">
        <v>#N/A</v>
      </c>
      <c r="G245" s="16" t="e">
        <v>#N/A</v>
      </c>
      <c r="H245" s="16" t="e">
        <v>#N/A</v>
      </c>
      <c r="I245" s="16" t="e">
        <v>#N/A</v>
      </c>
      <c r="J245" s="16" t="e">
        <v>#N/A</v>
      </c>
      <c r="K245" s="16" t="e">
        <v>#N/A</v>
      </c>
      <c r="L245" s="16" t="e">
        <v>#N/A</v>
      </c>
      <c r="M245" s="16" t="e">
        <v>#N/A</v>
      </c>
      <c r="N245" s="16" t="e">
        <v>#N/A</v>
      </c>
      <c r="O245" s="16" t="e">
        <v>#N/A</v>
      </c>
      <c r="P245" s="16" t="e">
        <v>#N/A</v>
      </c>
      <c r="Q245" s="16" t="e">
        <v>#N/A</v>
      </c>
      <c r="R245" s="16" t="e">
        <v>#N/A</v>
      </c>
      <c r="S245" s="16" t="e">
        <v>#N/A</v>
      </c>
      <c r="T245" s="16" t="e">
        <v>#N/A</v>
      </c>
      <c r="U245" s="5"/>
    </row>
    <row r="246" spans="2:23" x14ac:dyDescent="0.25">
      <c r="B246" s="18">
        <v>2039</v>
      </c>
      <c r="C246" s="18">
        <v>6</v>
      </c>
      <c r="D246" s="16" t="e">
        <v>#N/A</v>
      </c>
      <c r="E246" s="16" t="e">
        <v>#N/A</v>
      </c>
      <c r="F246" s="16" t="e">
        <v>#N/A</v>
      </c>
      <c r="G246" s="16" t="e">
        <v>#N/A</v>
      </c>
      <c r="H246" s="16" t="e">
        <v>#N/A</v>
      </c>
      <c r="I246" s="16" t="e">
        <v>#N/A</v>
      </c>
      <c r="J246" s="16" t="e">
        <v>#N/A</v>
      </c>
      <c r="K246" s="16" t="e">
        <v>#N/A</v>
      </c>
      <c r="L246" s="16" t="e">
        <v>#N/A</v>
      </c>
      <c r="M246" s="16" t="e">
        <v>#N/A</v>
      </c>
      <c r="N246" s="16" t="e">
        <v>#N/A</v>
      </c>
      <c r="O246" s="16" t="e">
        <v>#N/A</v>
      </c>
      <c r="P246" s="16" t="e">
        <v>#N/A</v>
      </c>
      <c r="Q246" s="16" t="e">
        <v>#N/A</v>
      </c>
      <c r="R246" s="16" t="e">
        <v>#N/A</v>
      </c>
      <c r="S246" s="16" t="e">
        <v>#N/A</v>
      </c>
      <c r="T246" s="16" t="e">
        <v>#N/A</v>
      </c>
      <c r="U246" s="5"/>
    </row>
    <row r="247" spans="2:23" x14ac:dyDescent="0.25">
      <c r="B247" s="18">
        <v>2039</v>
      </c>
      <c r="C247" s="18">
        <v>7</v>
      </c>
      <c r="D247" s="16" t="e">
        <v>#N/A</v>
      </c>
      <c r="E247" s="16" t="e">
        <v>#N/A</v>
      </c>
      <c r="F247" s="16" t="e">
        <v>#N/A</v>
      </c>
      <c r="G247" s="16" t="e">
        <v>#N/A</v>
      </c>
      <c r="H247" s="16" t="e">
        <v>#N/A</v>
      </c>
      <c r="I247" s="16" t="e">
        <v>#N/A</v>
      </c>
      <c r="J247" s="16" t="e">
        <v>#N/A</v>
      </c>
      <c r="K247" s="16" t="e">
        <v>#N/A</v>
      </c>
      <c r="L247" s="16" t="e">
        <v>#N/A</v>
      </c>
      <c r="M247" s="16" t="e">
        <v>#N/A</v>
      </c>
      <c r="N247" s="16" t="e">
        <v>#N/A</v>
      </c>
      <c r="O247" s="16" t="e">
        <v>#N/A</v>
      </c>
      <c r="P247" s="16" t="e">
        <v>#N/A</v>
      </c>
      <c r="Q247" s="16" t="e">
        <v>#N/A</v>
      </c>
      <c r="R247" s="16" t="e">
        <v>#N/A</v>
      </c>
      <c r="S247" s="16" t="e">
        <v>#N/A</v>
      </c>
      <c r="T247" s="16" t="e">
        <v>#N/A</v>
      </c>
      <c r="U247" s="5"/>
    </row>
    <row r="248" spans="2:23" x14ac:dyDescent="0.25">
      <c r="B248" s="18">
        <v>2039</v>
      </c>
      <c r="C248" s="18">
        <v>8</v>
      </c>
      <c r="D248" s="16" t="e">
        <v>#N/A</v>
      </c>
      <c r="E248" s="16" t="e">
        <v>#N/A</v>
      </c>
      <c r="F248" s="16" t="e">
        <v>#N/A</v>
      </c>
      <c r="G248" s="16" t="e">
        <v>#N/A</v>
      </c>
      <c r="H248" s="16" t="e">
        <v>#N/A</v>
      </c>
      <c r="I248" s="16" t="e">
        <v>#N/A</v>
      </c>
      <c r="J248" s="16" t="e">
        <v>#N/A</v>
      </c>
      <c r="K248" s="16" t="e">
        <v>#N/A</v>
      </c>
      <c r="L248" s="16" t="e">
        <v>#N/A</v>
      </c>
      <c r="M248" s="16" t="e">
        <v>#N/A</v>
      </c>
      <c r="N248" s="16" t="e">
        <v>#N/A</v>
      </c>
      <c r="O248" s="16" t="e">
        <v>#N/A</v>
      </c>
      <c r="P248" s="16" t="e">
        <v>#N/A</v>
      </c>
      <c r="Q248" s="16" t="e">
        <v>#N/A</v>
      </c>
      <c r="R248" s="16" t="e">
        <v>#N/A</v>
      </c>
      <c r="S248" s="16" t="e">
        <v>#N/A</v>
      </c>
      <c r="T248" s="16" t="e">
        <v>#N/A</v>
      </c>
      <c r="U248" s="5"/>
    </row>
    <row r="249" spans="2:23" x14ac:dyDescent="0.25">
      <c r="B249" s="18">
        <v>2039</v>
      </c>
      <c r="C249" s="18">
        <v>9</v>
      </c>
      <c r="D249" s="16" t="e">
        <v>#N/A</v>
      </c>
      <c r="E249" s="16" t="e">
        <v>#N/A</v>
      </c>
      <c r="F249" s="16" t="e">
        <v>#N/A</v>
      </c>
      <c r="G249" s="16" t="e">
        <v>#N/A</v>
      </c>
      <c r="H249" s="16" t="e">
        <v>#N/A</v>
      </c>
      <c r="I249" s="16" t="e">
        <v>#N/A</v>
      </c>
      <c r="J249" s="16" t="e">
        <v>#N/A</v>
      </c>
      <c r="K249" s="16" t="e">
        <v>#N/A</v>
      </c>
      <c r="L249" s="16" t="e">
        <v>#N/A</v>
      </c>
      <c r="M249" s="16" t="e">
        <v>#N/A</v>
      </c>
      <c r="N249" s="16" t="e">
        <v>#N/A</v>
      </c>
      <c r="O249" s="16" t="e">
        <v>#N/A</v>
      </c>
      <c r="P249" s="16" t="e">
        <v>#N/A</v>
      </c>
      <c r="Q249" s="16" t="e">
        <v>#N/A</v>
      </c>
      <c r="R249" s="16" t="e">
        <v>#N/A</v>
      </c>
      <c r="S249" s="16" t="e">
        <v>#N/A</v>
      </c>
      <c r="T249" s="16" t="e">
        <v>#N/A</v>
      </c>
      <c r="U249" s="5"/>
    </row>
    <row r="250" spans="2:23" x14ac:dyDescent="0.25">
      <c r="B250" s="18">
        <v>2039</v>
      </c>
      <c r="C250" s="18">
        <v>10</v>
      </c>
      <c r="D250" s="16" t="e">
        <v>#N/A</v>
      </c>
      <c r="E250" s="16" t="e">
        <v>#N/A</v>
      </c>
      <c r="F250" s="16" t="e">
        <v>#N/A</v>
      </c>
      <c r="G250" s="16" t="e">
        <v>#N/A</v>
      </c>
      <c r="H250" s="16" t="e">
        <v>#N/A</v>
      </c>
      <c r="I250" s="16" t="e">
        <v>#N/A</v>
      </c>
      <c r="J250" s="16" t="e">
        <v>#N/A</v>
      </c>
      <c r="K250" s="16" t="e">
        <v>#N/A</v>
      </c>
      <c r="L250" s="16" t="e">
        <v>#N/A</v>
      </c>
      <c r="M250" s="16" t="e">
        <v>#N/A</v>
      </c>
      <c r="N250" s="16" t="e">
        <v>#N/A</v>
      </c>
      <c r="O250" s="16" t="e">
        <v>#N/A</v>
      </c>
      <c r="P250" s="16" t="e">
        <v>#N/A</v>
      </c>
      <c r="Q250" s="16" t="e">
        <v>#N/A</v>
      </c>
      <c r="R250" s="16" t="e">
        <v>#N/A</v>
      </c>
      <c r="S250" s="16" t="e">
        <v>#N/A</v>
      </c>
      <c r="T250" s="16" t="e">
        <v>#N/A</v>
      </c>
      <c r="U250" s="5"/>
    </row>
    <row r="251" spans="2:23" x14ac:dyDescent="0.25">
      <c r="B251" s="18">
        <v>2039</v>
      </c>
      <c r="C251" s="18">
        <v>11</v>
      </c>
      <c r="D251" s="16" t="e">
        <v>#N/A</v>
      </c>
      <c r="E251" s="16" t="e">
        <v>#N/A</v>
      </c>
      <c r="F251" s="16" t="e">
        <v>#N/A</v>
      </c>
      <c r="G251" s="16" t="e">
        <v>#N/A</v>
      </c>
      <c r="H251" s="16" t="e">
        <v>#N/A</v>
      </c>
      <c r="I251" s="16" t="e">
        <v>#N/A</v>
      </c>
      <c r="J251" s="16" t="e">
        <v>#N/A</v>
      </c>
      <c r="K251" s="16" t="e">
        <v>#N/A</v>
      </c>
      <c r="L251" s="16" t="e">
        <v>#N/A</v>
      </c>
      <c r="M251" s="16" t="e">
        <v>#N/A</v>
      </c>
      <c r="N251" s="16" t="e">
        <v>#N/A</v>
      </c>
      <c r="O251" s="16" t="e">
        <v>#N/A</v>
      </c>
      <c r="P251" s="16" t="e">
        <v>#N/A</v>
      </c>
      <c r="Q251" s="16" t="e">
        <v>#N/A</v>
      </c>
      <c r="R251" s="16" t="e">
        <v>#N/A</v>
      </c>
      <c r="S251" s="16" t="e">
        <v>#N/A</v>
      </c>
      <c r="T251" s="16" t="e">
        <v>#N/A</v>
      </c>
      <c r="U251" s="5"/>
    </row>
    <row r="252" spans="2:23" x14ac:dyDescent="0.25">
      <c r="B252" s="18">
        <v>2039</v>
      </c>
      <c r="C252" s="18">
        <v>12</v>
      </c>
      <c r="D252" s="16" t="e">
        <v>#N/A</v>
      </c>
      <c r="E252" s="16" t="e">
        <v>#N/A</v>
      </c>
      <c r="F252" s="16" t="e">
        <v>#N/A</v>
      </c>
      <c r="G252" s="16" t="e">
        <v>#N/A</v>
      </c>
      <c r="H252" s="16" t="e">
        <v>#N/A</v>
      </c>
      <c r="I252" s="16" t="e">
        <v>#N/A</v>
      </c>
      <c r="J252" s="16" t="e">
        <v>#N/A</v>
      </c>
      <c r="K252" s="16" t="e">
        <v>#N/A</v>
      </c>
      <c r="L252" s="16" t="e">
        <v>#N/A</v>
      </c>
      <c r="M252" s="16" t="e">
        <v>#N/A</v>
      </c>
      <c r="N252" s="16" t="e">
        <v>#N/A</v>
      </c>
      <c r="O252" s="16" t="e">
        <v>#N/A</v>
      </c>
      <c r="P252" s="16" t="e">
        <v>#N/A</v>
      </c>
      <c r="Q252" s="16" t="e">
        <v>#N/A</v>
      </c>
      <c r="R252" s="16" t="e">
        <v>#N/A</v>
      </c>
      <c r="S252" s="16" t="e">
        <v>#N/A</v>
      </c>
      <c r="T252" s="16" t="e">
        <v>#N/A</v>
      </c>
      <c r="U252" s="5"/>
    </row>
    <row r="253" spans="2:23" x14ac:dyDescent="0.25">
      <c r="B253" s="18">
        <v>2040</v>
      </c>
      <c r="C253" s="18">
        <v>1</v>
      </c>
      <c r="D253" s="16" t="e">
        <v>#N/A</v>
      </c>
      <c r="E253" s="16" t="e">
        <v>#N/A</v>
      </c>
      <c r="F253" s="16" t="e">
        <v>#N/A</v>
      </c>
      <c r="G253" s="16" t="e">
        <v>#N/A</v>
      </c>
      <c r="H253" s="16" t="e">
        <v>#N/A</v>
      </c>
      <c r="I253" s="16" t="e">
        <v>#N/A</v>
      </c>
      <c r="J253" s="16" t="e">
        <v>#N/A</v>
      </c>
      <c r="K253" s="16" t="e">
        <v>#N/A</v>
      </c>
      <c r="L253" s="16" t="e">
        <v>#N/A</v>
      </c>
      <c r="M253" s="16" t="e">
        <v>#N/A</v>
      </c>
      <c r="N253" s="16" t="e">
        <v>#N/A</v>
      </c>
      <c r="O253" s="16" t="e">
        <v>#N/A</v>
      </c>
      <c r="P253" s="16" t="e">
        <v>#N/A</v>
      </c>
      <c r="Q253" s="16" t="e">
        <v>#N/A</v>
      </c>
      <c r="R253" s="16" t="e">
        <v>#N/A</v>
      </c>
      <c r="S253" s="16" t="e">
        <v>#N/A</v>
      </c>
      <c r="T253" s="16" t="e">
        <v>#N/A</v>
      </c>
      <c r="U253" s="5"/>
      <c r="V253" s="5"/>
      <c r="W253" s="5"/>
    </row>
    <row r="254" spans="2:23" x14ac:dyDescent="0.25">
      <c r="B254" s="18">
        <v>2040</v>
      </c>
      <c r="C254" s="18">
        <v>2</v>
      </c>
      <c r="D254" s="16" t="e">
        <v>#N/A</v>
      </c>
      <c r="E254" s="16" t="e">
        <v>#N/A</v>
      </c>
      <c r="F254" s="16" t="e">
        <v>#N/A</v>
      </c>
      <c r="G254" s="16" t="e">
        <v>#N/A</v>
      </c>
      <c r="H254" s="16" t="e">
        <v>#N/A</v>
      </c>
      <c r="I254" s="16" t="e">
        <v>#N/A</v>
      </c>
      <c r="J254" s="16" t="e">
        <v>#N/A</v>
      </c>
      <c r="K254" s="16" t="e">
        <v>#N/A</v>
      </c>
      <c r="L254" s="16" t="e">
        <v>#N/A</v>
      </c>
      <c r="M254" s="16" t="e">
        <v>#N/A</v>
      </c>
      <c r="N254" s="16" t="e">
        <v>#N/A</v>
      </c>
      <c r="O254" s="16" t="e">
        <v>#N/A</v>
      </c>
      <c r="P254" s="16" t="e">
        <v>#N/A</v>
      </c>
      <c r="Q254" s="16" t="e">
        <v>#N/A</v>
      </c>
      <c r="R254" s="16" t="e">
        <v>#N/A</v>
      </c>
      <c r="S254" s="16" t="e">
        <v>#N/A</v>
      </c>
      <c r="T254" s="16" t="e">
        <v>#N/A</v>
      </c>
      <c r="U254" s="5"/>
      <c r="V254" s="5"/>
      <c r="W254" s="5"/>
    </row>
    <row r="255" spans="2:23" x14ac:dyDescent="0.25">
      <c r="B255" s="18">
        <v>2040</v>
      </c>
      <c r="C255" s="18">
        <v>3</v>
      </c>
      <c r="D255" s="16" t="e">
        <v>#N/A</v>
      </c>
      <c r="E255" s="16" t="e">
        <v>#N/A</v>
      </c>
      <c r="F255" s="16" t="e">
        <v>#N/A</v>
      </c>
      <c r="G255" s="16" t="e">
        <v>#N/A</v>
      </c>
      <c r="H255" s="16" t="e">
        <v>#N/A</v>
      </c>
      <c r="I255" s="16" t="e">
        <v>#N/A</v>
      </c>
      <c r="J255" s="16" t="e">
        <v>#N/A</v>
      </c>
      <c r="K255" s="16" t="e">
        <v>#N/A</v>
      </c>
      <c r="L255" s="16" t="e">
        <v>#N/A</v>
      </c>
      <c r="M255" s="16" t="e">
        <v>#N/A</v>
      </c>
      <c r="N255" s="16" t="e">
        <v>#N/A</v>
      </c>
      <c r="O255" s="16" t="e">
        <v>#N/A</v>
      </c>
      <c r="P255" s="16" t="e">
        <v>#N/A</v>
      </c>
      <c r="Q255" s="16" t="e">
        <v>#N/A</v>
      </c>
      <c r="R255" s="16" t="e">
        <v>#N/A</v>
      </c>
      <c r="S255" s="16" t="e">
        <v>#N/A</v>
      </c>
      <c r="T255" s="16" t="e">
        <v>#N/A</v>
      </c>
      <c r="U255" s="5"/>
      <c r="V255" s="5"/>
      <c r="W255" s="5"/>
    </row>
    <row r="256" spans="2:23" x14ac:dyDescent="0.25">
      <c r="B256" s="18">
        <v>2040</v>
      </c>
      <c r="C256" s="18">
        <v>4</v>
      </c>
      <c r="D256" s="16" t="e">
        <v>#N/A</v>
      </c>
      <c r="E256" s="16" t="e">
        <v>#N/A</v>
      </c>
      <c r="F256" s="16" t="e">
        <v>#N/A</v>
      </c>
      <c r="G256" s="16" t="e">
        <v>#N/A</v>
      </c>
      <c r="H256" s="16" t="e">
        <v>#N/A</v>
      </c>
      <c r="I256" s="16" t="e">
        <v>#N/A</v>
      </c>
      <c r="J256" s="16" t="e">
        <v>#N/A</v>
      </c>
      <c r="K256" s="16" t="e">
        <v>#N/A</v>
      </c>
      <c r="L256" s="16" t="e">
        <v>#N/A</v>
      </c>
      <c r="M256" s="16" t="e">
        <v>#N/A</v>
      </c>
      <c r="N256" s="16" t="e">
        <v>#N/A</v>
      </c>
      <c r="O256" s="16" t="e">
        <v>#N/A</v>
      </c>
      <c r="P256" s="16" t="e">
        <v>#N/A</v>
      </c>
      <c r="Q256" s="16" t="e">
        <v>#N/A</v>
      </c>
      <c r="R256" s="16" t="e">
        <v>#N/A</v>
      </c>
      <c r="S256" s="16" t="e">
        <v>#N/A</v>
      </c>
      <c r="T256" s="16" t="e">
        <v>#N/A</v>
      </c>
      <c r="U256" s="5"/>
      <c r="V256" s="5"/>
      <c r="W256" s="5"/>
    </row>
    <row r="257" spans="2:23" x14ac:dyDescent="0.25">
      <c r="B257" s="18">
        <v>2040</v>
      </c>
      <c r="C257" s="18">
        <v>5</v>
      </c>
      <c r="D257" s="16" t="e">
        <v>#N/A</v>
      </c>
      <c r="E257" s="16" t="e">
        <v>#N/A</v>
      </c>
      <c r="F257" s="16" t="e">
        <v>#N/A</v>
      </c>
      <c r="G257" s="16" t="e">
        <v>#N/A</v>
      </c>
      <c r="H257" s="16" t="e">
        <v>#N/A</v>
      </c>
      <c r="I257" s="16" t="e">
        <v>#N/A</v>
      </c>
      <c r="J257" s="16" t="e">
        <v>#N/A</v>
      </c>
      <c r="K257" s="16" t="e">
        <v>#N/A</v>
      </c>
      <c r="L257" s="16" t="e">
        <v>#N/A</v>
      </c>
      <c r="M257" s="16" t="e">
        <v>#N/A</v>
      </c>
      <c r="N257" s="16" t="e">
        <v>#N/A</v>
      </c>
      <c r="O257" s="16" t="e">
        <v>#N/A</v>
      </c>
      <c r="P257" s="16" t="e">
        <v>#N/A</v>
      </c>
      <c r="Q257" s="16" t="e">
        <v>#N/A</v>
      </c>
      <c r="R257" s="16" t="e">
        <v>#N/A</v>
      </c>
      <c r="S257" s="16" t="e">
        <v>#N/A</v>
      </c>
      <c r="T257" s="16" t="e">
        <v>#N/A</v>
      </c>
      <c r="U257" s="5"/>
      <c r="V257" s="5"/>
      <c r="W257" s="5"/>
    </row>
    <row r="258" spans="2:23" x14ac:dyDescent="0.25">
      <c r="B258" s="18">
        <v>2040</v>
      </c>
      <c r="C258" s="18">
        <v>6</v>
      </c>
      <c r="D258" s="16" t="e">
        <v>#N/A</v>
      </c>
      <c r="E258" s="16" t="e">
        <v>#N/A</v>
      </c>
      <c r="F258" s="16" t="e">
        <v>#N/A</v>
      </c>
      <c r="G258" s="16" t="e">
        <v>#N/A</v>
      </c>
      <c r="H258" s="16" t="e">
        <v>#N/A</v>
      </c>
      <c r="I258" s="16" t="e">
        <v>#N/A</v>
      </c>
      <c r="J258" s="16" t="e">
        <v>#N/A</v>
      </c>
      <c r="K258" s="16" t="e">
        <v>#N/A</v>
      </c>
      <c r="L258" s="16" t="e">
        <v>#N/A</v>
      </c>
      <c r="M258" s="16" t="e">
        <v>#N/A</v>
      </c>
      <c r="N258" s="16" t="e">
        <v>#N/A</v>
      </c>
      <c r="O258" s="16" t="e">
        <v>#N/A</v>
      </c>
      <c r="P258" s="16" t="e">
        <v>#N/A</v>
      </c>
      <c r="Q258" s="16" t="e">
        <v>#N/A</v>
      </c>
      <c r="R258" s="16" t="e">
        <v>#N/A</v>
      </c>
      <c r="S258" s="16" t="e">
        <v>#N/A</v>
      </c>
      <c r="T258" s="16" t="e">
        <v>#N/A</v>
      </c>
      <c r="U258" s="5"/>
      <c r="V258" s="5"/>
      <c r="W258" s="5"/>
    </row>
    <row r="259" spans="2:23" x14ac:dyDescent="0.25">
      <c r="B259" s="18">
        <v>2040</v>
      </c>
      <c r="C259" s="18">
        <v>7</v>
      </c>
      <c r="D259" s="16" t="e">
        <v>#N/A</v>
      </c>
      <c r="E259" s="16" t="e">
        <v>#N/A</v>
      </c>
      <c r="F259" s="16" t="e">
        <v>#N/A</v>
      </c>
      <c r="G259" s="16" t="e">
        <v>#N/A</v>
      </c>
      <c r="H259" s="16" t="e">
        <v>#N/A</v>
      </c>
      <c r="I259" s="16" t="e">
        <v>#N/A</v>
      </c>
      <c r="J259" s="16" t="e">
        <v>#N/A</v>
      </c>
      <c r="K259" s="16" t="e">
        <v>#N/A</v>
      </c>
      <c r="L259" s="16" t="e">
        <v>#N/A</v>
      </c>
      <c r="M259" s="16" t="e">
        <v>#N/A</v>
      </c>
      <c r="N259" s="16" t="e">
        <v>#N/A</v>
      </c>
      <c r="O259" s="16" t="e">
        <v>#N/A</v>
      </c>
      <c r="P259" s="16" t="e">
        <v>#N/A</v>
      </c>
      <c r="Q259" s="16" t="e">
        <v>#N/A</v>
      </c>
      <c r="R259" s="16" t="e">
        <v>#N/A</v>
      </c>
      <c r="S259" s="16" t="e">
        <v>#N/A</v>
      </c>
      <c r="T259" s="16" t="e">
        <v>#N/A</v>
      </c>
      <c r="U259" s="5"/>
      <c r="V259" s="5"/>
      <c r="W259" s="5"/>
    </row>
    <row r="260" spans="2:23" x14ac:dyDescent="0.25">
      <c r="B260" s="18">
        <v>2040</v>
      </c>
      <c r="C260" s="18">
        <v>8</v>
      </c>
      <c r="D260" s="16" t="e">
        <v>#N/A</v>
      </c>
      <c r="E260" s="16" t="e">
        <v>#N/A</v>
      </c>
      <c r="F260" s="16" t="e">
        <v>#N/A</v>
      </c>
      <c r="G260" s="16" t="e">
        <v>#N/A</v>
      </c>
      <c r="H260" s="16" t="e">
        <v>#N/A</v>
      </c>
      <c r="I260" s="16" t="e">
        <v>#N/A</v>
      </c>
      <c r="J260" s="16" t="e">
        <v>#N/A</v>
      </c>
      <c r="K260" s="16" t="e">
        <v>#N/A</v>
      </c>
      <c r="L260" s="16" t="e">
        <v>#N/A</v>
      </c>
      <c r="M260" s="16" t="e">
        <v>#N/A</v>
      </c>
      <c r="N260" s="16" t="e">
        <v>#N/A</v>
      </c>
      <c r="O260" s="16" t="e">
        <v>#N/A</v>
      </c>
      <c r="P260" s="16" t="e">
        <v>#N/A</v>
      </c>
      <c r="Q260" s="16" t="e">
        <v>#N/A</v>
      </c>
      <c r="R260" s="16" t="e">
        <v>#N/A</v>
      </c>
      <c r="S260" s="16" t="e">
        <v>#N/A</v>
      </c>
      <c r="T260" s="16" t="e">
        <v>#N/A</v>
      </c>
      <c r="U260" s="5"/>
      <c r="V260" s="5"/>
      <c r="W260" s="5"/>
    </row>
    <row r="261" spans="2:23" x14ac:dyDescent="0.25">
      <c r="B261" s="18">
        <v>2040</v>
      </c>
      <c r="C261" s="18">
        <v>9</v>
      </c>
      <c r="D261" s="16" t="e">
        <v>#N/A</v>
      </c>
      <c r="E261" s="16" t="e">
        <v>#N/A</v>
      </c>
      <c r="F261" s="16" t="e">
        <v>#N/A</v>
      </c>
      <c r="G261" s="16" t="e">
        <v>#N/A</v>
      </c>
      <c r="H261" s="16" t="e">
        <v>#N/A</v>
      </c>
      <c r="I261" s="16" t="e">
        <v>#N/A</v>
      </c>
      <c r="J261" s="16" t="e">
        <v>#N/A</v>
      </c>
      <c r="K261" s="16" t="e">
        <v>#N/A</v>
      </c>
      <c r="L261" s="16" t="e">
        <v>#N/A</v>
      </c>
      <c r="M261" s="16" t="e">
        <v>#N/A</v>
      </c>
      <c r="N261" s="16" t="e">
        <v>#N/A</v>
      </c>
      <c r="O261" s="16" t="e">
        <v>#N/A</v>
      </c>
      <c r="P261" s="16" t="e">
        <v>#N/A</v>
      </c>
      <c r="Q261" s="16" t="e">
        <v>#N/A</v>
      </c>
      <c r="R261" s="16" t="e">
        <v>#N/A</v>
      </c>
      <c r="S261" s="16" t="e">
        <v>#N/A</v>
      </c>
      <c r="T261" s="16" t="e">
        <v>#N/A</v>
      </c>
      <c r="U261" s="5"/>
      <c r="V261" s="5"/>
      <c r="W261" s="5"/>
    </row>
    <row r="262" spans="2:23" x14ac:dyDescent="0.25">
      <c r="B262" s="18">
        <v>2040</v>
      </c>
      <c r="C262" s="18">
        <v>10</v>
      </c>
      <c r="D262" s="16" t="e">
        <v>#N/A</v>
      </c>
      <c r="E262" s="16" t="e">
        <v>#N/A</v>
      </c>
      <c r="F262" s="16" t="e">
        <v>#N/A</v>
      </c>
      <c r="G262" s="16" t="e">
        <v>#N/A</v>
      </c>
      <c r="H262" s="16" t="e">
        <v>#N/A</v>
      </c>
      <c r="I262" s="16" t="e">
        <v>#N/A</v>
      </c>
      <c r="J262" s="16" t="e">
        <v>#N/A</v>
      </c>
      <c r="K262" s="16" t="e">
        <v>#N/A</v>
      </c>
      <c r="L262" s="16" t="e">
        <v>#N/A</v>
      </c>
      <c r="M262" s="16" t="e">
        <v>#N/A</v>
      </c>
      <c r="N262" s="16" t="e">
        <v>#N/A</v>
      </c>
      <c r="O262" s="16" t="e">
        <v>#N/A</v>
      </c>
      <c r="P262" s="16" t="e">
        <v>#N/A</v>
      </c>
      <c r="Q262" s="16" t="e">
        <v>#N/A</v>
      </c>
      <c r="R262" s="16" t="e">
        <v>#N/A</v>
      </c>
      <c r="S262" s="16" t="e">
        <v>#N/A</v>
      </c>
      <c r="T262" s="16" t="e">
        <v>#N/A</v>
      </c>
      <c r="U262" s="5"/>
      <c r="V262" s="5"/>
      <c r="W262" s="5"/>
    </row>
    <row r="263" spans="2:23" x14ac:dyDescent="0.25">
      <c r="B263" s="18">
        <v>2040</v>
      </c>
      <c r="C263" s="18">
        <v>11</v>
      </c>
      <c r="D263" s="16" t="e">
        <v>#N/A</v>
      </c>
      <c r="E263" s="16" t="e">
        <v>#N/A</v>
      </c>
      <c r="F263" s="16" t="e">
        <v>#N/A</v>
      </c>
      <c r="G263" s="16" t="e">
        <v>#N/A</v>
      </c>
      <c r="H263" s="16" t="e">
        <v>#N/A</v>
      </c>
      <c r="I263" s="16" t="e">
        <v>#N/A</v>
      </c>
      <c r="J263" s="16" t="e">
        <v>#N/A</v>
      </c>
      <c r="K263" s="16" t="e">
        <v>#N/A</v>
      </c>
      <c r="L263" s="16" t="e">
        <v>#N/A</v>
      </c>
      <c r="M263" s="16" t="e">
        <v>#N/A</v>
      </c>
      <c r="N263" s="16" t="e">
        <v>#N/A</v>
      </c>
      <c r="O263" s="16" t="e">
        <v>#N/A</v>
      </c>
      <c r="P263" s="16" t="e">
        <v>#N/A</v>
      </c>
      <c r="Q263" s="16" t="e">
        <v>#N/A</v>
      </c>
      <c r="R263" s="16" t="e">
        <v>#N/A</v>
      </c>
      <c r="S263" s="16" t="e">
        <v>#N/A</v>
      </c>
      <c r="T263" s="16" t="e">
        <v>#N/A</v>
      </c>
      <c r="U263" s="5"/>
      <c r="V263" s="5"/>
      <c r="W263" s="5"/>
    </row>
    <row r="264" spans="2:23" x14ac:dyDescent="0.25">
      <c r="B264" s="18">
        <v>2040</v>
      </c>
      <c r="C264" s="18">
        <v>12</v>
      </c>
      <c r="D264" s="16" t="e">
        <v>#N/A</v>
      </c>
      <c r="E264" s="16" t="e">
        <v>#N/A</v>
      </c>
      <c r="F264" s="16" t="e">
        <v>#N/A</v>
      </c>
      <c r="G264" s="16" t="e">
        <v>#N/A</v>
      </c>
      <c r="H264" s="16" t="e">
        <v>#N/A</v>
      </c>
      <c r="I264" s="16" t="e">
        <v>#N/A</v>
      </c>
      <c r="J264" s="16" t="e">
        <v>#N/A</v>
      </c>
      <c r="K264" s="16" t="e">
        <v>#N/A</v>
      </c>
      <c r="L264" s="16" t="e">
        <v>#N/A</v>
      </c>
      <c r="M264" s="16" t="e">
        <v>#N/A</v>
      </c>
      <c r="N264" s="16" t="e">
        <v>#N/A</v>
      </c>
      <c r="O264" s="16" t="e">
        <v>#N/A</v>
      </c>
      <c r="P264" s="16" t="e">
        <v>#N/A</v>
      </c>
      <c r="Q264" s="16" t="e">
        <v>#N/A</v>
      </c>
      <c r="R264" s="16" t="e">
        <v>#N/A</v>
      </c>
      <c r="S264" s="16" t="e">
        <v>#N/A</v>
      </c>
      <c r="T264" s="16" t="e">
        <v>#N/A</v>
      </c>
      <c r="U264" s="5"/>
      <c r="V264" s="5"/>
      <c r="W264" s="5"/>
    </row>
  </sheetData>
  <mergeCells count="12">
    <mergeCell ref="D73:T78"/>
    <mergeCell ref="B1:S1"/>
    <mergeCell ref="B2:S2"/>
    <mergeCell ref="B5:S5"/>
    <mergeCell ref="B70:T70"/>
    <mergeCell ref="B71:T71"/>
    <mergeCell ref="B49:S49"/>
    <mergeCell ref="B50:S50"/>
    <mergeCell ref="B29:S29"/>
    <mergeCell ref="B7:S7"/>
    <mergeCell ref="B8:S8"/>
    <mergeCell ref="B28:S28"/>
  </mergeCells>
  <phoneticPr fontId="27" type="noConversion"/>
  <pageMargins left="0.7" right="0.7" top="0.75" bottom="0.75" header="0.3" footer="0.3"/>
  <pageSetup scale="6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992D-CD23-425E-B473-108B44AE2BAE}">
  <sheetPr>
    <tabColor theme="6" tint="0.79998168889431442"/>
    <pageSetUpPr fitToPage="1"/>
  </sheetPr>
  <dimension ref="B1:AC434"/>
  <sheetViews>
    <sheetView zoomScaleNormal="100" workbookViewId="0">
      <selection activeCell="Q21" sqref="Q21"/>
    </sheetView>
  </sheetViews>
  <sheetFormatPr defaultRowHeight="15.75" x14ac:dyDescent="0.25"/>
  <cols>
    <col min="1" max="1" width="1.75" customWidth="1"/>
    <col min="3" max="7" width="12.375" customWidth="1"/>
    <col min="8" max="9" width="10.625" customWidth="1"/>
    <col min="16" max="16" width="12.625" customWidth="1"/>
    <col min="20" max="20" width="11.25" customWidth="1"/>
  </cols>
  <sheetData>
    <row r="1" spans="2:29" s="6" customFormat="1" x14ac:dyDescent="0.25">
      <c r="B1" s="217" t="s">
        <v>104</v>
      </c>
      <c r="C1" s="217"/>
      <c r="D1" s="217"/>
      <c r="E1" s="217"/>
      <c r="F1" s="217"/>
      <c r="G1" s="217"/>
      <c r="H1" s="217"/>
      <c r="I1" s="217"/>
      <c r="J1" s="217"/>
      <c r="K1" s="217"/>
      <c r="L1" s="217"/>
      <c r="M1" s="217"/>
      <c r="N1" s="217"/>
      <c r="O1" s="217"/>
      <c r="P1" s="217"/>
      <c r="Q1" s="217"/>
      <c r="R1" s="217"/>
      <c r="S1" s="217"/>
      <c r="T1" s="217"/>
      <c r="U1" s="217"/>
    </row>
    <row r="2" spans="2:29" s="7" customFormat="1" ht="15.75" customHeight="1" x14ac:dyDescent="0.2">
      <c r="B2" s="219" t="str">
        <f>'Admin Info'!B6</f>
        <v>San Diego Gas &amp; Electric (SDG&amp;E)</v>
      </c>
      <c r="C2" s="219"/>
      <c r="D2" s="219"/>
      <c r="E2" s="219"/>
      <c r="F2" s="219"/>
      <c r="G2" s="219"/>
      <c r="H2" s="219"/>
      <c r="I2" s="219"/>
      <c r="J2" s="219"/>
      <c r="K2" s="219"/>
      <c r="L2" s="219"/>
      <c r="M2" s="219"/>
      <c r="N2" s="219"/>
      <c r="O2" s="219"/>
      <c r="P2" s="219"/>
      <c r="Q2" s="219"/>
      <c r="R2" s="219"/>
      <c r="S2" s="219"/>
      <c r="T2" s="219"/>
      <c r="U2" s="219"/>
    </row>
    <row r="3" spans="2:29" s="7" customFormat="1" ht="12.75" x14ac:dyDescent="0.2">
      <c r="C3" s="245"/>
      <c r="D3" s="245"/>
      <c r="E3" s="245"/>
      <c r="F3" s="245"/>
      <c r="G3" s="245"/>
      <c r="H3" s="245"/>
      <c r="I3" s="245"/>
      <c r="J3" s="245"/>
      <c r="K3" s="245"/>
      <c r="L3" s="245"/>
      <c r="M3" s="245"/>
    </row>
    <row r="4" spans="2:29" s="7" customFormat="1" ht="12.75" x14ac:dyDescent="0.2">
      <c r="C4" s="23"/>
      <c r="D4" s="23"/>
      <c r="E4" s="23"/>
      <c r="F4" s="23"/>
      <c r="G4" s="23"/>
      <c r="H4" s="23"/>
      <c r="I4" s="23"/>
      <c r="J4" s="23"/>
      <c r="K4" s="23"/>
      <c r="L4" s="23"/>
      <c r="M4" s="23"/>
    </row>
    <row r="5" spans="2:29" s="6" customFormat="1" x14ac:dyDescent="0.2">
      <c r="B5" s="220" t="s">
        <v>105</v>
      </c>
      <c r="C5" s="220"/>
      <c r="D5" s="220"/>
      <c r="E5" s="220"/>
      <c r="F5" s="220"/>
      <c r="G5" s="220"/>
      <c r="H5" s="220"/>
      <c r="I5" s="220"/>
      <c r="J5" s="220"/>
      <c r="K5" s="220"/>
      <c r="L5" s="220"/>
      <c r="M5" s="220"/>
      <c r="N5" s="220"/>
      <c r="O5" s="220"/>
      <c r="P5" s="220"/>
      <c r="Q5" s="220"/>
      <c r="R5" s="220"/>
      <c r="S5" s="220"/>
      <c r="T5" s="220"/>
      <c r="U5" s="220"/>
    </row>
    <row r="9" spans="2:29" x14ac:dyDescent="0.25">
      <c r="B9" s="213" t="s">
        <v>106</v>
      </c>
      <c r="C9" s="214"/>
      <c r="D9" s="214"/>
      <c r="E9" s="214"/>
      <c r="F9" s="214"/>
      <c r="G9" s="214"/>
      <c r="H9" s="215"/>
      <c r="I9" s="93"/>
      <c r="J9" s="213" t="s">
        <v>107</v>
      </c>
      <c r="K9" s="214"/>
      <c r="L9" s="214"/>
      <c r="M9" s="214"/>
      <c r="N9" s="214"/>
      <c r="O9" s="214"/>
      <c r="P9" s="214"/>
      <c r="Q9" s="214"/>
      <c r="R9" s="214"/>
      <c r="S9" s="214"/>
      <c r="T9" s="214"/>
      <c r="U9" s="215"/>
    </row>
    <row r="10" spans="2:29" ht="34.5" x14ac:dyDescent="0.25">
      <c r="B10" s="10" t="s">
        <v>66</v>
      </c>
      <c r="C10" s="10" t="s">
        <v>67</v>
      </c>
      <c r="D10" s="10" t="s">
        <v>108</v>
      </c>
      <c r="E10" s="10" t="s">
        <v>109</v>
      </c>
      <c r="F10" s="10" t="s">
        <v>110</v>
      </c>
      <c r="G10" s="10" t="s">
        <v>111</v>
      </c>
      <c r="H10" s="10" t="s">
        <v>112</v>
      </c>
      <c r="J10" s="10" t="s">
        <v>66</v>
      </c>
      <c r="K10" s="10" t="s">
        <v>67</v>
      </c>
      <c r="L10" s="21" t="s">
        <v>113</v>
      </c>
      <c r="M10" s="21" t="s">
        <v>114</v>
      </c>
      <c r="N10" s="21" t="s">
        <v>115</v>
      </c>
      <c r="O10" s="21" t="s">
        <v>116</v>
      </c>
      <c r="P10" s="21" t="s">
        <v>117</v>
      </c>
      <c r="Q10" s="21" t="s">
        <v>118</v>
      </c>
      <c r="R10" s="21" t="s">
        <v>119</v>
      </c>
      <c r="S10" s="21" t="s">
        <v>120</v>
      </c>
      <c r="T10" s="21" t="s">
        <v>121</v>
      </c>
      <c r="U10" s="21" t="s">
        <v>122</v>
      </c>
      <c r="W10" s="20"/>
      <c r="X10" s="20"/>
      <c r="Y10" s="20"/>
      <c r="Z10" s="20"/>
      <c r="AA10" s="20"/>
      <c r="AB10" s="20"/>
      <c r="AC10" s="20"/>
    </row>
    <row r="11" spans="2:29" x14ac:dyDescent="0.25">
      <c r="B11" s="92">
        <v>2025</v>
      </c>
      <c r="C11" s="92">
        <v>1</v>
      </c>
      <c r="D11" s="131">
        <v>0.44563999999999998</v>
      </c>
      <c r="E11" s="131" t="s">
        <v>123</v>
      </c>
      <c r="F11" s="131" t="s">
        <v>123</v>
      </c>
      <c r="G11" s="131" t="s">
        <v>123</v>
      </c>
      <c r="H11" s="131" t="s">
        <v>123</v>
      </c>
      <c r="I11" s="19"/>
      <c r="J11" s="92">
        <v>2025</v>
      </c>
      <c r="K11" s="92">
        <v>1</v>
      </c>
      <c r="L11" s="131">
        <v>1.694839288653204</v>
      </c>
      <c r="M11" s="131">
        <v>0.77033096117297062</v>
      </c>
      <c r="N11" s="131">
        <v>0.77033096117297062</v>
      </c>
      <c r="O11" s="131">
        <v>0.22839450743069639</v>
      </c>
      <c r="P11" s="131" t="s">
        <v>123</v>
      </c>
      <c r="Q11" s="131">
        <v>8.1256588338685404E-2</v>
      </c>
      <c r="R11" s="131" t="s">
        <v>123</v>
      </c>
      <c r="S11" s="131" t="s">
        <v>123</v>
      </c>
      <c r="T11" s="131" t="s">
        <v>123</v>
      </c>
      <c r="U11" s="131">
        <v>0.669685309971362</v>
      </c>
      <c r="V11" s="19"/>
      <c r="W11" s="19"/>
      <c r="X11" s="19"/>
      <c r="Y11" s="19"/>
      <c r="Z11" s="19"/>
      <c r="AA11" s="19"/>
      <c r="AB11" s="19"/>
      <c r="AC11" s="19"/>
    </row>
    <row r="12" spans="2:29" x14ac:dyDescent="0.25">
      <c r="B12" s="92">
        <v>2025</v>
      </c>
      <c r="C12" s="92">
        <v>2</v>
      </c>
      <c r="D12" s="131">
        <v>0.39711999999999997</v>
      </c>
      <c r="E12" s="131" t="s">
        <v>123</v>
      </c>
      <c r="F12" s="131" t="s">
        <v>123</v>
      </c>
      <c r="G12" s="131" t="s">
        <v>123</v>
      </c>
      <c r="H12" s="131" t="s">
        <v>123</v>
      </c>
      <c r="I12" s="19"/>
      <c r="J12" s="92">
        <v>2025</v>
      </c>
      <c r="K12" s="92">
        <v>2</v>
      </c>
      <c r="L12" s="131">
        <v>2.1372399999999998</v>
      </c>
      <c r="M12" s="131">
        <v>0.94345000000000001</v>
      </c>
      <c r="N12" s="131">
        <v>0.94345000000000001</v>
      </c>
      <c r="O12" s="131">
        <v>0.31241999999999998</v>
      </c>
      <c r="P12" s="131" t="s">
        <v>123</v>
      </c>
      <c r="Q12" s="131">
        <v>0.12731999999999999</v>
      </c>
      <c r="R12" s="131" t="s">
        <v>123</v>
      </c>
      <c r="S12" s="131" t="s">
        <v>123</v>
      </c>
      <c r="T12" s="131" t="s">
        <v>123</v>
      </c>
      <c r="U12" s="131">
        <v>0.98755000000000004</v>
      </c>
      <c r="V12" s="19"/>
      <c r="W12" s="19"/>
      <c r="X12" s="19"/>
      <c r="Y12" s="19"/>
      <c r="Z12" s="19"/>
      <c r="AA12" s="19"/>
      <c r="AB12" s="19"/>
      <c r="AC12" s="19"/>
    </row>
    <row r="13" spans="2:29" x14ac:dyDescent="0.25">
      <c r="B13" s="92">
        <v>2025</v>
      </c>
      <c r="C13" s="92">
        <v>3</v>
      </c>
      <c r="D13" s="131">
        <v>0.4358999999999999</v>
      </c>
      <c r="E13" s="131" t="s">
        <v>123</v>
      </c>
      <c r="F13" s="131" t="s">
        <v>123</v>
      </c>
      <c r="G13" s="131" t="s">
        <v>123</v>
      </c>
      <c r="H13" s="131" t="s">
        <v>123</v>
      </c>
      <c r="I13" s="19"/>
      <c r="J13" s="92">
        <v>2025</v>
      </c>
      <c r="K13" s="92">
        <v>3</v>
      </c>
      <c r="L13" s="131">
        <v>2.1372399999999998</v>
      </c>
      <c r="M13" s="131">
        <v>0.94345000000000001</v>
      </c>
      <c r="N13" s="131">
        <v>0.94345000000000001</v>
      </c>
      <c r="O13" s="131">
        <v>0.31241999999999998</v>
      </c>
      <c r="P13" s="131" t="s">
        <v>123</v>
      </c>
      <c r="Q13" s="131">
        <v>0.12731999999999999</v>
      </c>
      <c r="R13" s="131" t="s">
        <v>123</v>
      </c>
      <c r="S13" s="131" t="s">
        <v>123</v>
      </c>
      <c r="T13" s="131" t="s">
        <v>123</v>
      </c>
      <c r="U13" s="131">
        <v>0.98755000000000004</v>
      </c>
      <c r="V13" s="19"/>
      <c r="W13" s="19"/>
      <c r="X13" s="19"/>
      <c r="Y13" s="19"/>
      <c r="Z13" s="19"/>
      <c r="AA13" s="19"/>
      <c r="AB13" s="19"/>
      <c r="AC13" s="19"/>
    </row>
    <row r="14" spans="2:29" x14ac:dyDescent="0.25">
      <c r="B14" s="92">
        <v>2025</v>
      </c>
      <c r="C14" s="92">
        <v>4</v>
      </c>
      <c r="D14" s="131">
        <v>0.33310000000000001</v>
      </c>
      <c r="E14" s="131" t="s">
        <v>123</v>
      </c>
      <c r="F14" s="131" t="s">
        <v>123</v>
      </c>
      <c r="G14" s="131" t="s">
        <v>123</v>
      </c>
      <c r="H14" s="131" t="s">
        <v>123</v>
      </c>
      <c r="I14" s="19"/>
      <c r="J14" s="92">
        <v>2025</v>
      </c>
      <c r="K14" s="92">
        <v>4</v>
      </c>
      <c r="L14" s="131">
        <v>2.1372399999999998</v>
      </c>
      <c r="M14" s="131">
        <v>0.94345000000000001</v>
      </c>
      <c r="N14" s="131">
        <v>0.94345000000000001</v>
      </c>
      <c r="O14" s="131">
        <v>0.31241999999999998</v>
      </c>
      <c r="P14" s="131" t="s">
        <v>123</v>
      </c>
      <c r="Q14" s="131">
        <v>0.12731999999999999</v>
      </c>
      <c r="R14" s="131" t="s">
        <v>123</v>
      </c>
      <c r="S14" s="131" t="s">
        <v>123</v>
      </c>
      <c r="T14" s="131" t="s">
        <v>123</v>
      </c>
      <c r="U14" s="131">
        <v>0.98755000000000004</v>
      </c>
      <c r="V14" s="19"/>
      <c r="W14" s="19"/>
      <c r="X14" s="19"/>
      <c r="Y14" s="19"/>
      <c r="Z14" s="19"/>
      <c r="AA14" s="19"/>
      <c r="AB14" s="19"/>
      <c r="AC14" s="19"/>
    </row>
    <row r="15" spans="2:29" x14ac:dyDescent="0.25">
      <c r="B15" s="92">
        <v>2025</v>
      </c>
      <c r="C15" s="92">
        <v>5</v>
      </c>
      <c r="D15" s="131">
        <v>0.28341</v>
      </c>
      <c r="E15" s="131" t="s">
        <v>123</v>
      </c>
      <c r="F15" s="131" t="s">
        <v>123</v>
      </c>
      <c r="G15" s="131" t="s">
        <v>123</v>
      </c>
      <c r="H15" s="131" t="s">
        <v>123</v>
      </c>
      <c r="I15" s="19"/>
      <c r="J15" s="92">
        <v>2025</v>
      </c>
      <c r="K15" s="92">
        <v>5</v>
      </c>
      <c r="L15" s="131">
        <v>2.1372399999999998</v>
      </c>
      <c r="M15" s="131">
        <v>0.94345000000000001</v>
      </c>
      <c r="N15" s="131">
        <v>0.94345000000000001</v>
      </c>
      <c r="O15" s="131">
        <v>0.31241999999999998</v>
      </c>
      <c r="P15" s="131" t="s">
        <v>123</v>
      </c>
      <c r="Q15" s="131">
        <v>0.12731999999999999</v>
      </c>
      <c r="R15" s="131" t="s">
        <v>123</v>
      </c>
      <c r="S15" s="131" t="s">
        <v>123</v>
      </c>
      <c r="T15" s="131" t="s">
        <v>123</v>
      </c>
      <c r="U15" s="131">
        <v>0.98755000000000004</v>
      </c>
      <c r="V15" s="19"/>
      <c r="W15" s="19"/>
      <c r="X15" s="19"/>
      <c r="Y15" s="19"/>
      <c r="Z15" s="19"/>
      <c r="AA15" s="19"/>
      <c r="AB15" s="19"/>
      <c r="AC15" s="19"/>
    </row>
    <row r="16" spans="2:29" x14ac:dyDescent="0.25">
      <c r="B16" s="92">
        <v>2025</v>
      </c>
      <c r="C16" s="92">
        <v>6</v>
      </c>
      <c r="D16" s="131">
        <v>0.35401545454545452</v>
      </c>
      <c r="E16" s="131" t="s">
        <v>123</v>
      </c>
      <c r="F16" s="131" t="s">
        <v>123</v>
      </c>
      <c r="G16" s="131" t="s">
        <v>123</v>
      </c>
      <c r="H16" s="131" t="s">
        <v>123</v>
      </c>
      <c r="I16" s="19"/>
      <c r="J16" s="92">
        <v>2025</v>
      </c>
      <c r="K16" s="92">
        <v>6</v>
      </c>
      <c r="L16" s="131">
        <v>2.1372399999999998</v>
      </c>
      <c r="M16" s="131">
        <v>0.94345000000000001</v>
      </c>
      <c r="N16" s="131">
        <v>0.94345000000000001</v>
      </c>
      <c r="O16" s="131">
        <v>0.31241999999999998</v>
      </c>
      <c r="P16" s="131" t="s">
        <v>123</v>
      </c>
      <c r="Q16" s="131">
        <v>0.12731999999999999</v>
      </c>
      <c r="R16" s="131" t="s">
        <v>123</v>
      </c>
      <c r="S16" s="131" t="s">
        <v>123</v>
      </c>
      <c r="T16" s="131" t="s">
        <v>123</v>
      </c>
      <c r="U16" s="131">
        <v>0.98755000000000004</v>
      </c>
      <c r="V16" s="19"/>
      <c r="W16" s="19"/>
      <c r="X16" s="19"/>
      <c r="Y16" s="19"/>
      <c r="Z16" s="19"/>
      <c r="AA16" s="19"/>
      <c r="AB16" s="19"/>
      <c r="AC16" s="19"/>
    </row>
    <row r="17" spans="2:29" x14ac:dyDescent="0.25">
      <c r="B17" s="92">
        <v>2025</v>
      </c>
      <c r="C17" s="92">
        <v>7</v>
      </c>
      <c r="D17" s="131">
        <v>0.36183999999999999</v>
      </c>
      <c r="E17" s="131" t="s">
        <v>123</v>
      </c>
      <c r="F17" s="131" t="s">
        <v>123</v>
      </c>
      <c r="G17" s="131" t="s">
        <v>123</v>
      </c>
      <c r="H17" s="131" t="s">
        <v>123</v>
      </c>
      <c r="I17" s="19"/>
      <c r="J17" s="92">
        <v>2025</v>
      </c>
      <c r="K17" s="92">
        <v>7</v>
      </c>
      <c r="L17" s="131">
        <v>2.1372399999999998</v>
      </c>
      <c r="M17" s="131">
        <v>0.94345000000000001</v>
      </c>
      <c r="N17" s="131">
        <v>0.94345000000000001</v>
      </c>
      <c r="O17" s="131">
        <v>0.31241999999999998</v>
      </c>
      <c r="P17" s="131" t="s">
        <v>123</v>
      </c>
      <c r="Q17" s="131">
        <v>0.12731999999999999</v>
      </c>
      <c r="R17" s="131" t="s">
        <v>123</v>
      </c>
      <c r="S17" s="131" t="s">
        <v>123</v>
      </c>
      <c r="T17" s="131" t="s">
        <v>123</v>
      </c>
      <c r="U17" s="131">
        <v>0.98755000000000004</v>
      </c>
      <c r="V17" s="19"/>
      <c r="W17" s="19"/>
      <c r="X17" s="19"/>
      <c r="Y17" s="19"/>
      <c r="Z17" s="19"/>
      <c r="AA17" s="19"/>
      <c r="AB17" s="19"/>
      <c r="AC17" s="19"/>
    </row>
    <row r="18" spans="2:29" x14ac:dyDescent="0.25">
      <c r="B18" s="92">
        <v>2025</v>
      </c>
      <c r="C18" s="92">
        <v>8</v>
      </c>
      <c r="D18" s="131">
        <v>0.37103999999999998</v>
      </c>
      <c r="E18" s="131" t="s">
        <v>123</v>
      </c>
      <c r="F18" s="131" t="s">
        <v>123</v>
      </c>
      <c r="G18" s="131" t="s">
        <v>123</v>
      </c>
      <c r="H18" s="131" t="s">
        <v>123</v>
      </c>
      <c r="I18" s="19"/>
      <c r="J18" s="92">
        <v>2025</v>
      </c>
      <c r="K18" s="92">
        <v>8</v>
      </c>
      <c r="L18" s="131">
        <v>2.1372399999999998</v>
      </c>
      <c r="M18" s="131">
        <v>0.94345000000000001</v>
      </c>
      <c r="N18" s="131">
        <v>0.94345000000000001</v>
      </c>
      <c r="O18" s="131">
        <v>0.31241999999999998</v>
      </c>
      <c r="P18" s="131" t="s">
        <v>123</v>
      </c>
      <c r="Q18" s="131">
        <v>0.12731999999999999</v>
      </c>
      <c r="R18" s="131" t="s">
        <v>123</v>
      </c>
      <c r="S18" s="131" t="s">
        <v>123</v>
      </c>
      <c r="T18" s="131" t="s">
        <v>123</v>
      </c>
      <c r="U18" s="131">
        <v>0.98755000000000004</v>
      </c>
      <c r="V18" s="19"/>
      <c r="W18" s="19"/>
      <c r="X18" s="19"/>
      <c r="Y18" s="19"/>
      <c r="Z18" s="19"/>
      <c r="AA18" s="19"/>
      <c r="AB18" s="19"/>
      <c r="AC18" s="19"/>
    </row>
    <row r="19" spans="2:29" x14ac:dyDescent="0.25">
      <c r="B19" s="92">
        <v>2025</v>
      </c>
      <c r="C19" s="92">
        <v>9</v>
      </c>
      <c r="D19" s="131">
        <v>0.38283749999999994</v>
      </c>
      <c r="E19" s="131" t="s">
        <v>123</v>
      </c>
      <c r="F19" s="131" t="s">
        <v>123</v>
      </c>
      <c r="G19" s="131" t="s">
        <v>123</v>
      </c>
      <c r="H19" s="131" t="s">
        <v>123</v>
      </c>
      <c r="I19" s="19"/>
      <c r="J19" s="92">
        <v>2025</v>
      </c>
      <c r="K19" s="92">
        <v>9</v>
      </c>
      <c r="L19" s="131">
        <v>2.1372399999999998</v>
      </c>
      <c r="M19" s="131">
        <v>0.94345000000000001</v>
      </c>
      <c r="N19" s="131">
        <v>0.94345000000000001</v>
      </c>
      <c r="O19" s="131">
        <v>0.31241999999999998</v>
      </c>
      <c r="P19" s="131" t="s">
        <v>123</v>
      </c>
      <c r="Q19" s="131">
        <v>0.12731999999999999</v>
      </c>
      <c r="R19" s="131" t="s">
        <v>123</v>
      </c>
      <c r="S19" s="131" t="s">
        <v>123</v>
      </c>
      <c r="T19" s="131" t="s">
        <v>123</v>
      </c>
      <c r="U19" s="131">
        <v>0.98755000000000004</v>
      </c>
      <c r="V19" s="19"/>
      <c r="W19" s="19"/>
      <c r="X19" s="19"/>
      <c r="Y19" s="19"/>
      <c r="Z19" s="19"/>
      <c r="AA19" s="19"/>
      <c r="AB19" s="19"/>
      <c r="AC19" s="19"/>
    </row>
    <row r="20" spans="2:29" x14ac:dyDescent="0.25">
      <c r="B20" s="92">
        <v>2025</v>
      </c>
      <c r="C20" s="92">
        <v>10</v>
      </c>
      <c r="D20" s="131">
        <v>0.38782857142857136</v>
      </c>
      <c r="E20" s="131" t="s">
        <v>123</v>
      </c>
      <c r="F20" s="131" t="s">
        <v>123</v>
      </c>
      <c r="G20" s="131" t="s">
        <v>123</v>
      </c>
      <c r="H20" s="131" t="s">
        <v>123</v>
      </c>
      <c r="I20" s="19"/>
      <c r="J20" s="92">
        <v>2025</v>
      </c>
      <c r="K20" s="92">
        <v>10</v>
      </c>
      <c r="L20" s="131">
        <v>2.1372399999999998</v>
      </c>
      <c r="M20" s="131">
        <v>0.94345000000000001</v>
      </c>
      <c r="N20" s="131">
        <v>0.94345000000000001</v>
      </c>
      <c r="O20" s="131">
        <v>0.31241999999999998</v>
      </c>
      <c r="P20" s="131" t="s">
        <v>123</v>
      </c>
      <c r="Q20" s="131">
        <v>0.12731999999999999</v>
      </c>
      <c r="R20" s="131" t="s">
        <v>123</v>
      </c>
      <c r="S20" s="131" t="s">
        <v>123</v>
      </c>
      <c r="T20" s="131" t="s">
        <v>123</v>
      </c>
      <c r="U20" s="131">
        <v>0.98755000000000004</v>
      </c>
      <c r="V20" s="19"/>
      <c r="W20" s="19"/>
      <c r="X20" s="19"/>
      <c r="Y20" s="19"/>
      <c r="Z20" s="19"/>
      <c r="AA20" s="19"/>
      <c r="AB20" s="19"/>
      <c r="AC20" s="19"/>
    </row>
    <row r="21" spans="2:29" x14ac:dyDescent="0.25">
      <c r="B21" s="92">
        <v>2025</v>
      </c>
      <c r="C21" s="92">
        <v>11</v>
      </c>
      <c r="D21" s="131">
        <v>0.38600833333333329</v>
      </c>
      <c r="E21" s="131" t="s">
        <v>123</v>
      </c>
      <c r="F21" s="131" t="s">
        <v>123</v>
      </c>
      <c r="G21" s="131" t="s">
        <v>123</v>
      </c>
      <c r="H21" s="131" t="s">
        <v>123</v>
      </c>
      <c r="I21" s="19"/>
      <c r="J21" s="92">
        <v>2025</v>
      </c>
      <c r="K21" s="92">
        <v>11</v>
      </c>
      <c r="L21" s="131">
        <v>2.1372399999999998</v>
      </c>
      <c r="M21" s="131">
        <v>0.94345000000000001</v>
      </c>
      <c r="N21" s="131">
        <v>0.94345000000000001</v>
      </c>
      <c r="O21" s="131">
        <v>0.31241999999999998</v>
      </c>
      <c r="P21" s="131" t="s">
        <v>123</v>
      </c>
      <c r="Q21" s="131">
        <v>0.12731999999999999</v>
      </c>
      <c r="R21" s="131" t="s">
        <v>123</v>
      </c>
      <c r="S21" s="131" t="s">
        <v>123</v>
      </c>
      <c r="T21" s="131" t="s">
        <v>123</v>
      </c>
      <c r="U21" s="131">
        <v>0.98755000000000004</v>
      </c>
      <c r="V21" s="19"/>
      <c r="W21" s="19"/>
      <c r="X21" s="19"/>
      <c r="Y21" s="19"/>
      <c r="Z21" s="19"/>
      <c r="AA21" s="19"/>
      <c r="AB21" s="19"/>
      <c r="AC21" s="19"/>
    </row>
    <row r="22" spans="2:29" x14ac:dyDescent="0.25">
      <c r="B22" s="92">
        <v>2025</v>
      </c>
      <c r="C22" s="92">
        <v>12</v>
      </c>
      <c r="D22" s="131">
        <v>0.37903399999999998</v>
      </c>
      <c r="E22" s="131" t="s">
        <v>123</v>
      </c>
      <c r="F22" s="131" t="s">
        <v>123</v>
      </c>
      <c r="G22" s="131" t="s">
        <v>123</v>
      </c>
      <c r="H22" s="131" t="s">
        <v>123</v>
      </c>
      <c r="I22" s="19"/>
      <c r="J22" s="92">
        <v>2025</v>
      </c>
      <c r="K22" s="92">
        <v>12</v>
      </c>
      <c r="L22" s="131">
        <v>2.1372399999999998</v>
      </c>
      <c r="M22" s="131">
        <v>0.94345000000000001</v>
      </c>
      <c r="N22" s="131">
        <v>0.94345000000000001</v>
      </c>
      <c r="O22" s="131">
        <v>0.31241999999999998</v>
      </c>
      <c r="P22" s="131" t="s">
        <v>123</v>
      </c>
      <c r="Q22" s="131">
        <v>0.12731999999999999</v>
      </c>
      <c r="R22" s="131" t="s">
        <v>123</v>
      </c>
      <c r="S22" s="131" t="s">
        <v>123</v>
      </c>
      <c r="T22" s="131" t="s">
        <v>123</v>
      </c>
      <c r="U22" s="131">
        <v>0.98755000000000004</v>
      </c>
      <c r="V22" s="19"/>
      <c r="W22" s="19"/>
      <c r="X22" s="19"/>
      <c r="Y22" s="19"/>
      <c r="Z22" s="19"/>
      <c r="AA22" s="19"/>
      <c r="AB22" s="19"/>
      <c r="AC22" s="19"/>
    </row>
    <row r="23" spans="2:29" x14ac:dyDescent="0.25">
      <c r="B23" s="92">
        <v>2026</v>
      </c>
      <c r="C23" s="92">
        <v>1</v>
      </c>
      <c r="D23" s="131">
        <v>0.39040501999999999</v>
      </c>
      <c r="E23" s="131" t="s">
        <v>123</v>
      </c>
      <c r="F23" s="131" t="s">
        <v>123</v>
      </c>
      <c r="G23" s="131" t="s">
        <v>123</v>
      </c>
      <c r="H23" s="131" t="s">
        <v>123</v>
      </c>
      <c r="I23" s="19"/>
      <c r="J23" s="92">
        <v>2026</v>
      </c>
      <c r="K23" s="92">
        <v>1</v>
      </c>
      <c r="L23" s="131">
        <v>2.2013571999999999</v>
      </c>
      <c r="M23" s="131">
        <v>0.97175350000000005</v>
      </c>
      <c r="N23" s="131">
        <v>0.97175350000000005</v>
      </c>
      <c r="O23" s="131">
        <v>0.32179259999999998</v>
      </c>
      <c r="P23" s="131" t="s">
        <v>123</v>
      </c>
      <c r="Q23" s="131">
        <v>0.1311396</v>
      </c>
      <c r="R23" s="131" t="s">
        <v>123</v>
      </c>
      <c r="S23" s="131" t="s">
        <v>123</v>
      </c>
      <c r="T23" s="131" t="s">
        <v>123</v>
      </c>
      <c r="U23" s="131">
        <v>1.0171765000000001</v>
      </c>
      <c r="V23" s="19"/>
    </row>
    <row r="24" spans="2:29" x14ac:dyDescent="0.25">
      <c r="B24" s="92">
        <v>2026</v>
      </c>
      <c r="C24" s="92">
        <v>2</v>
      </c>
      <c r="D24" s="131">
        <v>0.39040501999999999</v>
      </c>
      <c r="E24" s="131" t="s">
        <v>123</v>
      </c>
      <c r="F24" s="131" t="s">
        <v>123</v>
      </c>
      <c r="G24" s="131" t="s">
        <v>123</v>
      </c>
      <c r="H24" s="131" t="s">
        <v>123</v>
      </c>
      <c r="I24" s="19"/>
      <c r="J24" s="92">
        <v>2026</v>
      </c>
      <c r="K24" s="92">
        <v>2</v>
      </c>
      <c r="L24" s="131">
        <v>2.2013571999999999</v>
      </c>
      <c r="M24" s="131">
        <v>0.97175350000000005</v>
      </c>
      <c r="N24" s="131">
        <v>0.97175350000000005</v>
      </c>
      <c r="O24" s="131">
        <v>0.32179259999999998</v>
      </c>
      <c r="P24" s="131" t="s">
        <v>123</v>
      </c>
      <c r="Q24" s="131">
        <v>0.1311396</v>
      </c>
      <c r="R24" s="131" t="s">
        <v>123</v>
      </c>
      <c r="S24" s="131" t="s">
        <v>123</v>
      </c>
      <c r="T24" s="131" t="s">
        <v>123</v>
      </c>
      <c r="U24" s="131">
        <v>1.0171765000000001</v>
      </c>
      <c r="V24" s="19"/>
    </row>
    <row r="25" spans="2:29" x14ac:dyDescent="0.25">
      <c r="B25" s="92">
        <v>2026</v>
      </c>
      <c r="C25" s="92">
        <v>3</v>
      </c>
      <c r="D25" s="131">
        <v>0.39040501999999999</v>
      </c>
      <c r="E25" s="131" t="s">
        <v>123</v>
      </c>
      <c r="F25" s="131" t="s">
        <v>123</v>
      </c>
      <c r="G25" s="131" t="s">
        <v>123</v>
      </c>
      <c r="H25" s="131" t="s">
        <v>123</v>
      </c>
      <c r="I25" s="19"/>
      <c r="J25" s="92">
        <v>2026</v>
      </c>
      <c r="K25" s="92">
        <v>3</v>
      </c>
      <c r="L25" s="131">
        <v>2.2013571999999999</v>
      </c>
      <c r="M25" s="131">
        <v>0.97175350000000005</v>
      </c>
      <c r="N25" s="131">
        <v>0.97175350000000005</v>
      </c>
      <c r="O25" s="131">
        <v>0.32179259999999998</v>
      </c>
      <c r="P25" s="131" t="s">
        <v>123</v>
      </c>
      <c r="Q25" s="131">
        <v>0.1311396</v>
      </c>
      <c r="R25" s="131" t="s">
        <v>123</v>
      </c>
      <c r="S25" s="131" t="s">
        <v>123</v>
      </c>
      <c r="T25" s="131" t="s">
        <v>123</v>
      </c>
      <c r="U25" s="131">
        <v>1.0171765000000001</v>
      </c>
      <c r="V25" s="19"/>
    </row>
    <row r="26" spans="2:29" x14ac:dyDescent="0.25">
      <c r="B26" s="92">
        <v>2026</v>
      </c>
      <c r="C26" s="92">
        <v>4</v>
      </c>
      <c r="D26" s="131">
        <v>0.39040501999999999</v>
      </c>
      <c r="E26" s="131" t="s">
        <v>123</v>
      </c>
      <c r="F26" s="131" t="s">
        <v>123</v>
      </c>
      <c r="G26" s="131" t="s">
        <v>123</v>
      </c>
      <c r="H26" s="131" t="s">
        <v>123</v>
      </c>
      <c r="J26" s="92">
        <v>2026</v>
      </c>
      <c r="K26" s="92">
        <v>4</v>
      </c>
      <c r="L26" s="131">
        <v>2.2013571999999999</v>
      </c>
      <c r="M26" s="131">
        <v>0.97175350000000005</v>
      </c>
      <c r="N26" s="131">
        <v>0.97175350000000005</v>
      </c>
      <c r="O26" s="131">
        <v>0.32179259999999998</v>
      </c>
      <c r="P26" s="131" t="s">
        <v>123</v>
      </c>
      <c r="Q26" s="131">
        <v>0.1311396</v>
      </c>
      <c r="R26" s="131" t="s">
        <v>123</v>
      </c>
      <c r="S26" s="131" t="s">
        <v>123</v>
      </c>
      <c r="T26" s="131" t="s">
        <v>123</v>
      </c>
      <c r="U26" s="131">
        <v>1.0171765000000001</v>
      </c>
    </row>
    <row r="27" spans="2:29" x14ac:dyDescent="0.25">
      <c r="B27" s="92">
        <v>2026</v>
      </c>
      <c r="C27" s="92">
        <v>5</v>
      </c>
      <c r="D27" s="131">
        <v>0.39040501999999999</v>
      </c>
      <c r="E27" s="131" t="s">
        <v>123</v>
      </c>
      <c r="F27" s="131" t="s">
        <v>123</v>
      </c>
      <c r="G27" s="131" t="s">
        <v>123</v>
      </c>
      <c r="H27" s="131" t="s">
        <v>123</v>
      </c>
      <c r="J27" s="92">
        <v>2026</v>
      </c>
      <c r="K27" s="92">
        <v>5</v>
      </c>
      <c r="L27" s="131">
        <v>2.2013571999999999</v>
      </c>
      <c r="M27" s="131">
        <v>0.97175350000000005</v>
      </c>
      <c r="N27" s="131">
        <v>0.97175350000000005</v>
      </c>
      <c r="O27" s="131">
        <v>0.32179259999999998</v>
      </c>
      <c r="P27" s="131" t="s">
        <v>123</v>
      </c>
      <c r="Q27" s="131">
        <v>0.1311396</v>
      </c>
      <c r="R27" s="131" t="s">
        <v>123</v>
      </c>
      <c r="S27" s="131" t="s">
        <v>123</v>
      </c>
      <c r="T27" s="131" t="s">
        <v>123</v>
      </c>
      <c r="U27" s="131">
        <v>1.0171765000000001</v>
      </c>
    </row>
    <row r="28" spans="2:29" x14ac:dyDescent="0.25">
      <c r="B28" s="92">
        <v>2026</v>
      </c>
      <c r="C28" s="92">
        <v>6</v>
      </c>
      <c r="D28" s="131">
        <v>0.39040501999999999</v>
      </c>
      <c r="E28" s="131" t="s">
        <v>123</v>
      </c>
      <c r="F28" s="131" t="s">
        <v>123</v>
      </c>
      <c r="G28" s="131" t="s">
        <v>123</v>
      </c>
      <c r="H28" s="131" t="s">
        <v>123</v>
      </c>
      <c r="J28" s="92">
        <v>2026</v>
      </c>
      <c r="K28" s="92">
        <v>6</v>
      </c>
      <c r="L28" s="131">
        <v>2.2013571999999999</v>
      </c>
      <c r="M28" s="131">
        <v>0.97175350000000005</v>
      </c>
      <c r="N28" s="131">
        <v>0.97175350000000005</v>
      </c>
      <c r="O28" s="131">
        <v>0.32179259999999998</v>
      </c>
      <c r="P28" s="131" t="s">
        <v>123</v>
      </c>
      <c r="Q28" s="131">
        <v>0.1311396</v>
      </c>
      <c r="R28" s="131" t="s">
        <v>123</v>
      </c>
      <c r="S28" s="131" t="s">
        <v>123</v>
      </c>
      <c r="T28" s="131" t="s">
        <v>123</v>
      </c>
      <c r="U28" s="131">
        <v>1.0171765000000001</v>
      </c>
    </row>
    <row r="29" spans="2:29" x14ac:dyDescent="0.25">
      <c r="B29" s="92">
        <v>2026</v>
      </c>
      <c r="C29" s="92">
        <v>7</v>
      </c>
      <c r="D29" s="131">
        <v>0.39040501999999999</v>
      </c>
      <c r="E29" s="131" t="s">
        <v>123</v>
      </c>
      <c r="F29" s="131" t="s">
        <v>123</v>
      </c>
      <c r="G29" s="131" t="s">
        <v>123</v>
      </c>
      <c r="H29" s="131" t="s">
        <v>123</v>
      </c>
      <c r="J29" s="92">
        <v>2026</v>
      </c>
      <c r="K29" s="92">
        <v>7</v>
      </c>
      <c r="L29" s="131">
        <v>2.2013571999999999</v>
      </c>
      <c r="M29" s="131">
        <v>0.97175350000000005</v>
      </c>
      <c r="N29" s="131">
        <v>0.97175350000000005</v>
      </c>
      <c r="O29" s="131">
        <v>0.32179259999999998</v>
      </c>
      <c r="P29" s="131" t="s">
        <v>123</v>
      </c>
      <c r="Q29" s="131">
        <v>0.1311396</v>
      </c>
      <c r="R29" s="131" t="s">
        <v>123</v>
      </c>
      <c r="S29" s="131" t="s">
        <v>123</v>
      </c>
      <c r="T29" s="131" t="s">
        <v>123</v>
      </c>
      <c r="U29" s="131">
        <v>1.0171765000000001</v>
      </c>
    </row>
    <row r="30" spans="2:29" x14ac:dyDescent="0.25">
      <c r="B30" s="92">
        <v>2026</v>
      </c>
      <c r="C30" s="92">
        <v>8</v>
      </c>
      <c r="D30" s="131">
        <v>0.39040501999999999</v>
      </c>
      <c r="E30" s="131" t="s">
        <v>123</v>
      </c>
      <c r="F30" s="131" t="s">
        <v>123</v>
      </c>
      <c r="G30" s="131" t="s">
        <v>123</v>
      </c>
      <c r="H30" s="131" t="s">
        <v>123</v>
      </c>
      <c r="J30" s="92">
        <v>2026</v>
      </c>
      <c r="K30" s="92">
        <v>8</v>
      </c>
      <c r="L30" s="131">
        <v>2.2013571999999999</v>
      </c>
      <c r="M30" s="131">
        <v>0.97175350000000005</v>
      </c>
      <c r="N30" s="131">
        <v>0.97175350000000005</v>
      </c>
      <c r="O30" s="131">
        <v>0.32179259999999998</v>
      </c>
      <c r="P30" s="131" t="s">
        <v>123</v>
      </c>
      <c r="Q30" s="131">
        <v>0.1311396</v>
      </c>
      <c r="R30" s="131" t="s">
        <v>123</v>
      </c>
      <c r="S30" s="131" t="s">
        <v>123</v>
      </c>
      <c r="T30" s="131" t="s">
        <v>123</v>
      </c>
      <c r="U30" s="131">
        <v>1.0171765000000001</v>
      </c>
    </row>
    <row r="31" spans="2:29" x14ac:dyDescent="0.25">
      <c r="B31" s="92">
        <v>2026</v>
      </c>
      <c r="C31" s="92">
        <v>9</v>
      </c>
      <c r="D31" s="131">
        <v>0.39040501999999999</v>
      </c>
      <c r="E31" s="131" t="s">
        <v>123</v>
      </c>
      <c r="F31" s="131" t="s">
        <v>123</v>
      </c>
      <c r="G31" s="131" t="s">
        <v>123</v>
      </c>
      <c r="H31" s="131" t="s">
        <v>123</v>
      </c>
      <c r="J31" s="92">
        <v>2026</v>
      </c>
      <c r="K31" s="92">
        <v>9</v>
      </c>
      <c r="L31" s="131">
        <v>2.2013571999999999</v>
      </c>
      <c r="M31" s="131">
        <v>0.97175350000000005</v>
      </c>
      <c r="N31" s="131">
        <v>0.97175350000000005</v>
      </c>
      <c r="O31" s="131">
        <v>0.32179259999999998</v>
      </c>
      <c r="P31" s="131" t="s">
        <v>123</v>
      </c>
      <c r="Q31" s="131">
        <v>0.1311396</v>
      </c>
      <c r="R31" s="131" t="s">
        <v>123</v>
      </c>
      <c r="S31" s="131" t="s">
        <v>123</v>
      </c>
      <c r="T31" s="131" t="s">
        <v>123</v>
      </c>
      <c r="U31" s="131">
        <v>1.0171765000000001</v>
      </c>
    </row>
    <row r="32" spans="2:29" x14ac:dyDescent="0.25">
      <c r="B32" s="92">
        <v>2026</v>
      </c>
      <c r="C32" s="92">
        <v>10</v>
      </c>
      <c r="D32" s="131">
        <v>0.39040501999999999</v>
      </c>
      <c r="E32" s="131" t="s">
        <v>123</v>
      </c>
      <c r="F32" s="131" t="s">
        <v>123</v>
      </c>
      <c r="G32" s="131" t="s">
        <v>123</v>
      </c>
      <c r="H32" s="131" t="s">
        <v>123</v>
      </c>
      <c r="J32" s="92">
        <v>2026</v>
      </c>
      <c r="K32" s="92">
        <v>10</v>
      </c>
      <c r="L32" s="131">
        <v>2.2013571999999999</v>
      </c>
      <c r="M32" s="131">
        <v>0.97175350000000005</v>
      </c>
      <c r="N32" s="131">
        <v>0.97175350000000005</v>
      </c>
      <c r="O32" s="131">
        <v>0.32179259999999998</v>
      </c>
      <c r="P32" s="131" t="s">
        <v>123</v>
      </c>
      <c r="Q32" s="131">
        <v>0.1311396</v>
      </c>
      <c r="R32" s="131" t="s">
        <v>123</v>
      </c>
      <c r="S32" s="131" t="s">
        <v>123</v>
      </c>
      <c r="T32" s="131" t="s">
        <v>123</v>
      </c>
      <c r="U32" s="131">
        <v>1.0171765000000001</v>
      </c>
    </row>
    <row r="33" spans="2:21" x14ac:dyDescent="0.25">
      <c r="B33" s="92">
        <v>2026</v>
      </c>
      <c r="C33" s="92">
        <v>11</v>
      </c>
      <c r="D33" s="131">
        <v>0.39040501999999999</v>
      </c>
      <c r="E33" s="131" t="s">
        <v>123</v>
      </c>
      <c r="F33" s="131" t="s">
        <v>123</v>
      </c>
      <c r="G33" s="131" t="s">
        <v>123</v>
      </c>
      <c r="H33" s="131" t="s">
        <v>123</v>
      </c>
      <c r="J33" s="92">
        <v>2026</v>
      </c>
      <c r="K33" s="92">
        <v>11</v>
      </c>
      <c r="L33" s="131">
        <v>2.2013571999999999</v>
      </c>
      <c r="M33" s="131">
        <v>0.97175350000000005</v>
      </c>
      <c r="N33" s="131">
        <v>0.97175350000000005</v>
      </c>
      <c r="O33" s="131">
        <v>0.32179259999999998</v>
      </c>
      <c r="P33" s="131" t="s">
        <v>123</v>
      </c>
      <c r="Q33" s="131">
        <v>0.1311396</v>
      </c>
      <c r="R33" s="131" t="s">
        <v>123</v>
      </c>
      <c r="S33" s="131" t="s">
        <v>123</v>
      </c>
      <c r="T33" s="131" t="s">
        <v>123</v>
      </c>
      <c r="U33" s="131">
        <v>1.0171765000000001</v>
      </c>
    </row>
    <row r="34" spans="2:21" x14ac:dyDescent="0.25">
      <c r="B34" s="92">
        <v>2026</v>
      </c>
      <c r="C34" s="92">
        <v>12</v>
      </c>
      <c r="D34" s="131">
        <v>0.39040501999999999</v>
      </c>
      <c r="E34" s="131" t="s">
        <v>123</v>
      </c>
      <c r="F34" s="131" t="s">
        <v>123</v>
      </c>
      <c r="G34" s="131" t="s">
        <v>123</v>
      </c>
      <c r="H34" s="131" t="s">
        <v>123</v>
      </c>
      <c r="J34" s="92">
        <v>2026</v>
      </c>
      <c r="K34" s="92">
        <v>12</v>
      </c>
      <c r="L34" s="131">
        <v>2.2013571999999999</v>
      </c>
      <c r="M34" s="131">
        <v>0.97175350000000005</v>
      </c>
      <c r="N34" s="131">
        <v>0.97175350000000005</v>
      </c>
      <c r="O34" s="131">
        <v>0.32179259999999998</v>
      </c>
      <c r="P34" s="131" t="s">
        <v>123</v>
      </c>
      <c r="Q34" s="131">
        <v>0.1311396</v>
      </c>
      <c r="R34" s="131" t="s">
        <v>123</v>
      </c>
      <c r="S34" s="131" t="s">
        <v>123</v>
      </c>
      <c r="T34" s="131" t="s">
        <v>123</v>
      </c>
      <c r="U34" s="131">
        <v>1.0171765000000001</v>
      </c>
    </row>
    <row r="35" spans="2:21" x14ac:dyDescent="0.25">
      <c r="B35" s="92">
        <v>2027</v>
      </c>
      <c r="C35" s="92">
        <v>1</v>
      </c>
      <c r="D35" s="131">
        <v>0.40211717060000002</v>
      </c>
      <c r="E35" s="131" t="s">
        <v>123</v>
      </c>
      <c r="F35" s="131" t="s">
        <v>123</v>
      </c>
      <c r="G35" s="131" t="s">
        <v>123</v>
      </c>
      <c r="H35" s="131" t="s">
        <v>123</v>
      </c>
      <c r="J35" s="92">
        <v>2027</v>
      </c>
      <c r="K35" s="92">
        <v>1</v>
      </c>
      <c r="L35" s="131">
        <v>2.2673979160000002</v>
      </c>
      <c r="M35" s="131">
        <v>1.0009061050000001</v>
      </c>
      <c r="N35" s="131">
        <v>1.0009061050000001</v>
      </c>
      <c r="O35" s="131">
        <v>0.33144637799999999</v>
      </c>
      <c r="P35" s="131" t="s">
        <v>123</v>
      </c>
      <c r="Q35" s="131">
        <v>0.135073788</v>
      </c>
      <c r="R35" s="131" t="s">
        <v>123</v>
      </c>
      <c r="S35" s="131" t="s">
        <v>123</v>
      </c>
      <c r="T35" s="131" t="s">
        <v>123</v>
      </c>
      <c r="U35" s="131">
        <v>1.0476917950000002</v>
      </c>
    </row>
    <row r="36" spans="2:21" x14ac:dyDescent="0.25">
      <c r="B36" s="92">
        <v>2027</v>
      </c>
      <c r="C36" s="92">
        <v>2</v>
      </c>
      <c r="D36" s="131">
        <v>0.40211717060000002</v>
      </c>
      <c r="E36" s="131" t="s">
        <v>123</v>
      </c>
      <c r="F36" s="131" t="s">
        <v>123</v>
      </c>
      <c r="G36" s="131" t="s">
        <v>123</v>
      </c>
      <c r="H36" s="131" t="s">
        <v>123</v>
      </c>
      <c r="J36" s="92">
        <v>2027</v>
      </c>
      <c r="K36" s="92">
        <v>2</v>
      </c>
      <c r="L36" s="131">
        <v>2.2673979160000002</v>
      </c>
      <c r="M36" s="131">
        <v>1.0009061050000001</v>
      </c>
      <c r="N36" s="131">
        <v>1.0009061050000001</v>
      </c>
      <c r="O36" s="131">
        <v>0.33144637799999999</v>
      </c>
      <c r="P36" s="131" t="s">
        <v>123</v>
      </c>
      <c r="Q36" s="131">
        <v>0.135073788</v>
      </c>
      <c r="R36" s="131" t="s">
        <v>123</v>
      </c>
      <c r="S36" s="131" t="s">
        <v>123</v>
      </c>
      <c r="T36" s="131" t="s">
        <v>123</v>
      </c>
      <c r="U36" s="131">
        <v>1.0476917950000002</v>
      </c>
    </row>
    <row r="37" spans="2:21" x14ac:dyDescent="0.25">
      <c r="B37" s="92">
        <v>2027</v>
      </c>
      <c r="C37" s="92">
        <v>3</v>
      </c>
      <c r="D37" s="131">
        <v>0.40211717060000002</v>
      </c>
      <c r="E37" s="131" t="s">
        <v>123</v>
      </c>
      <c r="F37" s="131" t="s">
        <v>123</v>
      </c>
      <c r="G37" s="131" t="s">
        <v>123</v>
      </c>
      <c r="H37" s="131" t="s">
        <v>123</v>
      </c>
      <c r="J37" s="92">
        <v>2027</v>
      </c>
      <c r="K37" s="92">
        <v>3</v>
      </c>
      <c r="L37" s="131">
        <v>2.2673979160000002</v>
      </c>
      <c r="M37" s="131">
        <v>1.0009061050000001</v>
      </c>
      <c r="N37" s="131">
        <v>1.0009061050000001</v>
      </c>
      <c r="O37" s="131">
        <v>0.33144637799999999</v>
      </c>
      <c r="P37" s="131" t="s">
        <v>123</v>
      </c>
      <c r="Q37" s="131">
        <v>0.135073788</v>
      </c>
      <c r="R37" s="131" t="s">
        <v>123</v>
      </c>
      <c r="S37" s="131" t="s">
        <v>123</v>
      </c>
      <c r="T37" s="131" t="s">
        <v>123</v>
      </c>
      <c r="U37" s="131">
        <v>1.0476917950000002</v>
      </c>
    </row>
    <row r="38" spans="2:21" x14ac:dyDescent="0.25">
      <c r="B38" s="92">
        <v>2027</v>
      </c>
      <c r="C38" s="92">
        <v>4</v>
      </c>
      <c r="D38" s="131">
        <v>0.40211717060000002</v>
      </c>
      <c r="E38" s="131" t="s">
        <v>123</v>
      </c>
      <c r="F38" s="131" t="s">
        <v>123</v>
      </c>
      <c r="G38" s="131" t="s">
        <v>123</v>
      </c>
      <c r="H38" s="131" t="s">
        <v>123</v>
      </c>
      <c r="J38" s="92">
        <v>2027</v>
      </c>
      <c r="K38" s="92">
        <v>4</v>
      </c>
      <c r="L38" s="131">
        <v>2.2673979160000002</v>
      </c>
      <c r="M38" s="131">
        <v>1.0009061050000001</v>
      </c>
      <c r="N38" s="131">
        <v>1.0009061050000001</v>
      </c>
      <c r="O38" s="131">
        <v>0.33144637799999999</v>
      </c>
      <c r="P38" s="131" t="s">
        <v>123</v>
      </c>
      <c r="Q38" s="131">
        <v>0.135073788</v>
      </c>
      <c r="R38" s="131" t="s">
        <v>123</v>
      </c>
      <c r="S38" s="131" t="s">
        <v>123</v>
      </c>
      <c r="T38" s="131" t="s">
        <v>123</v>
      </c>
      <c r="U38" s="131">
        <v>1.0476917950000002</v>
      </c>
    </row>
    <row r="39" spans="2:21" x14ac:dyDescent="0.25">
      <c r="B39" s="92">
        <v>2027</v>
      </c>
      <c r="C39" s="92">
        <v>5</v>
      </c>
      <c r="D39" s="131">
        <v>0.40211717060000002</v>
      </c>
      <c r="E39" s="131" t="s">
        <v>123</v>
      </c>
      <c r="F39" s="131" t="s">
        <v>123</v>
      </c>
      <c r="G39" s="131" t="s">
        <v>123</v>
      </c>
      <c r="H39" s="131" t="s">
        <v>123</v>
      </c>
      <c r="J39" s="92">
        <v>2027</v>
      </c>
      <c r="K39" s="92">
        <v>5</v>
      </c>
      <c r="L39" s="131">
        <v>2.2673979160000002</v>
      </c>
      <c r="M39" s="131">
        <v>1.0009061050000001</v>
      </c>
      <c r="N39" s="131">
        <v>1.0009061050000001</v>
      </c>
      <c r="O39" s="131">
        <v>0.33144637799999999</v>
      </c>
      <c r="P39" s="131" t="s">
        <v>123</v>
      </c>
      <c r="Q39" s="131">
        <v>0.135073788</v>
      </c>
      <c r="R39" s="131" t="s">
        <v>123</v>
      </c>
      <c r="S39" s="131" t="s">
        <v>123</v>
      </c>
      <c r="T39" s="131" t="s">
        <v>123</v>
      </c>
      <c r="U39" s="131">
        <v>1.0476917950000002</v>
      </c>
    </row>
    <row r="40" spans="2:21" x14ac:dyDescent="0.25">
      <c r="B40" s="92">
        <v>2027</v>
      </c>
      <c r="C40" s="92">
        <v>6</v>
      </c>
      <c r="D40" s="131">
        <v>0.40211717060000002</v>
      </c>
      <c r="E40" s="131" t="s">
        <v>123</v>
      </c>
      <c r="F40" s="131" t="s">
        <v>123</v>
      </c>
      <c r="G40" s="131" t="s">
        <v>123</v>
      </c>
      <c r="H40" s="131" t="s">
        <v>123</v>
      </c>
      <c r="J40" s="92">
        <v>2027</v>
      </c>
      <c r="K40" s="92">
        <v>6</v>
      </c>
      <c r="L40" s="131">
        <v>2.2673979160000002</v>
      </c>
      <c r="M40" s="131">
        <v>1.0009061050000001</v>
      </c>
      <c r="N40" s="131">
        <v>1.0009061050000001</v>
      </c>
      <c r="O40" s="131">
        <v>0.33144637799999999</v>
      </c>
      <c r="P40" s="131" t="s">
        <v>123</v>
      </c>
      <c r="Q40" s="131">
        <v>0.135073788</v>
      </c>
      <c r="R40" s="131" t="s">
        <v>123</v>
      </c>
      <c r="S40" s="131" t="s">
        <v>123</v>
      </c>
      <c r="T40" s="131" t="s">
        <v>123</v>
      </c>
      <c r="U40" s="131">
        <v>1.0476917950000002</v>
      </c>
    </row>
    <row r="41" spans="2:21" x14ac:dyDescent="0.25">
      <c r="B41" s="92">
        <v>2027</v>
      </c>
      <c r="C41" s="92">
        <v>7</v>
      </c>
      <c r="D41" s="131">
        <v>0.40211717060000002</v>
      </c>
      <c r="E41" s="131" t="s">
        <v>123</v>
      </c>
      <c r="F41" s="131" t="s">
        <v>123</v>
      </c>
      <c r="G41" s="131" t="s">
        <v>123</v>
      </c>
      <c r="H41" s="131" t="s">
        <v>123</v>
      </c>
      <c r="J41" s="92">
        <v>2027</v>
      </c>
      <c r="K41" s="92">
        <v>7</v>
      </c>
      <c r="L41" s="131">
        <v>2.2673979160000002</v>
      </c>
      <c r="M41" s="131">
        <v>1.0009061050000001</v>
      </c>
      <c r="N41" s="131">
        <v>1.0009061050000001</v>
      </c>
      <c r="O41" s="131">
        <v>0.33144637799999999</v>
      </c>
      <c r="P41" s="131" t="s">
        <v>123</v>
      </c>
      <c r="Q41" s="131">
        <v>0.135073788</v>
      </c>
      <c r="R41" s="131" t="s">
        <v>123</v>
      </c>
      <c r="S41" s="131" t="s">
        <v>123</v>
      </c>
      <c r="T41" s="131" t="s">
        <v>123</v>
      </c>
      <c r="U41" s="131">
        <v>1.0476917950000002</v>
      </c>
    </row>
    <row r="42" spans="2:21" x14ac:dyDescent="0.25">
      <c r="B42" s="92">
        <v>2027</v>
      </c>
      <c r="C42" s="92">
        <v>8</v>
      </c>
      <c r="D42" s="131">
        <v>0.40211717060000002</v>
      </c>
      <c r="E42" s="131" t="s">
        <v>123</v>
      </c>
      <c r="F42" s="131" t="s">
        <v>123</v>
      </c>
      <c r="G42" s="131" t="s">
        <v>123</v>
      </c>
      <c r="H42" s="131" t="s">
        <v>123</v>
      </c>
      <c r="J42" s="92">
        <v>2027</v>
      </c>
      <c r="K42" s="92">
        <v>8</v>
      </c>
      <c r="L42" s="131">
        <v>2.2673979160000002</v>
      </c>
      <c r="M42" s="131">
        <v>1.0009061050000001</v>
      </c>
      <c r="N42" s="131">
        <v>1.0009061050000001</v>
      </c>
      <c r="O42" s="131">
        <v>0.33144637799999999</v>
      </c>
      <c r="P42" s="131" t="s">
        <v>123</v>
      </c>
      <c r="Q42" s="131">
        <v>0.135073788</v>
      </c>
      <c r="R42" s="131" t="s">
        <v>123</v>
      </c>
      <c r="S42" s="131" t="s">
        <v>123</v>
      </c>
      <c r="T42" s="131" t="s">
        <v>123</v>
      </c>
      <c r="U42" s="131">
        <v>1.0476917950000002</v>
      </c>
    </row>
    <row r="43" spans="2:21" x14ac:dyDescent="0.25">
      <c r="B43" s="92">
        <v>2027</v>
      </c>
      <c r="C43" s="92">
        <v>9</v>
      </c>
      <c r="D43" s="131">
        <v>0.40211717060000002</v>
      </c>
      <c r="E43" s="131" t="s">
        <v>123</v>
      </c>
      <c r="F43" s="131" t="s">
        <v>123</v>
      </c>
      <c r="G43" s="131" t="s">
        <v>123</v>
      </c>
      <c r="H43" s="131" t="s">
        <v>123</v>
      </c>
      <c r="J43" s="92">
        <v>2027</v>
      </c>
      <c r="K43" s="92">
        <v>9</v>
      </c>
      <c r="L43" s="131">
        <v>2.2673979160000002</v>
      </c>
      <c r="M43" s="131">
        <v>1.0009061050000001</v>
      </c>
      <c r="N43" s="131">
        <v>1.0009061050000001</v>
      </c>
      <c r="O43" s="131">
        <v>0.33144637799999999</v>
      </c>
      <c r="P43" s="131" t="s">
        <v>123</v>
      </c>
      <c r="Q43" s="131">
        <v>0.135073788</v>
      </c>
      <c r="R43" s="131" t="s">
        <v>123</v>
      </c>
      <c r="S43" s="131" t="s">
        <v>123</v>
      </c>
      <c r="T43" s="131" t="s">
        <v>123</v>
      </c>
      <c r="U43" s="131">
        <v>1.0476917950000002</v>
      </c>
    </row>
    <row r="44" spans="2:21" x14ac:dyDescent="0.25">
      <c r="B44" s="92">
        <v>2027</v>
      </c>
      <c r="C44" s="92">
        <v>10</v>
      </c>
      <c r="D44" s="131">
        <v>0.40211717060000002</v>
      </c>
      <c r="E44" s="131" t="s">
        <v>123</v>
      </c>
      <c r="F44" s="131" t="s">
        <v>123</v>
      </c>
      <c r="G44" s="131" t="s">
        <v>123</v>
      </c>
      <c r="H44" s="131" t="s">
        <v>123</v>
      </c>
      <c r="J44" s="92">
        <v>2027</v>
      </c>
      <c r="K44" s="92">
        <v>10</v>
      </c>
      <c r="L44" s="131">
        <v>2.2673979160000002</v>
      </c>
      <c r="M44" s="131">
        <v>1.0009061050000001</v>
      </c>
      <c r="N44" s="131">
        <v>1.0009061050000001</v>
      </c>
      <c r="O44" s="131">
        <v>0.33144637799999999</v>
      </c>
      <c r="P44" s="131" t="s">
        <v>123</v>
      </c>
      <c r="Q44" s="131">
        <v>0.135073788</v>
      </c>
      <c r="R44" s="131" t="s">
        <v>123</v>
      </c>
      <c r="S44" s="131" t="s">
        <v>123</v>
      </c>
      <c r="T44" s="131" t="s">
        <v>123</v>
      </c>
      <c r="U44" s="131">
        <v>1.0476917950000002</v>
      </c>
    </row>
    <row r="45" spans="2:21" x14ac:dyDescent="0.25">
      <c r="B45" s="92">
        <v>2027</v>
      </c>
      <c r="C45" s="92">
        <v>11</v>
      </c>
      <c r="D45" s="131">
        <v>0.40211717060000002</v>
      </c>
      <c r="E45" s="131" t="s">
        <v>123</v>
      </c>
      <c r="F45" s="131" t="s">
        <v>123</v>
      </c>
      <c r="G45" s="131" t="s">
        <v>123</v>
      </c>
      <c r="H45" s="131" t="s">
        <v>123</v>
      </c>
      <c r="J45" s="92">
        <v>2027</v>
      </c>
      <c r="K45" s="92">
        <v>11</v>
      </c>
      <c r="L45" s="131">
        <v>2.2673979160000002</v>
      </c>
      <c r="M45" s="131">
        <v>1.0009061050000001</v>
      </c>
      <c r="N45" s="131">
        <v>1.0009061050000001</v>
      </c>
      <c r="O45" s="131">
        <v>0.33144637799999999</v>
      </c>
      <c r="P45" s="131" t="s">
        <v>123</v>
      </c>
      <c r="Q45" s="131">
        <v>0.135073788</v>
      </c>
      <c r="R45" s="131" t="s">
        <v>123</v>
      </c>
      <c r="S45" s="131" t="s">
        <v>123</v>
      </c>
      <c r="T45" s="131" t="s">
        <v>123</v>
      </c>
      <c r="U45" s="131">
        <v>1.0476917950000002</v>
      </c>
    </row>
    <row r="46" spans="2:21" x14ac:dyDescent="0.25">
      <c r="B46" s="92">
        <v>2027</v>
      </c>
      <c r="C46" s="92">
        <v>12</v>
      </c>
      <c r="D46" s="131">
        <v>0.40211717060000002</v>
      </c>
      <c r="E46" s="131" t="s">
        <v>123</v>
      </c>
      <c r="F46" s="131" t="s">
        <v>123</v>
      </c>
      <c r="G46" s="131" t="s">
        <v>123</v>
      </c>
      <c r="H46" s="131" t="s">
        <v>123</v>
      </c>
      <c r="J46" s="92">
        <v>2027</v>
      </c>
      <c r="K46" s="92">
        <v>12</v>
      </c>
      <c r="L46" s="131">
        <v>2.2673979160000002</v>
      </c>
      <c r="M46" s="131">
        <v>1.0009061050000001</v>
      </c>
      <c r="N46" s="131">
        <v>1.0009061050000001</v>
      </c>
      <c r="O46" s="131">
        <v>0.33144637799999999</v>
      </c>
      <c r="P46" s="131" t="s">
        <v>123</v>
      </c>
      <c r="Q46" s="131">
        <v>0.135073788</v>
      </c>
      <c r="R46" s="131" t="s">
        <v>123</v>
      </c>
      <c r="S46" s="131" t="s">
        <v>123</v>
      </c>
      <c r="T46" s="131" t="s">
        <v>123</v>
      </c>
      <c r="U46" s="131">
        <v>1.0476917950000002</v>
      </c>
    </row>
    <row r="47" spans="2:21" x14ac:dyDescent="0.25">
      <c r="B47" s="92">
        <v>2028</v>
      </c>
      <c r="C47" s="92">
        <v>1</v>
      </c>
      <c r="D47" s="131">
        <v>0.41056163118259997</v>
      </c>
      <c r="E47" s="131" t="s">
        <v>123</v>
      </c>
      <c r="F47" s="131" t="s">
        <v>123</v>
      </c>
      <c r="G47" s="131" t="s">
        <v>123</v>
      </c>
      <c r="H47" s="131" t="s">
        <v>123</v>
      </c>
      <c r="J47" s="92">
        <v>2028</v>
      </c>
      <c r="K47" s="92">
        <v>1</v>
      </c>
      <c r="L47" s="131">
        <v>2.3146638711201373</v>
      </c>
      <c r="M47" s="131">
        <v>1.0217708957385665</v>
      </c>
      <c r="N47" s="131">
        <v>1.0217708957385665</v>
      </c>
      <c r="O47" s="131">
        <v>0.33835567676786565</v>
      </c>
      <c r="P47" s="131" t="s">
        <v>123</v>
      </c>
      <c r="Q47" s="131">
        <v>0.13788952296935106</v>
      </c>
      <c r="R47" s="131" t="s">
        <v>123</v>
      </c>
      <c r="S47" s="131" t="s">
        <v>123</v>
      </c>
      <c r="T47" s="131" t="s">
        <v>123</v>
      </c>
      <c r="U47" s="131">
        <v>1.0695318756549064</v>
      </c>
    </row>
    <row r="48" spans="2:21" x14ac:dyDescent="0.25">
      <c r="B48" s="92">
        <v>2028</v>
      </c>
      <c r="C48" s="92">
        <v>2</v>
      </c>
      <c r="D48" s="131">
        <v>0.41056163118259997</v>
      </c>
      <c r="E48" s="131" t="s">
        <v>123</v>
      </c>
      <c r="F48" s="131" t="s">
        <v>123</v>
      </c>
      <c r="G48" s="131" t="s">
        <v>123</v>
      </c>
      <c r="H48" s="131" t="s">
        <v>123</v>
      </c>
      <c r="J48" s="92">
        <v>2028</v>
      </c>
      <c r="K48" s="92">
        <v>2</v>
      </c>
      <c r="L48" s="131">
        <v>2.3146638711201373</v>
      </c>
      <c r="M48" s="131">
        <v>1.0217708957385665</v>
      </c>
      <c r="N48" s="131">
        <v>1.0217708957385665</v>
      </c>
      <c r="O48" s="131">
        <v>0.33835567676786565</v>
      </c>
      <c r="P48" s="131" t="s">
        <v>123</v>
      </c>
      <c r="Q48" s="131">
        <v>0.13788952296935106</v>
      </c>
      <c r="R48" s="131" t="s">
        <v>123</v>
      </c>
      <c r="S48" s="131" t="s">
        <v>123</v>
      </c>
      <c r="T48" s="131" t="s">
        <v>123</v>
      </c>
      <c r="U48" s="131">
        <v>1.0695318756549064</v>
      </c>
    </row>
    <row r="49" spans="2:21" x14ac:dyDescent="0.25">
      <c r="B49" s="92">
        <v>2028</v>
      </c>
      <c r="C49" s="92">
        <v>3</v>
      </c>
      <c r="D49" s="131">
        <v>0.41056163118259997</v>
      </c>
      <c r="E49" s="131" t="s">
        <v>123</v>
      </c>
      <c r="F49" s="131" t="s">
        <v>123</v>
      </c>
      <c r="G49" s="131" t="s">
        <v>123</v>
      </c>
      <c r="H49" s="131" t="s">
        <v>123</v>
      </c>
      <c r="J49" s="92">
        <v>2028</v>
      </c>
      <c r="K49" s="92">
        <v>3</v>
      </c>
      <c r="L49" s="131">
        <v>2.3146638711201373</v>
      </c>
      <c r="M49" s="131">
        <v>1.0217708957385665</v>
      </c>
      <c r="N49" s="131">
        <v>1.0217708957385665</v>
      </c>
      <c r="O49" s="131">
        <v>0.33835567676786565</v>
      </c>
      <c r="P49" s="131" t="s">
        <v>123</v>
      </c>
      <c r="Q49" s="131">
        <v>0.13788952296935106</v>
      </c>
      <c r="R49" s="131" t="s">
        <v>123</v>
      </c>
      <c r="S49" s="131" t="s">
        <v>123</v>
      </c>
      <c r="T49" s="131" t="s">
        <v>123</v>
      </c>
      <c r="U49" s="131">
        <v>1.0695318756549064</v>
      </c>
    </row>
    <row r="50" spans="2:21" x14ac:dyDescent="0.25">
      <c r="B50" s="92">
        <v>2028</v>
      </c>
      <c r="C50" s="92">
        <v>4</v>
      </c>
      <c r="D50" s="131">
        <v>0.41056163118259997</v>
      </c>
      <c r="E50" s="131" t="s">
        <v>123</v>
      </c>
      <c r="F50" s="131" t="s">
        <v>123</v>
      </c>
      <c r="G50" s="131" t="s">
        <v>123</v>
      </c>
      <c r="H50" s="131" t="s">
        <v>123</v>
      </c>
      <c r="J50" s="92">
        <v>2028</v>
      </c>
      <c r="K50" s="92">
        <v>4</v>
      </c>
      <c r="L50" s="131">
        <v>2.3146638711201373</v>
      </c>
      <c r="M50" s="131">
        <v>1.0217708957385665</v>
      </c>
      <c r="N50" s="131">
        <v>1.0217708957385665</v>
      </c>
      <c r="O50" s="131">
        <v>0.33835567676786565</v>
      </c>
      <c r="P50" s="131" t="s">
        <v>123</v>
      </c>
      <c r="Q50" s="131">
        <v>0.13788952296935106</v>
      </c>
      <c r="R50" s="131" t="s">
        <v>123</v>
      </c>
      <c r="S50" s="131" t="s">
        <v>123</v>
      </c>
      <c r="T50" s="131" t="s">
        <v>123</v>
      </c>
      <c r="U50" s="131">
        <v>1.0695318756549064</v>
      </c>
    </row>
    <row r="51" spans="2:21" x14ac:dyDescent="0.25">
      <c r="B51" s="92">
        <v>2028</v>
      </c>
      <c r="C51" s="92">
        <v>5</v>
      </c>
      <c r="D51" s="131">
        <v>0.41056163118259997</v>
      </c>
      <c r="E51" s="131" t="s">
        <v>123</v>
      </c>
      <c r="F51" s="131" t="s">
        <v>123</v>
      </c>
      <c r="G51" s="131" t="s">
        <v>123</v>
      </c>
      <c r="H51" s="131" t="s">
        <v>123</v>
      </c>
      <c r="J51" s="92">
        <v>2028</v>
      </c>
      <c r="K51" s="92">
        <v>5</v>
      </c>
      <c r="L51" s="131">
        <v>2.3146638711201373</v>
      </c>
      <c r="M51" s="131">
        <v>1.0217708957385665</v>
      </c>
      <c r="N51" s="131">
        <v>1.0217708957385665</v>
      </c>
      <c r="O51" s="131">
        <v>0.33835567676786565</v>
      </c>
      <c r="P51" s="131" t="s">
        <v>123</v>
      </c>
      <c r="Q51" s="131">
        <v>0.13788952296935106</v>
      </c>
      <c r="R51" s="131" t="s">
        <v>123</v>
      </c>
      <c r="S51" s="131" t="s">
        <v>123</v>
      </c>
      <c r="T51" s="131" t="s">
        <v>123</v>
      </c>
      <c r="U51" s="131">
        <v>1.0695318756549064</v>
      </c>
    </row>
    <row r="52" spans="2:21" x14ac:dyDescent="0.25">
      <c r="B52" s="92">
        <v>2028</v>
      </c>
      <c r="C52" s="92">
        <v>6</v>
      </c>
      <c r="D52" s="131">
        <v>0.41056163118259997</v>
      </c>
      <c r="E52" s="131" t="s">
        <v>123</v>
      </c>
      <c r="F52" s="131" t="s">
        <v>123</v>
      </c>
      <c r="G52" s="131" t="s">
        <v>123</v>
      </c>
      <c r="H52" s="131" t="s">
        <v>123</v>
      </c>
      <c r="J52" s="92">
        <v>2028</v>
      </c>
      <c r="K52" s="92">
        <v>6</v>
      </c>
      <c r="L52" s="131">
        <v>2.3146638711201373</v>
      </c>
      <c r="M52" s="131">
        <v>1.0217708957385665</v>
      </c>
      <c r="N52" s="131">
        <v>1.0217708957385665</v>
      </c>
      <c r="O52" s="131">
        <v>0.33835567676786565</v>
      </c>
      <c r="P52" s="131" t="s">
        <v>123</v>
      </c>
      <c r="Q52" s="131">
        <v>0.13788952296935106</v>
      </c>
      <c r="R52" s="131" t="s">
        <v>123</v>
      </c>
      <c r="S52" s="131" t="s">
        <v>123</v>
      </c>
      <c r="T52" s="131" t="s">
        <v>123</v>
      </c>
      <c r="U52" s="131">
        <v>1.0695318756549064</v>
      </c>
    </row>
    <row r="53" spans="2:21" x14ac:dyDescent="0.25">
      <c r="B53" s="92">
        <v>2028</v>
      </c>
      <c r="C53" s="92">
        <v>7</v>
      </c>
      <c r="D53" s="131">
        <v>0.41056163118259997</v>
      </c>
      <c r="E53" s="131" t="s">
        <v>123</v>
      </c>
      <c r="F53" s="131" t="s">
        <v>123</v>
      </c>
      <c r="G53" s="131" t="s">
        <v>123</v>
      </c>
      <c r="H53" s="131" t="s">
        <v>123</v>
      </c>
      <c r="J53" s="92">
        <v>2028</v>
      </c>
      <c r="K53" s="92">
        <v>7</v>
      </c>
      <c r="L53" s="131">
        <v>2.3146638711201373</v>
      </c>
      <c r="M53" s="131">
        <v>1.0217708957385665</v>
      </c>
      <c r="N53" s="131">
        <v>1.0217708957385665</v>
      </c>
      <c r="O53" s="131">
        <v>0.33835567676786565</v>
      </c>
      <c r="P53" s="131" t="s">
        <v>123</v>
      </c>
      <c r="Q53" s="131">
        <v>0.13788952296935106</v>
      </c>
      <c r="R53" s="131" t="s">
        <v>123</v>
      </c>
      <c r="S53" s="131" t="s">
        <v>123</v>
      </c>
      <c r="T53" s="131" t="s">
        <v>123</v>
      </c>
      <c r="U53" s="131">
        <v>1.0695318756549064</v>
      </c>
    </row>
    <row r="54" spans="2:21" x14ac:dyDescent="0.25">
      <c r="B54" s="92">
        <v>2028</v>
      </c>
      <c r="C54" s="92">
        <v>8</v>
      </c>
      <c r="D54" s="131">
        <v>0.41056163118259997</v>
      </c>
      <c r="E54" s="131" t="s">
        <v>123</v>
      </c>
      <c r="F54" s="131" t="s">
        <v>123</v>
      </c>
      <c r="G54" s="131" t="s">
        <v>123</v>
      </c>
      <c r="H54" s="131" t="s">
        <v>123</v>
      </c>
      <c r="J54" s="92">
        <v>2028</v>
      </c>
      <c r="K54" s="92">
        <v>8</v>
      </c>
      <c r="L54" s="131">
        <v>2.3146638711201373</v>
      </c>
      <c r="M54" s="131">
        <v>1.0217708957385665</v>
      </c>
      <c r="N54" s="131">
        <v>1.0217708957385665</v>
      </c>
      <c r="O54" s="131">
        <v>0.33835567676786565</v>
      </c>
      <c r="P54" s="131" t="s">
        <v>123</v>
      </c>
      <c r="Q54" s="131">
        <v>0.13788952296935106</v>
      </c>
      <c r="R54" s="131" t="s">
        <v>123</v>
      </c>
      <c r="S54" s="131" t="s">
        <v>123</v>
      </c>
      <c r="T54" s="131" t="s">
        <v>123</v>
      </c>
      <c r="U54" s="131">
        <v>1.0695318756549064</v>
      </c>
    </row>
    <row r="55" spans="2:21" x14ac:dyDescent="0.25">
      <c r="B55" s="92">
        <v>2028</v>
      </c>
      <c r="C55" s="92">
        <v>9</v>
      </c>
      <c r="D55" s="131">
        <v>0.41056163118259997</v>
      </c>
      <c r="E55" s="131" t="s">
        <v>123</v>
      </c>
      <c r="F55" s="131" t="s">
        <v>123</v>
      </c>
      <c r="G55" s="131" t="s">
        <v>123</v>
      </c>
      <c r="H55" s="131" t="s">
        <v>123</v>
      </c>
      <c r="J55" s="92">
        <v>2028</v>
      </c>
      <c r="K55" s="92">
        <v>9</v>
      </c>
      <c r="L55" s="131">
        <v>2.3146638711201373</v>
      </c>
      <c r="M55" s="131">
        <v>1.0217708957385665</v>
      </c>
      <c r="N55" s="131">
        <v>1.0217708957385665</v>
      </c>
      <c r="O55" s="131">
        <v>0.33835567676786565</v>
      </c>
      <c r="P55" s="131" t="s">
        <v>123</v>
      </c>
      <c r="Q55" s="131">
        <v>0.13788952296935106</v>
      </c>
      <c r="R55" s="131" t="s">
        <v>123</v>
      </c>
      <c r="S55" s="131" t="s">
        <v>123</v>
      </c>
      <c r="T55" s="131" t="s">
        <v>123</v>
      </c>
      <c r="U55" s="131">
        <v>1.0695318756549064</v>
      </c>
    </row>
    <row r="56" spans="2:21" x14ac:dyDescent="0.25">
      <c r="B56" s="92">
        <v>2028</v>
      </c>
      <c r="C56" s="92">
        <v>10</v>
      </c>
      <c r="D56" s="131">
        <v>0.41056163118259997</v>
      </c>
      <c r="E56" s="131" t="s">
        <v>123</v>
      </c>
      <c r="F56" s="131" t="s">
        <v>123</v>
      </c>
      <c r="G56" s="131" t="s">
        <v>123</v>
      </c>
      <c r="H56" s="131" t="s">
        <v>123</v>
      </c>
      <c r="J56" s="92">
        <v>2028</v>
      </c>
      <c r="K56" s="92">
        <v>10</v>
      </c>
      <c r="L56" s="131">
        <v>2.3146638711201373</v>
      </c>
      <c r="M56" s="131">
        <v>1.0217708957385665</v>
      </c>
      <c r="N56" s="131">
        <v>1.0217708957385665</v>
      </c>
      <c r="O56" s="131">
        <v>0.33835567676786565</v>
      </c>
      <c r="P56" s="131" t="s">
        <v>123</v>
      </c>
      <c r="Q56" s="131">
        <v>0.13788952296935106</v>
      </c>
      <c r="R56" s="131" t="s">
        <v>123</v>
      </c>
      <c r="S56" s="131" t="s">
        <v>123</v>
      </c>
      <c r="T56" s="131" t="s">
        <v>123</v>
      </c>
      <c r="U56" s="131">
        <v>1.0695318756549064</v>
      </c>
    </row>
    <row r="57" spans="2:21" x14ac:dyDescent="0.25">
      <c r="B57" s="92">
        <v>2028</v>
      </c>
      <c r="C57" s="92">
        <v>11</v>
      </c>
      <c r="D57" s="131">
        <v>0.41056163118259997</v>
      </c>
      <c r="E57" s="131" t="s">
        <v>123</v>
      </c>
      <c r="F57" s="131" t="s">
        <v>123</v>
      </c>
      <c r="G57" s="131" t="s">
        <v>123</v>
      </c>
      <c r="H57" s="131" t="s">
        <v>123</v>
      </c>
      <c r="J57" s="92">
        <v>2028</v>
      </c>
      <c r="K57" s="92">
        <v>11</v>
      </c>
      <c r="L57" s="131">
        <v>2.3146638711201373</v>
      </c>
      <c r="M57" s="131">
        <v>1.0217708957385665</v>
      </c>
      <c r="N57" s="131">
        <v>1.0217708957385665</v>
      </c>
      <c r="O57" s="131">
        <v>0.33835567676786565</v>
      </c>
      <c r="P57" s="131" t="s">
        <v>123</v>
      </c>
      <c r="Q57" s="131">
        <v>0.13788952296935106</v>
      </c>
      <c r="R57" s="131" t="s">
        <v>123</v>
      </c>
      <c r="S57" s="131" t="s">
        <v>123</v>
      </c>
      <c r="T57" s="131" t="s">
        <v>123</v>
      </c>
      <c r="U57" s="131">
        <v>1.0695318756549064</v>
      </c>
    </row>
    <row r="58" spans="2:21" x14ac:dyDescent="0.25">
      <c r="B58" s="92">
        <v>2028</v>
      </c>
      <c r="C58" s="92">
        <v>12</v>
      </c>
      <c r="D58" s="131">
        <v>0.41056163118259997</v>
      </c>
      <c r="E58" s="131" t="s">
        <v>123</v>
      </c>
      <c r="F58" s="131" t="s">
        <v>123</v>
      </c>
      <c r="G58" s="131" t="s">
        <v>123</v>
      </c>
      <c r="H58" s="131" t="s">
        <v>123</v>
      </c>
      <c r="J58" s="92">
        <v>2028</v>
      </c>
      <c r="K58" s="92">
        <v>12</v>
      </c>
      <c r="L58" s="131">
        <v>2.3146638711201373</v>
      </c>
      <c r="M58" s="131">
        <v>1.0217708957385665</v>
      </c>
      <c r="N58" s="131">
        <v>1.0217708957385665</v>
      </c>
      <c r="O58" s="131">
        <v>0.33835567676786565</v>
      </c>
      <c r="P58" s="131" t="s">
        <v>123</v>
      </c>
      <c r="Q58" s="131">
        <v>0.13788952296935106</v>
      </c>
      <c r="R58" s="131" t="s">
        <v>123</v>
      </c>
      <c r="S58" s="131" t="s">
        <v>123</v>
      </c>
      <c r="T58" s="131" t="s">
        <v>123</v>
      </c>
      <c r="U58" s="131">
        <v>1.0695318756549064</v>
      </c>
    </row>
    <row r="59" spans="2:21" x14ac:dyDescent="0.25">
      <c r="B59" s="92">
        <v>2029</v>
      </c>
      <c r="C59" s="92">
        <v>1</v>
      </c>
      <c r="D59" s="131">
        <v>0.42082567196216492</v>
      </c>
      <c r="E59" s="131" t="s">
        <v>123</v>
      </c>
      <c r="F59" s="131" t="s">
        <v>123</v>
      </c>
      <c r="G59" s="131" t="s">
        <v>123</v>
      </c>
      <c r="H59" s="131" t="s">
        <v>123</v>
      </c>
      <c r="J59" s="92">
        <v>2029</v>
      </c>
      <c r="K59" s="92">
        <v>1</v>
      </c>
      <c r="L59" s="131">
        <v>2.3731940866186778</v>
      </c>
      <c r="M59" s="131">
        <v>1.0476081118734406</v>
      </c>
      <c r="N59" s="131">
        <v>1.0476081118734406</v>
      </c>
      <c r="O59" s="131">
        <v>0.3469115759303622</v>
      </c>
      <c r="P59" s="131" t="s">
        <v>123</v>
      </c>
      <c r="Q59" s="131">
        <v>0.14137629424317813</v>
      </c>
      <c r="R59" s="131" t="s">
        <v>123</v>
      </c>
      <c r="S59" s="131" t="s">
        <v>123</v>
      </c>
      <c r="T59" s="131" t="s">
        <v>123</v>
      </c>
      <c r="U59" s="131">
        <v>1.0965768094553143</v>
      </c>
    </row>
    <row r="60" spans="2:21" x14ac:dyDescent="0.25">
      <c r="B60" s="92">
        <v>2029</v>
      </c>
      <c r="C60" s="92">
        <v>2</v>
      </c>
      <c r="D60" s="131">
        <v>0.42082567196216492</v>
      </c>
      <c r="E60" s="131" t="s">
        <v>123</v>
      </c>
      <c r="F60" s="131" t="s">
        <v>123</v>
      </c>
      <c r="G60" s="131" t="s">
        <v>123</v>
      </c>
      <c r="H60" s="131" t="s">
        <v>123</v>
      </c>
      <c r="J60" s="92">
        <v>2029</v>
      </c>
      <c r="K60" s="92">
        <v>2</v>
      </c>
      <c r="L60" s="131">
        <v>2.3731940866186778</v>
      </c>
      <c r="M60" s="131">
        <v>1.0476081118734406</v>
      </c>
      <c r="N60" s="131">
        <v>1.0476081118734406</v>
      </c>
      <c r="O60" s="131">
        <v>0.3469115759303622</v>
      </c>
      <c r="P60" s="131" t="s">
        <v>123</v>
      </c>
      <c r="Q60" s="131">
        <v>0.14137629424317813</v>
      </c>
      <c r="R60" s="131" t="s">
        <v>123</v>
      </c>
      <c r="S60" s="131" t="s">
        <v>123</v>
      </c>
      <c r="T60" s="131" t="s">
        <v>123</v>
      </c>
      <c r="U60" s="131">
        <v>1.0965768094553143</v>
      </c>
    </row>
    <row r="61" spans="2:21" x14ac:dyDescent="0.25">
      <c r="B61" s="92">
        <v>2029</v>
      </c>
      <c r="C61" s="92">
        <v>3</v>
      </c>
      <c r="D61" s="131">
        <v>0.42082567196216492</v>
      </c>
      <c r="E61" s="131" t="s">
        <v>123</v>
      </c>
      <c r="F61" s="131" t="s">
        <v>123</v>
      </c>
      <c r="G61" s="131" t="s">
        <v>123</v>
      </c>
      <c r="H61" s="131" t="s">
        <v>123</v>
      </c>
      <c r="J61" s="92">
        <v>2029</v>
      </c>
      <c r="K61" s="92">
        <v>3</v>
      </c>
      <c r="L61" s="131">
        <v>2.3731940866186778</v>
      </c>
      <c r="M61" s="131">
        <v>1.0476081118734406</v>
      </c>
      <c r="N61" s="131">
        <v>1.0476081118734406</v>
      </c>
      <c r="O61" s="131">
        <v>0.3469115759303622</v>
      </c>
      <c r="P61" s="131" t="s">
        <v>123</v>
      </c>
      <c r="Q61" s="131">
        <v>0.14137629424317813</v>
      </c>
      <c r="R61" s="131" t="s">
        <v>123</v>
      </c>
      <c r="S61" s="131" t="s">
        <v>123</v>
      </c>
      <c r="T61" s="131" t="s">
        <v>123</v>
      </c>
      <c r="U61" s="131">
        <v>1.0965768094553143</v>
      </c>
    </row>
    <row r="62" spans="2:21" x14ac:dyDescent="0.25">
      <c r="B62" s="92">
        <v>2029</v>
      </c>
      <c r="C62" s="92">
        <v>4</v>
      </c>
      <c r="D62" s="131">
        <v>0.42082567196216492</v>
      </c>
      <c r="E62" s="131" t="s">
        <v>123</v>
      </c>
      <c r="F62" s="131" t="s">
        <v>123</v>
      </c>
      <c r="G62" s="131" t="s">
        <v>123</v>
      </c>
      <c r="H62" s="131" t="s">
        <v>123</v>
      </c>
      <c r="J62" s="92">
        <v>2029</v>
      </c>
      <c r="K62" s="92">
        <v>4</v>
      </c>
      <c r="L62" s="131">
        <v>2.3731940866186778</v>
      </c>
      <c r="M62" s="131">
        <v>1.0476081118734406</v>
      </c>
      <c r="N62" s="131">
        <v>1.0476081118734406</v>
      </c>
      <c r="O62" s="131">
        <v>0.3469115759303622</v>
      </c>
      <c r="P62" s="131" t="s">
        <v>123</v>
      </c>
      <c r="Q62" s="131">
        <v>0.14137629424317813</v>
      </c>
      <c r="R62" s="131" t="s">
        <v>123</v>
      </c>
      <c r="S62" s="131" t="s">
        <v>123</v>
      </c>
      <c r="T62" s="131" t="s">
        <v>123</v>
      </c>
      <c r="U62" s="131">
        <v>1.0965768094553143</v>
      </c>
    </row>
    <row r="63" spans="2:21" x14ac:dyDescent="0.25">
      <c r="B63" s="92">
        <v>2029</v>
      </c>
      <c r="C63" s="92">
        <v>5</v>
      </c>
      <c r="D63" s="131">
        <v>0.42082567196216492</v>
      </c>
      <c r="E63" s="131" t="s">
        <v>123</v>
      </c>
      <c r="F63" s="131" t="s">
        <v>123</v>
      </c>
      <c r="G63" s="131" t="s">
        <v>123</v>
      </c>
      <c r="H63" s="131" t="s">
        <v>123</v>
      </c>
      <c r="J63" s="92">
        <v>2029</v>
      </c>
      <c r="K63" s="92">
        <v>5</v>
      </c>
      <c r="L63" s="131">
        <v>2.3731940866186778</v>
      </c>
      <c r="M63" s="131">
        <v>1.0476081118734406</v>
      </c>
      <c r="N63" s="131">
        <v>1.0476081118734406</v>
      </c>
      <c r="O63" s="131">
        <v>0.3469115759303622</v>
      </c>
      <c r="P63" s="131" t="s">
        <v>123</v>
      </c>
      <c r="Q63" s="131">
        <v>0.14137629424317813</v>
      </c>
      <c r="R63" s="131" t="s">
        <v>123</v>
      </c>
      <c r="S63" s="131" t="s">
        <v>123</v>
      </c>
      <c r="T63" s="131" t="s">
        <v>123</v>
      </c>
      <c r="U63" s="131">
        <v>1.0965768094553143</v>
      </c>
    </row>
    <row r="64" spans="2:21" x14ac:dyDescent="0.25">
      <c r="B64" s="92">
        <v>2029</v>
      </c>
      <c r="C64" s="92">
        <v>6</v>
      </c>
      <c r="D64" s="131">
        <v>0.42082567196216492</v>
      </c>
      <c r="E64" s="131" t="s">
        <v>123</v>
      </c>
      <c r="F64" s="131" t="s">
        <v>123</v>
      </c>
      <c r="G64" s="131" t="s">
        <v>123</v>
      </c>
      <c r="H64" s="131" t="s">
        <v>123</v>
      </c>
      <c r="J64" s="92">
        <v>2029</v>
      </c>
      <c r="K64" s="92">
        <v>6</v>
      </c>
      <c r="L64" s="131">
        <v>2.3731940866186778</v>
      </c>
      <c r="M64" s="131">
        <v>1.0476081118734406</v>
      </c>
      <c r="N64" s="131">
        <v>1.0476081118734406</v>
      </c>
      <c r="O64" s="131">
        <v>0.3469115759303622</v>
      </c>
      <c r="P64" s="131" t="s">
        <v>123</v>
      </c>
      <c r="Q64" s="131">
        <v>0.14137629424317813</v>
      </c>
      <c r="R64" s="131" t="s">
        <v>123</v>
      </c>
      <c r="S64" s="131" t="s">
        <v>123</v>
      </c>
      <c r="T64" s="131" t="s">
        <v>123</v>
      </c>
      <c r="U64" s="131">
        <v>1.0965768094553143</v>
      </c>
    </row>
    <row r="65" spans="2:21" x14ac:dyDescent="0.25">
      <c r="B65" s="92">
        <v>2029</v>
      </c>
      <c r="C65" s="92">
        <v>7</v>
      </c>
      <c r="D65" s="131">
        <v>0.42082567196216492</v>
      </c>
      <c r="E65" s="131" t="s">
        <v>123</v>
      </c>
      <c r="F65" s="131" t="s">
        <v>123</v>
      </c>
      <c r="G65" s="131" t="s">
        <v>123</v>
      </c>
      <c r="H65" s="131" t="s">
        <v>123</v>
      </c>
      <c r="J65" s="92">
        <v>2029</v>
      </c>
      <c r="K65" s="92">
        <v>7</v>
      </c>
      <c r="L65" s="131">
        <v>2.3731940866186778</v>
      </c>
      <c r="M65" s="131">
        <v>1.0476081118734406</v>
      </c>
      <c r="N65" s="131">
        <v>1.0476081118734406</v>
      </c>
      <c r="O65" s="131">
        <v>0.3469115759303622</v>
      </c>
      <c r="P65" s="131" t="s">
        <v>123</v>
      </c>
      <c r="Q65" s="131">
        <v>0.14137629424317813</v>
      </c>
      <c r="R65" s="131" t="s">
        <v>123</v>
      </c>
      <c r="S65" s="131" t="s">
        <v>123</v>
      </c>
      <c r="T65" s="131" t="s">
        <v>123</v>
      </c>
      <c r="U65" s="131">
        <v>1.0965768094553143</v>
      </c>
    </row>
    <row r="66" spans="2:21" x14ac:dyDescent="0.25">
      <c r="B66" s="92">
        <v>2029</v>
      </c>
      <c r="C66" s="92">
        <v>8</v>
      </c>
      <c r="D66" s="131">
        <v>0.42082567196216492</v>
      </c>
      <c r="E66" s="131" t="s">
        <v>123</v>
      </c>
      <c r="F66" s="131" t="s">
        <v>123</v>
      </c>
      <c r="G66" s="131" t="s">
        <v>123</v>
      </c>
      <c r="H66" s="131" t="s">
        <v>123</v>
      </c>
      <c r="J66" s="92">
        <v>2029</v>
      </c>
      <c r="K66" s="92">
        <v>8</v>
      </c>
      <c r="L66" s="131">
        <v>2.3731940866186778</v>
      </c>
      <c r="M66" s="131">
        <v>1.0476081118734406</v>
      </c>
      <c r="N66" s="131">
        <v>1.0476081118734406</v>
      </c>
      <c r="O66" s="131">
        <v>0.3469115759303622</v>
      </c>
      <c r="P66" s="131" t="s">
        <v>123</v>
      </c>
      <c r="Q66" s="131">
        <v>0.14137629424317813</v>
      </c>
      <c r="R66" s="131" t="s">
        <v>123</v>
      </c>
      <c r="S66" s="131" t="s">
        <v>123</v>
      </c>
      <c r="T66" s="131" t="s">
        <v>123</v>
      </c>
      <c r="U66" s="131">
        <v>1.0965768094553143</v>
      </c>
    </row>
    <row r="67" spans="2:21" x14ac:dyDescent="0.25">
      <c r="B67" s="92">
        <v>2029</v>
      </c>
      <c r="C67" s="92">
        <v>9</v>
      </c>
      <c r="D67" s="131">
        <v>0.42082567196216492</v>
      </c>
      <c r="E67" s="131" t="s">
        <v>123</v>
      </c>
      <c r="F67" s="131" t="s">
        <v>123</v>
      </c>
      <c r="G67" s="131" t="s">
        <v>123</v>
      </c>
      <c r="H67" s="131" t="s">
        <v>123</v>
      </c>
      <c r="J67" s="92">
        <v>2029</v>
      </c>
      <c r="K67" s="92">
        <v>9</v>
      </c>
      <c r="L67" s="131">
        <v>2.3731940866186778</v>
      </c>
      <c r="M67" s="131">
        <v>1.0476081118734406</v>
      </c>
      <c r="N67" s="131">
        <v>1.0476081118734406</v>
      </c>
      <c r="O67" s="131">
        <v>0.3469115759303622</v>
      </c>
      <c r="P67" s="131" t="s">
        <v>123</v>
      </c>
      <c r="Q67" s="131">
        <v>0.14137629424317813</v>
      </c>
      <c r="R67" s="131" t="s">
        <v>123</v>
      </c>
      <c r="S67" s="131" t="s">
        <v>123</v>
      </c>
      <c r="T67" s="131" t="s">
        <v>123</v>
      </c>
      <c r="U67" s="131">
        <v>1.0965768094553143</v>
      </c>
    </row>
    <row r="68" spans="2:21" x14ac:dyDescent="0.25">
      <c r="B68" s="92">
        <v>2029</v>
      </c>
      <c r="C68" s="92">
        <v>10</v>
      </c>
      <c r="D68" s="131">
        <v>0.42082567196216492</v>
      </c>
      <c r="E68" s="131" t="s">
        <v>123</v>
      </c>
      <c r="F68" s="131" t="s">
        <v>123</v>
      </c>
      <c r="G68" s="131" t="s">
        <v>123</v>
      </c>
      <c r="H68" s="131" t="s">
        <v>123</v>
      </c>
      <c r="J68" s="92">
        <v>2029</v>
      </c>
      <c r="K68" s="92">
        <v>10</v>
      </c>
      <c r="L68" s="131">
        <v>2.3731940866186778</v>
      </c>
      <c r="M68" s="131">
        <v>1.0476081118734406</v>
      </c>
      <c r="N68" s="131">
        <v>1.0476081118734406</v>
      </c>
      <c r="O68" s="131">
        <v>0.3469115759303622</v>
      </c>
      <c r="P68" s="131" t="s">
        <v>123</v>
      </c>
      <c r="Q68" s="131">
        <v>0.14137629424317813</v>
      </c>
      <c r="R68" s="131" t="s">
        <v>123</v>
      </c>
      <c r="S68" s="131" t="s">
        <v>123</v>
      </c>
      <c r="T68" s="131" t="s">
        <v>123</v>
      </c>
      <c r="U68" s="131">
        <v>1.0965768094553143</v>
      </c>
    </row>
    <row r="69" spans="2:21" x14ac:dyDescent="0.25">
      <c r="B69" s="92">
        <v>2029</v>
      </c>
      <c r="C69" s="92">
        <v>11</v>
      </c>
      <c r="D69" s="131">
        <v>0.42082567196216492</v>
      </c>
      <c r="E69" s="131" t="s">
        <v>123</v>
      </c>
      <c r="F69" s="131" t="s">
        <v>123</v>
      </c>
      <c r="G69" s="131" t="s">
        <v>123</v>
      </c>
      <c r="H69" s="131" t="s">
        <v>123</v>
      </c>
      <c r="J69" s="92">
        <v>2029</v>
      </c>
      <c r="K69" s="92">
        <v>11</v>
      </c>
      <c r="L69" s="131">
        <v>2.3731940866186778</v>
      </c>
      <c r="M69" s="131">
        <v>1.0476081118734406</v>
      </c>
      <c r="N69" s="131">
        <v>1.0476081118734406</v>
      </c>
      <c r="O69" s="131">
        <v>0.3469115759303622</v>
      </c>
      <c r="P69" s="131" t="s">
        <v>123</v>
      </c>
      <c r="Q69" s="131">
        <v>0.14137629424317813</v>
      </c>
      <c r="R69" s="131" t="s">
        <v>123</v>
      </c>
      <c r="S69" s="131" t="s">
        <v>123</v>
      </c>
      <c r="T69" s="131" t="s">
        <v>123</v>
      </c>
      <c r="U69" s="131">
        <v>1.0965768094553143</v>
      </c>
    </row>
    <row r="70" spans="2:21" x14ac:dyDescent="0.25">
      <c r="B70" s="92">
        <v>2029</v>
      </c>
      <c r="C70" s="92">
        <v>12</v>
      </c>
      <c r="D70" s="131">
        <v>0.42082567196216492</v>
      </c>
      <c r="E70" s="131" t="s">
        <v>123</v>
      </c>
      <c r="F70" s="131" t="s">
        <v>123</v>
      </c>
      <c r="G70" s="131" t="s">
        <v>123</v>
      </c>
      <c r="H70" s="131" t="s">
        <v>123</v>
      </c>
      <c r="J70" s="92">
        <v>2029</v>
      </c>
      <c r="K70" s="92">
        <v>12</v>
      </c>
      <c r="L70" s="131">
        <v>2.3731940866186778</v>
      </c>
      <c r="M70" s="131">
        <v>1.0476081118734406</v>
      </c>
      <c r="N70" s="131">
        <v>1.0476081118734406</v>
      </c>
      <c r="O70" s="131">
        <v>0.3469115759303622</v>
      </c>
      <c r="P70" s="131" t="s">
        <v>123</v>
      </c>
      <c r="Q70" s="131">
        <v>0.14137629424317813</v>
      </c>
      <c r="R70" s="131" t="s">
        <v>123</v>
      </c>
      <c r="S70" s="131" t="s">
        <v>123</v>
      </c>
      <c r="T70" s="131" t="s">
        <v>123</v>
      </c>
      <c r="U70" s="131">
        <v>1.0965768094553143</v>
      </c>
    </row>
    <row r="71" spans="2:21" x14ac:dyDescent="0.25">
      <c r="B71" s="92">
        <v>2030</v>
      </c>
      <c r="C71" s="92">
        <v>1</v>
      </c>
      <c r="D71" s="131">
        <v>0.43176713943318124</v>
      </c>
      <c r="E71" s="131" t="s">
        <v>123</v>
      </c>
      <c r="F71" s="131" t="s">
        <v>123</v>
      </c>
      <c r="G71" s="131" t="s">
        <v>123</v>
      </c>
      <c r="H71" s="131" t="s">
        <v>123</v>
      </c>
      <c r="J71" s="92">
        <v>2030</v>
      </c>
      <c r="K71" s="92">
        <v>1</v>
      </c>
      <c r="L71" s="131">
        <v>2.4337944517904111</v>
      </c>
      <c r="M71" s="131">
        <v>1.0743591620696149</v>
      </c>
      <c r="N71" s="131">
        <v>1.0743591620696149</v>
      </c>
      <c r="O71" s="131">
        <v>0.35577008788360698</v>
      </c>
      <c r="P71" s="131" t="s">
        <v>123</v>
      </c>
      <c r="Q71" s="131">
        <v>0.14498638880142384</v>
      </c>
      <c r="R71" s="131" t="s">
        <v>123</v>
      </c>
      <c r="S71" s="131" t="s">
        <v>123</v>
      </c>
      <c r="T71" s="131" t="s">
        <v>123</v>
      </c>
      <c r="U71" s="131">
        <v>1.12457829296926</v>
      </c>
    </row>
    <row r="72" spans="2:21" x14ac:dyDescent="0.25">
      <c r="B72" s="92">
        <v>2030</v>
      </c>
      <c r="C72" s="92">
        <v>2</v>
      </c>
      <c r="D72" s="131">
        <v>0.43176713943318124</v>
      </c>
      <c r="E72" s="131" t="s">
        <v>123</v>
      </c>
      <c r="F72" s="131" t="s">
        <v>123</v>
      </c>
      <c r="G72" s="131" t="s">
        <v>123</v>
      </c>
      <c r="H72" s="131" t="s">
        <v>123</v>
      </c>
      <c r="J72" s="92">
        <v>2030</v>
      </c>
      <c r="K72" s="92">
        <v>2</v>
      </c>
      <c r="L72" s="131">
        <v>2.4337944517904111</v>
      </c>
      <c r="M72" s="131">
        <v>1.0743591620696149</v>
      </c>
      <c r="N72" s="131">
        <v>1.0743591620696149</v>
      </c>
      <c r="O72" s="131">
        <v>0.35577008788360698</v>
      </c>
      <c r="P72" s="131" t="s">
        <v>123</v>
      </c>
      <c r="Q72" s="131">
        <v>0.14498638880142384</v>
      </c>
      <c r="R72" s="131" t="s">
        <v>123</v>
      </c>
      <c r="S72" s="131" t="s">
        <v>123</v>
      </c>
      <c r="T72" s="131" t="s">
        <v>123</v>
      </c>
      <c r="U72" s="131">
        <v>1.12457829296926</v>
      </c>
    </row>
    <row r="73" spans="2:21" x14ac:dyDescent="0.25">
      <c r="B73" s="92">
        <v>2030</v>
      </c>
      <c r="C73" s="92">
        <v>3</v>
      </c>
      <c r="D73" s="131">
        <v>0.43176713943318124</v>
      </c>
      <c r="E73" s="131" t="s">
        <v>123</v>
      </c>
      <c r="F73" s="131" t="s">
        <v>123</v>
      </c>
      <c r="G73" s="131" t="s">
        <v>123</v>
      </c>
      <c r="H73" s="131" t="s">
        <v>123</v>
      </c>
      <c r="J73" s="92">
        <v>2030</v>
      </c>
      <c r="K73" s="92">
        <v>3</v>
      </c>
      <c r="L73" s="131">
        <v>2.4337944517904111</v>
      </c>
      <c r="M73" s="131">
        <v>1.0743591620696149</v>
      </c>
      <c r="N73" s="131">
        <v>1.0743591620696149</v>
      </c>
      <c r="O73" s="131">
        <v>0.35577008788360698</v>
      </c>
      <c r="P73" s="131" t="s">
        <v>123</v>
      </c>
      <c r="Q73" s="131">
        <v>0.14498638880142384</v>
      </c>
      <c r="R73" s="131" t="s">
        <v>123</v>
      </c>
      <c r="S73" s="131" t="s">
        <v>123</v>
      </c>
      <c r="T73" s="131" t="s">
        <v>123</v>
      </c>
      <c r="U73" s="131">
        <v>1.12457829296926</v>
      </c>
    </row>
    <row r="74" spans="2:21" x14ac:dyDescent="0.25">
      <c r="B74" s="92">
        <v>2030</v>
      </c>
      <c r="C74" s="92">
        <v>4</v>
      </c>
      <c r="D74" s="131">
        <v>0.43176713943318124</v>
      </c>
      <c r="E74" s="131" t="s">
        <v>123</v>
      </c>
      <c r="F74" s="131" t="s">
        <v>123</v>
      </c>
      <c r="G74" s="131" t="s">
        <v>123</v>
      </c>
      <c r="H74" s="131" t="s">
        <v>123</v>
      </c>
      <c r="J74" s="92">
        <v>2030</v>
      </c>
      <c r="K74" s="92">
        <v>4</v>
      </c>
      <c r="L74" s="131">
        <v>2.4337944517904111</v>
      </c>
      <c r="M74" s="131">
        <v>1.0743591620696149</v>
      </c>
      <c r="N74" s="131">
        <v>1.0743591620696149</v>
      </c>
      <c r="O74" s="131">
        <v>0.35577008788360698</v>
      </c>
      <c r="P74" s="131" t="s">
        <v>123</v>
      </c>
      <c r="Q74" s="131">
        <v>0.14498638880142384</v>
      </c>
      <c r="R74" s="131" t="s">
        <v>123</v>
      </c>
      <c r="S74" s="131" t="s">
        <v>123</v>
      </c>
      <c r="T74" s="131" t="s">
        <v>123</v>
      </c>
      <c r="U74" s="131">
        <v>1.12457829296926</v>
      </c>
    </row>
    <row r="75" spans="2:21" x14ac:dyDescent="0.25">
      <c r="B75" s="92">
        <v>2030</v>
      </c>
      <c r="C75" s="92">
        <v>5</v>
      </c>
      <c r="D75" s="131">
        <v>0.43176713943318124</v>
      </c>
      <c r="E75" s="131" t="s">
        <v>123</v>
      </c>
      <c r="F75" s="131" t="s">
        <v>123</v>
      </c>
      <c r="G75" s="131" t="s">
        <v>123</v>
      </c>
      <c r="H75" s="131" t="s">
        <v>123</v>
      </c>
      <c r="J75" s="92">
        <v>2030</v>
      </c>
      <c r="K75" s="92">
        <v>5</v>
      </c>
      <c r="L75" s="131">
        <v>2.4337944517904111</v>
      </c>
      <c r="M75" s="131">
        <v>1.0743591620696149</v>
      </c>
      <c r="N75" s="131">
        <v>1.0743591620696149</v>
      </c>
      <c r="O75" s="131">
        <v>0.35577008788360698</v>
      </c>
      <c r="P75" s="131" t="s">
        <v>123</v>
      </c>
      <c r="Q75" s="131">
        <v>0.14498638880142384</v>
      </c>
      <c r="R75" s="131" t="s">
        <v>123</v>
      </c>
      <c r="S75" s="131" t="s">
        <v>123</v>
      </c>
      <c r="T75" s="131" t="s">
        <v>123</v>
      </c>
      <c r="U75" s="131">
        <v>1.12457829296926</v>
      </c>
    </row>
    <row r="76" spans="2:21" x14ac:dyDescent="0.25">
      <c r="B76" s="92">
        <v>2030</v>
      </c>
      <c r="C76" s="92">
        <v>6</v>
      </c>
      <c r="D76" s="131">
        <v>0.43176713943318124</v>
      </c>
      <c r="E76" s="131" t="s">
        <v>123</v>
      </c>
      <c r="F76" s="131" t="s">
        <v>123</v>
      </c>
      <c r="G76" s="131" t="s">
        <v>123</v>
      </c>
      <c r="H76" s="131" t="s">
        <v>123</v>
      </c>
      <c r="J76" s="92">
        <v>2030</v>
      </c>
      <c r="K76" s="92">
        <v>6</v>
      </c>
      <c r="L76" s="131">
        <v>2.4337944517904111</v>
      </c>
      <c r="M76" s="131">
        <v>1.0743591620696149</v>
      </c>
      <c r="N76" s="131">
        <v>1.0743591620696149</v>
      </c>
      <c r="O76" s="131">
        <v>0.35577008788360698</v>
      </c>
      <c r="P76" s="131" t="s">
        <v>123</v>
      </c>
      <c r="Q76" s="131">
        <v>0.14498638880142384</v>
      </c>
      <c r="R76" s="131" t="s">
        <v>123</v>
      </c>
      <c r="S76" s="131" t="s">
        <v>123</v>
      </c>
      <c r="T76" s="131" t="s">
        <v>123</v>
      </c>
      <c r="U76" s="131">
        <v>1.12457829296926</v>
      </c>
    </row>
    <row r="77" spans="2:21" x14ac:dyDescent="0.25">
      <c r="B77" s="92">
        <v>2030</v>
      </c>
      <c r="C77" s="92">
        <v>7</v>
      </c>
      <c r="D77" s="131">
        <v>0.43176713943318124</v>
      </c>
      <c r="E77" s="131" t="s">
        <v>123</v>
      </c>
      <c r="F77" s="131" t="s">
        <v>123</v>
      </c>
      <c r="G77" s="131" t="s">
        <v>123</v>
      </c>
      <c r="H77" s="131" t="s">
        <v>123</v>
      </c>
      <c r="J77" s="92">
        <v>2030</v>
      </c>
      <c r="K77" s="92">
        <v>7</v>
      </c>
      <c r="L77" s="131">
        <v>2.4337944517904111</v>
      </c>
      <c r="M77" s="131">
        <v>1.0743591620696149</v>
      </c>
      <c r="N77" s="131">
        <v>1.0743591620696149</v>
      </c>
      <c r="O77" s="131">
        <v>0.35577008788360698</v>
      </c>
      <c r="P77" s="131" t="s">
        <v>123</v>
      </c>
      <c r="Q77" s="131">
        <v>0.14498638880142384</v>
      </c>
      <c r="R77" s="131" t="s">
        <v>123</v>
      </c>
      <c r="S77" s="131" t="s">
        <v>123</v>
      </c>
      <c r="T77" s="131" t="s">
        <v>123</v>
      </c>
      <c r="U77" s="131">
        <v>1.12457829296926</v>
      </c>
    </row>
    <row r="78" spans="2:21" x14ac:dyDescent="0.25">
      <c r="B78" s="92">
        <v>2030</v>
      </c>
      <c r="C78" s="92">
        <v>8</v>
      </c>
      <c r="D78" s="131">
        <v>0.43176713943318124</v>
      </c>
      <c r="E78" s="131" t="s">
        <v>123</v>
      </c>
      <c r="F78" s="131" t="s">
        <v>123</v>
      </c>
      <c r="G78" s="131" t="s">
        <v>123</v>
      </c>
      <c r="H78" s="131" t="s">
        <v>123</v>
      </c>
      <c r="J78" s="92">
        <v>2030</v>
      </c>
      <c r="K78" s="92">
        <v>8</v>
      </c>
      <c r="L78" s="131">
        <v>2.4337944517904111</v>
      </c>
      <c r="M78" s="131">
        <v>1.0743591620696149</v>
      </c>
      <c r="N78" s="131">
        <v>1.0743591620696149</v>
      </c>
      <c r="O78" s="131">
        <v>0.35577008788360698</v>
      </c>
      <c r="P78" s="131" t="s">
        <v>123</v>
      </c>
      <c r="Q78" s="131">
        <v>0.14498638880142384</v>
      </c>
      <c r="R78" s="131" t="s">
        <v>123</v>
      </c>
      <c r="S78" s="131" t="s">
        <v>123</v>
      </c>
      <c r="T78" s="131" t="s">
        <v>123</v>
      </c>
      <c r="U78" s="131">
        <v>1.12457829296926</v>
      </c>
    </row>
    <row r="79" spans="2:21" x14ac:dyDescent="0.25">
      <c r="B79" s="92">
        <v>2030</v>
      </c>
      <c r="C79" s="92">
        <v>9</v>
      </c>
      <c r="D79" s="131">
        <v>0.43176713943318124</v>
      </c>
      <c r="E79" s="131" t="s">
        <v>123</v>
      </c>
      <c r="F79" s="131" t="s">
        <v>123</v>
      </c>
      <c r="G79" s="131" t="s">
        <v>123</v>
      </c>
      <c r="H79" s="131" t="s">
        <v>123</v>
      </c>
      <c r="J79" s="92">
        <v>2030</v>
      </c>
      <c r="K79" s="92">
        <v>9</v>
      </c>
      <c r="L79" s="131">
        <v>2.4337944517904111</v>
      </c>
      <c r="M79" s="131">
        <v>1.0743591620696149</v>
      </c>
      <c r="N79" s="131">
        <v>1.0743591620696149</v>
      </c>
      <c r="O79" s="131">
        <v>0.35577008788360698</v>
      </c>
      <c r="P79" s="131" t="s">
        <v>123</v>
      </c>
      <c r="Q79" s="131">
        <v>0.14498638880142384</v>
      </c>
      <c r="R79" s="131" t="s">
        <v>123</v>
      </c>
      <c r="S79" s="131" t="s">
        <v>123</v>
      </c>
      <c r="T79" s="131" t="s">
        <v>123</v>
      </c>
      <c r="U79" s="131">
        <v>1.12457829296926</v>
      </c>
    </row>
    <row r="80" spans="2:21" x14ac:dyDescent="0.25">
      <c r="B80" s="92">
        <v>2030</v>
      </c>
      <c r="C80" s="92">
        <v>10</v>
      </c>
      <c r="D80" s="131">
        <v>0.43176713943318124</v>
      </c>
      <c r="E80" s="131" t="s">
        <v>123</v>
      </c>
      <c r="F80" s="131" t="s">
        <v>123</v>
      </c>
      <c r="G80" s="131" t="s">
        <v>123</v>
      </c>
      <c r="H80" s="131" t="s">
        <v>123</v>
      </c>
      <c r="J80" s="92">
        <v>2030</v>
      </c>
      <c r="K80" s="92">
        <v>10</v>
      </c>
      <c r="L80" s="131">
        <v>2.4337944517904111</v>
      </c>
      <c r="M80" s="131">
        <v>1.0743591620696149</v>
      </c>
      <c r="N80" s="131">
        <v>1.0743591620696149</v>
      </c>
      <c r="O80" s="131">
        <v>0.35577008788360698</v>
      </c>
      <c r="P80" s="131" t="s">
        <v>123</v>
      </c>
      <c r="Q80" s="131">
        <v>0.14498638880142384</v>
      </c>
      <c r="R80" s="131" t="s">
        <v>123</v>
      </c>
      <c r="S80" s="131" t="s">
        <v>123</v>
      </c>
      <c r="T80" s="131" t="s">
        <v>123</v>
      </c>
      <c r="U80" s="131">
        <v>1.12457829296926</v>
      </c>
    </row>
    <row r="81" spans="2:21" x14ac:dyDescent="0.25">
      <c r="B81" s="92">
        <v>2030</v>
      </c>
      <c r="C81" s="92">
        <v>11</v>
      </c>
      <c r="D81" s="131">
        <v>0.43176713943318124</v>
      </c>
      <c r="E81" s="131" t="s">
        <v>123</v>
      </c>
      <c r="F81" s="131" t="s">
        <v>123</v>
      </c>
      <c r="G81" s="131" t="s">
        <v>123</v>
      </c>
      <c r="H81" s="131" t="s">
        <v>123</v>
      </c>
      <c r="J81" s="92">
        <v>2030</v>
      </c>
      <c r="K81" s="92">
        <v>11</v>
      </c>
      <c r="L81" s="131">
        <v>2.4337944517904111</v>
      </c>
      <c r="M81" s="131">
        <v>1.0743591620696149</v>
      </c>
      <c r="N81" s="131">
        <v>1.0743591620696149</v>
      </c>
      <c r="O81" s="131">
        <v>0.35577008788360698</v>
      </c>
      <c r="P81" s="131" t="s">
        <v>123</v>
      </c>
      <c r="Q81" s="131">
        <v>0.14498638880142384</v>
      </c>
      <c r="R81" s="131" t="s">
        <v>123</v>
      </c>
      <c r="S81" s="131" t="s">
        <v>123</v>
      </c>
      <c r="T81" s="131" t="s">
        <v>123</v>
      </c>
      <c r="U81" s="131">
        <v>1.12457829296926</v>
      </c>
    </row>
    <row r="82" spans="2:21" x14ac:dyDescent="0.25">
      <c r="B82" s="92">
        <v>2030</v>
      </c>
      <c r="C82" s="92">
        <v>12</v>
      </c>
      <c r="D82" s="131">
        <v>0.43176713943318124</v>
      </c>
      <c r="E82" s="131" t="s">
        <v>123</v>
      </c>
      <c r="F82" s="131" t="s">
        <v>123</v>
      </c>
      <c r="G82" s="131" t="s">
        <v>123</v>
      </c>
      <c r="H82" s="131" t="s">
        <v>123</v>
      </c>
      <c r="J82" s="92">
        <v>2030</v>
      </c>
      <c r="K82" s="92">
        <v>12</v>
      </c>
      <c r="L82" s="131">
        <v>2.4337944517904111</v>
      </c>
      <c r="M82" s="131">
        <v>1.0743591620696149</v>
      </c>
      <c r="N82" s="131">
        <v>1.0743591620696149</v>
      </c>
      <c r="O82" s="131">
        <v>0.35577008788360698</v>
      </c>
      <c r="P82" s="131" t="s">
        <v>123</v>
      </c>
      <c r="Q82" s="131">
        <v>0.14498638880142384</v>
      </c>
      <c r="R82" s="131" t="s">
        <v>123</v>
      </c>
      <c r="S82" s="131" t="s">
        <v>123</v>
      </c>
      <c r="T82" s="131" t="s">
        <v>123</v>
      </c>
      <c r="U82" s="131">
        <v>1.12457829296926</v>
      </c>
    </row>
    <row r="83" spans="2:21" x14ac:dyDescent="0.25">
      <c r="B83" s="92">
        <v>2031</v>
      </c>
      <c r="C83" s="92">
        <v>1</v>
      </c>
      <c r="D83" s="131">
        <v>0.44299308505844398</v>
      </c>
      <c r="E83" s="131" t="s">
        <v>123</v>
      </c>
      <c r="F83" s="131" t="s">
        <v>123</v>
      </c>
      <c r="G83" s="131" t="s">
        <v>123</v>
      </c>
      <c r="H83" s="131" t="s">
        <v>123</v>
      </c>
      <c r="J83" s="92">
        <v>2031</v>
      </c>
      <c r="K83" s="92">
        <v>1</v>
      </c>
      <c r="L83" s="131">
        <v>2.4982241445528182</v>
      </c>
      <c r="M83" s="131">
        <v>1.1028006069408942</v>
      </c>
      <c r="N83" s="131">
        <v>1.1028006069408942</v>
      </c>
      <c r="O83" s="131">
        <v>0.36518836782073671</v>
      </c>
      <c r="P83" s="131" t="s">
        <v>123</v>
      </c>
      <c r="Q83" s="131">
        <v>0.14882460466979128</v>
      </c>
      <c r="R83" s="131" t="s">
        <v>123</v>
      </c>
      <c r="S83" s="131" t="s">
        <v>123</v>
      </c>
      <c r="T83" s="131" t="s">
        <v>123</v>
      </c>
      <c r="U83" s="131">
        <v>1.1543491858439558</v>
      </c>
    </row>
    <row r="84" spans="2:21" x14ac:dyDescent="0.25">
      <c r="B84" s="92">
        <v>2031</v>
      </c>
      <c r="C84" s="92">
        <v>2</v>
      </c>
      <c r="D84" s="131">
        <v>0.44299308505844398</v>
      </c>
      <c r="E84" s="131" t="s">
        <v>123</v>
      </c>
      <c r="F84" s="131" t="s">
        <v>123</v>
      </c>
      <c r="G84" s="131" t="s">
        <v>123</v>
      </c>
      <c r="H84" s="131" t="s">
        <v>123</v>
      </c>
      <c r="J84" s="92">
        <v>2031</v>
      </c>
      <c r="K84" s="92">
        <v>2</v>
      </c>
      <c r="L84" s="131">
        <v>2.4982241445528182</v>
      </c>
      <c r="M84" s="131">
        <v>1.1028006069408942</v>
      </c>
      <c r="N84" s="131">
        <v>1.1028006069408942</v>
      </c>
      <c r="O84" s="131">
        <v>0.36518836782073671</v>
      </c>
      <c r="P84" s="131" t="s">
        <v>123</v>
      </c>
      <c r="Q84" s="131">
        <v>0.14882460466979128</v>
      </c>
      <c r="R84" s="131" t="s">
        <v>123</v>
      </c>
      <c r="S84" s="131" t="s">
        <v>123</v>
      </c>
      <c r="T84" s="131" t="s">
        <v>123</v>
      </c>
      <c r="U84" s="131">
        <v>1.1543491858439558</v>
      </c>
    </row>
    <row r="85" spans="2:21" x14ac:dyDescent="0.25">
      <c r="B85" s="92">
        <v>2031</v>
      </c>
      <c r="C85" s="92">
        <v>3</v>
      </c>
      <c r="D85" s="131">
        <v>0.44299308505844398</v>
      </c>
      <c r="E85" s="131" t="s">
        <v>123</v>
      </c>
      <c r="F85" s="131" t="s">
        <v>123</v>
      </c>
      <c r="G85" s="131" t="s">
        <v>123</v>
      </c>
      <c r="H85" s="131" t="s">
        <v>123</v>
      </c>
      <c r="J85" s="92">
        <v>2031</v>
      </c>
      <c r="K85" s="92">
        <v>3</v>
      </c>
      <c r="L85" s="131">
        <v>2.4982241445528182</v>
      </c>
      <c r="M85" s="131">
        <v>1.1028006069408942</v>
      </c>
      <c r="N85" s="131">
        <v>1.1028006069408942</v>
      </c>
      <c r="O85" s="131">
        <v>0.36518836782073671</v>
      </c>
      <c r="P85" s="131" t="s">
        <v>123</v>
      </c>
      <c r="Q85" s="131">
        <v>0.14882460466979128</v>
      </c>
      <c r="R85" s="131" t="s">
        <v>123</v>
      </c>
      <c r="S85" s="131" t="s">
        <v>123</v>
      </c>
      <c r="T85" s="131" t="s">
        <v>123</v>
      </c>
      <c r="U85" s="131">
        <v>1.1543491858439558</v>
      </c>
    </row>
    <row r="86" spans="2:21" x14ac:dyDescent="0.25">
      <c r="B86" s="92">
        <v>2031</v>
      </c>
      <c r="C86" s="92">
        <v>4</v>
      </c>
      <c r="D86" s="131">
        <v>0.44299308505844398</v>
      </c>
      <c r="E86" s="131" t="s">
        <v>123</v>
      </c>
      <c r="F86" s="131" t="s">
        <v>123</v>
      </c>
      <c r="G86" s="131" t="s">
        <v>123</v>
      </c>
      <c r="H86" s="131" t="s">
        <v>123</v>
      </c>
      <c r="J86" s="92">
        <v>2031</v>
      </c>
      <c r="K86" s="92">
        <v>4</v>
      </c>
      <c r="L86" s="131">
        <v>2.4982241445528182</v>
      </c>
      <c r="M86" s="131">
        <v>1.1028006069408942</v>
      </c>
      <c r="N86" s="131">
        <v>1.1028006069408942</v>
      </c>
      <c r="O86" s="131">
        <v>0.36518836782073671</v>
      </c>
      <c r="P86" s="131" t="s">
        <v>123</v>
      </c>
      <c r="Q86" s="131">
        <v>0.14882460466979128</v>
      </c>
      <c r="R86" s="131" t="s">
        <v>123</v>
      </c>
      <c r="S86" s="131" t="s">
        <v>123</v>
      </c>
      <c r="T86" s="131" t="s">
        <v>123</v>
      </c>
      <c r="U86" s="131">
        <v>1.1543491858439558</v>
      </c>
    </row>
    <row r="87" spans="2:21" x14ac:dyDescent="0.25">
      <c r="B87" s="92">
        <v>2031</v>
      </c>
      <c r="C87" s="92">
        <v>5</v>
      </c>
      <c r="D87" s="131">
        <v>0.44299308505844398</v>
      </c>
      <c r="E87" s="131" t="s">
        <v>123</v>
      </c>
      <c r="F87" s="131" t="s">
        <v>123</v>
      </c>
      <c r="G87" s="131" t="s">
        <v>123</v>
      </c>
      <c r="H87" s="131" t="s">
        <v>123</v>
      </c>
      <c r="J87" s="92">
        <v>2031</v>
      </c>
      <c r="K87" s="92">
        <v>5</v>
      </c>
      <c r="L87" s="131">
        <v>2.4982241445528182</v>
      </c>
      <c r="M87" s="131">
        <v>1.1028006069408942</v>
      </c>
      <c r="N87" s="131">
        <v>1.1028006069408942</v>
      </c>
      <c r="O87" s="131">
        <v>0.36518836782073671</v>
      </c>
      <c r="P87" s="131" t="s">
        <v>123</v>
      </c>
      <c r="Q87" s="131">
        <v>0.14882460466979128</v>
      </c>
      <c r="R87" s="131" t="s">
        <v>123</v>
      </c>
      <c r="S87" s="131" t="s">
        <v>123</v>
      </c>
      <c r="T87" s="131" t="s">
        <v>123</v>
      </c>
      <c r="U87" s="131">
        <v>1.1543491858439558</v>
      </c>
    </row>
    <row r="88" spans="2:21" x14ac:dyDescent="0.25">
      <c r="B88" s="92">
        <v>2031</v>
      </c>
      <c r="C88" s="92">
        <v>6</v>
      </c>
      <c r="D88" s="131">
        <v>0.44299308505844398</v>
      </c>
      <c r="E88" s="131" t="s">
        <v>123</v>
      </c>
      <c r="F88" s="131" t="s">
        <v>123</v>
      </c>
      <c r="G88" s="131" t="s">
        <v>123</v>
      </c>
      <c r="H88" s="131" t="s">
        <v>123</v>
      </c>
      <c r="J88" s="92">
        <v>2031</v>
      </c>
      <c r="K88" s="92">
        <v>6</v>
      </c>
      <c r="L88" s="131">
        <v>2.4982241445528182</v>
      </c>
      <c r="M88" s="131">
        <v>1.1028006069408942</v>
      </c>
      <c r="N88" s="131">
        <v>1.1028006069408942</v>
      </c>
      <c r="O88" s="131">
        <v>0.36518836782073671</v>
      </c>
      <c r="P88" s="131" t="s">
        <v>123</v>
      </c>
      <c r="Q88" s="131">
        <v>0.14882460466979128</v>
      </c>
      <c r="R88" s="131" t="s">
        <v>123</v>
      </c>
      <c r="S88" s="131" t="s">
        <v>123</v>
      </c>
      <c r="T88" s="131" t="s">
        <v>123</v>
      </c>
      <c r="U88" s="131">
        <v>1.1543491858439558</v>
      </c>
    </row>
    <row r="89" spans="2:21" x14ac:dyDescent="0.25">
      <c r="B89" s="92">
        <v>2031</v>
      </c>
      <c r="C89" s="92">
        <v>7</v>
      </c>
      <c r="D89" s="131">
        <v>0.44299308505844398</v>
      </c>
      <c r="E89" s="131" t="s">
        <v>123</v>
      </c>
      <c r="F89" s="131" t="s">
        <v>123</v>
      </c>
      <c r="G89" s="131" t="s">
        <v>123</v>
      </c>
      <c r="H89" s="131" t="s">
        <v>123</v>
      </c>
      <c r="J89" s="92">
        <v>2031</v>
      </c>
      <c r="K89" s="92">
        <v>7</v>
      </c>
      <c r="L89" s="131">
        <v>2.4982241445528182</v>
      </c>
      <c r="M89" s="131">
        <v>1.1028006069408942</v>
      </c>
      <c r="N89" s="131">
        <v>1.1028006069408942</v>
      </c>
      <c r="O89" s="131">
        <v>0.36518836782073671</v>
      </c>
      <c r="P89" s="131" t="s">
        <v>123</v>
      </c>
      <c r="Q89" s="131">
        <v>0.14882460466979128</v>
      </c>
      <c r="R89" s="131" t="s">
        <v>123</v>
      </c>
      <c r="S89" s="131" t="s">
        <v>123</v>
      </c>
      <c r="T89" s="131" t="s">
        <v>123</v>
      </c>
      <c r="U89" s="131">
        <v>1.1543491858439558</v>
      </c>
    </row>
    <row r="90" spans="2:21" x14ac:dyDescent="0.25">
      <c r="B90" s="92">
        <v>2031</v>
      </c>
      <c r="C90" s="92">
        <v>8</v>
      </c>
      <c r="D90" s="131">
        <v>0.44299308505844398</v>
      </c>
      <c r="E90" s="131" t="s">
        <v>123</v>
      </c>
      <c r="F90" s="131" t="s">
        <v>123</v>
      </c>
      <c r="G90" s="131" t="s">
        <v>123</v>
      </c>
      <c r="H90" s="131" t="s">
        <v>123</v>
      </c>
      <c r="J90" s="92">
        <v>2031</v>
      </c>
      <c r="K90" s="92">
        <v>8</v>
      </c>
      <c r="L90" s="131">
        <v>2.4982241445528182</v>
      </c>
      <c r="M90" s="131">
        <v>1.1028006069408942</v>
      </c>
      <c r="N90" s="131">
        <v>1.1028006069408942</v>
      </c>
      <c r="O90" s="131">
        <v>0.36518836782073671</v>
      </c>
      <c r="P90" s="131" t="s">
        <v>123</v>
      </c>
      <c r="Q90" s="131">
        <v>0.14882460466979128</v>
      </c>
      <c r="R90" s="131" t="s">
        <v>123</v>
      </c>
      <c r="S90" s="131" t="s">
        <v>123</v>
      </c>
      <c r="T90" s="131" t="s">
        <v>123</v>
      </c>
      <c r="U90" s="131">
        <v>1.1543491858439558</v>
      </c>
    </row>
    <row r="91" spans="2:21" x14ac:dyDescent="0.25">
      <c r="B91" s="92">
        <v>2031</v>
      </c>
      <c r="C91" s="92">
        <v>9</v>
      </c>
      <c r="D91" s="131">
        <v>0.44299308505844398</v>
      </c>
      <c r="E91" s="131" t="s">
        <v>123</v>
      </c>
      <c r="F91" s="131" t="s">
        <v>123</v>
      </c>
      <c r="G91" s="131" t="s">
        <v>123</v>
      </c>
      <c r="H91" s="131" t="s">
        <v>123</v>
      </c>
      <c r="J91" s="92">
        <v>2031</v>
      </c>
      <c r="K91" s="92">
        <v>9</v>
      </c>
      <c r="L91" s="131">
        <v>2.4982241445528182</v>
      </c>
      <c r="M91" s="131">
        <v>1.1028006069408942</v>
      </c>
      <c r="N91" s="131">
        <v>1.1028006069408942</v>
      </c>
      <c r="O91" s="131">
        <v>0.36518836782073671</v>
      </c>
      <c r="P91" s="131" t="s">
        <v>123</v>
      </c>
      <c r="Q91" s="131">
        <v>0.14882460466979128</v>
      </c>
      <c r="R91" s="131" t="s">
        <v>123</v>
      </c>
      <c r="S91" s="131" t="s">
        <v>123</v>
      </c>
      <c r="T91" s="131" t="s">
        <v>123</v>
      </c>
      <c r="U91" s="131">
        <v>1.1543491858439558</v>
      </c>
    </row>
    <row r="92" spans="2:21" x14ac:dyDescent="0.25">
      <c r="B92" s="92">
        <v>2031</v>
      </c>
      <c r="C92" s="92">
        <v>10</v>
      </c>
      <c r="D92" s="131">
        <v>0.44299308505844398</v>
      </c>
      <c r="E92" s="131" t="s">
        <v>123</v>
      </c>
      <c r="F92" s="131" t="s">
        <v>123</v>
      </c>
      <c r="G92" s="131" t="s">
        <v>123</v>
      </c>
      <c r="H92" s="131" t="s">
        <v>123</v>
      </c>
      <c r="J92" s="92">
        <v>2031</v>
      </c>
      <c r="K92" s="92">
        <v>10</v>
      </c>
      <c r="L92" s="131">
        <v>2.4982241445528182</v>
      </c>
      <c r="M92" s="131">
        <v>1.1028006069408942</v>
      </c>
      <c r="N92" s="131">
        <v>1.1028006069408942</v>
      </c>
      <c r="O92" s="131">
        <v>0.36518836782073671</v>
      </c>
      <c r="P92" s="131" t="s">
        <v>123</v>
      </c>
      <c r="Q92" s="131">
        <v>0.14882460466979128</v>
      </c>
      <c r="R92" s="131" t="s">
        <v>123</v>
      </c>
      <c r="S92" s="131" t="s">
        <v>123</v>
      </c>
      <c r="T92" s="131" t="s">
        <v>123</v>
      </c>
      <c r="U92" s="131">
        <v>1.1543491858439558</v>
      </c>
    </row>
    <row r="93" spans="2:21" x14ac:dyDescent="0.25">
      <c r="B93" s="92">
        <v>2031</v>
      </c>
      <c r="C93" s="92">
        <v>11</v>
      </c>
      <c r="D93" s="131">
        <v>0.44299308505844398</v>
      </c>
      <c r="E93" s="131" t="s">
        <v>123</v>
      </c>
      <c r="F93" s="131" t="s">
        <v>123</v>
      </c>
      <c r="G93" s="131" t="s">
        <v>123</v>
      </c>
      <c r="H93" s="131" t="s">
        <v>123</v>
      </c>
      <c r="J93" s="92">
        <v>2031</v>
      </c>
      <c r="K93" s="92">
        <v>11</v>
      </c>
      <c r="L93" s="131">
        <v>2.4982241445528182</v>
      </c>
      <c r="M93" s="131">
        <v>1.1028006069408942</v>
      </c>
      <c r="N93" s="131">
        <v>1.1028006069408942</v>
      </c>
      <c r="O93" s="131">
        <v>0.36518836782073671</v>
      </c>
      <c r="P93" s="131" t="s">
        <v>123</v>
      </c>
      <c r="Q93" s="131">
        <v>0.14882460466979128</v>
      </c>
      <c r="R93" s="131" t="s">
        <v>123</v>
      </c>
      <c r="S93" s="131" t="s">
        <v>123</v>
      </c>
      <c r="T93" s="131" t="s">
        <v>123</v>
      </c>
      <c r="U93" s="131">
        <v>1.1543491858439558</v>
      </c>
    </row>
    <row r="94" spans="2:21" x14ac:dyDescent="0.25">
      <c r="B94" s="92">
        <v>2031</v>
      </c>
      <c r="C94" s="92">
        <v>12</v>
      </c>
      <c r="D94" s="131">
        <v>0.44299308505844398</v>
      </c>
      <c r="E94" s="131" t="s">
        <v>123</v>
      </c>
      <c r="F94" s="131" t="s">
        <v>123</v>
      </c>
      <c r="G94" s="131" t="s">
        <v>123</v>
      </c>
      <c r="H94" s="131" t="s">
        <v>123</v>
      </c>
      <c r="J94" s="92">
        <v>2031</v>
      </c>
      <c r="K94" s="92">
        <v>12</v>
      </c>
      <c r="L94" s="131">
        <v>2.4982241445528182</v>
      </c>
      <c r="M94" s="131">
        <v>1.1028006069408942</v>
      </c>
      <c r="N94" s="131">
        <v>1.1028006069408942</v>
      </c>
      <c r="O94" s="131">
        <v>0.36518836782073671</v>
      </c>
      <c r="P94" s="131" t="s">
        <v>123</v>
      </c>
      <c r="Q94" s="131">
        <v>0.14882460466979128</v>
      </c>
      <c r="R94" s="131" t="s">
        <v>123</v>
      </c>
      <c r="S94" s="131" t="s">
        <v>123</v>
      </c>
      <c r="T94" s="131" t="s">
        <v>123</v>
      </c>
      <c r="U94" s="131">
        <v>1.1543491858439558</v>
      </c>
    </row>
    <row r="95" spans="2:21" x14ac:dyDescent="0.25">
      <c r="B95" s="92">
        <v>2032</v>
      </c>
      <c r="C95" s="92">
        <v>1</v>
      </c>
      <c r="D95" s="131">
        <v>0.45495389835502204</v>
      </c>
      <c r="E95" s="131" t="s">
        <v>123</v>
      </c>
      <c r="F95" s="131" t="s">
        <v>123</v>
      </c>
      <c r="G95" s="131" t="s">
        <v>123</v>
      </c>
      <c r="H95" s="131" t="s">
        <v>123</v>
      </c>
      <c r="J95" s="92">
        <v>2032</v>
      </c>
      <c r="K95" s="92">
        <v>1</v>
      </c>
      <c r="L95" s="131">
        <v>2.5644606747903715</v>
      </c>
      <c r="M95" s="131">
        <v>1.1320396509661885</v>
      </c>
      <c r="N95" s="131">
        <v>1.1320396509661885</v>
      </c>
      <c r="O95" s="131">
        <v>0.37487076978627004</v>
      </c>
      <c r="P95" s="131" t="s">
        <v>123</v>
      </c>
      <c r="Q95" s="131">
        <v>0.1527704577465844</v>
      </c>
      <c r="R95" s="131" t="s">
        <v>123</v>
      </c>
      <c r="S95" s="131" t="s">
        <v>123</v>
      </c>
      <c r="T95" s="131" t="s">
        <v>123</v>
      </c>
      <c r="U95" s="131">
        <v>1.184954960317621</v>
      </c>
    </row>
    <row r="96" spans="2:21" x14ac:dyDescent="0.25">
      <c r="B96" s="92">
        <v>2032</v>
      </c>
      <c r="C96" s="92">
        <v>2</v>
      </c>
      <c r="D96" s="131">
        <v>0.45495389835502204</v>
      </c>
      <c r="E96" s="131" t="s">
        <v>123</v>
      </c>
      <c r="F96" s="131" t="s">
        <v>123</v>
      </c>
      <c r="G96" s="131" t="s">
        <v>123</v>
      </c>
      <c r="H96" s="131" t="s">
        <v>123</v>
      </c>
      <c r="J96" s="92">
        <v>2032</v>
      </c>
      <c r="K96" s="92">
        <v>2</v>
      </c>
      <c r="L96" s="131">
        <v>2.5644606747903715</v>
      </c>
      <c r="M96" s="131">
        <v>1.1320396509661885</v>
      </c>
      <c r="N96" s="131">
        <v>1.1320396509661885</v>
      </c>
      <c r="O96" s="131">
        <v>0.37487076978627004</v>
      </c>
      <c r="P96" s="131" t="s">
        <v>123</v>
      </c>
      <c r="Q96" s="131">
        <v>0.1527704577465844</v>
      </c>
      <c r="R96" s="131" t="s">
        <v>123</v>
      </c>
      <c r="S96" s="131" t="s">
        <v>123</v>
      </c>
      <c r="T96" s="131" t="s">
        <v>123</v>
      </c>
      <c r="U96" s="131">
        <v>1.184954960317621</v>
      </c>
    </row>
    <row r="97" spans="2:21" x14ac:dyDescent="0.25">
      <c r="B97" s="92">
        <v>2032</v>
      </c>
      <c r="C97" s="92">
        <v>3</v>
      </c>
      <c r="D97" s="131">
        <v>0.45495389835502204</v>
      </c>
      <c r="E97" s="131" t="s">
        <v>123</v>
      </c>
      <c r="F97" s="131" t="s">
        <v>123</v>
      </c>
      <c r="G97" s="131" t="s">
        <v>123</v>
      </c>
      <c r="H97" s="131" t="s">
        <v>123</v>
      </c>
      <c r="J97" s="92">
        <v>2032</v>
      </c>
      <c r="K97" s="92">
        <v>3</v>
      </c>
      <c r="L97" s="131">
        <v>2.5644606747903715</v>
      </c>
      <c r="M97" s="131">
        <v>1.1320396509661885</v>
      </c>
      <c r="N97" s="131">
        <v>1.1320396509661885</v>
      </c>
      <c r="O97" s="131">
        <v>0.37487076978627004</v>
      </c>
      <c r="P97" s="131" t="s">
        <v>123</v>
      </c>
      <c r="Q97" s="131">
        <v>0.1527704577465844</v>
      </c>
      <c r="R97" s="131" t="s">
        <v>123</v>
      </c>
      <c r="S97" s="131" t="s">
        <v>123</v>
      </c>
      <c r="T97" s="131" t="s">
        <v>123</v>
      </c>
      <c r="U97" s="131">
        <v>1.184954960317621</v>
      </c>
    </row>
    <row r="98" spans="2:21" x14ac:dyDescent="0.25">
      <c r="B98" s="92">
        <v>2032</v>
      </c>
      <c r="C98" s="92">
        <v>4</v>
      </c>
      <c r="D98" s="131">
        <v>0.45495389835502204</v>
      </c>
      <c r="E98" s="131" t="s">
        <v>123</v>
      </c>
      <c r="F98" s="131" t="s">
        <v>123</v>
      </c>
      <c r="G98" s="131" t="s">
        <v>123</v>
      </c>
      <c r="H98" s="131" t="s">
        <v>123</v>
      </c>
      <c r="J98" s="92">
        <v>2032</v>
      </c>
      <c r="K98" s="92">
        <v>4</v>
      </c>
      <c r="L98" s="131">
        <v>2.5644606747903715</v>
      </c>
      <c r="M98" s="131">
        <v>1.1320396509661885</v>
      </c>
      <c r="N98" s="131">
        <v>1.1320396509661885</v>
      </c>
      <c r="O98" s="131">
        <v>0.37487076978627004</v>
      </c>
      <c r="P98" s="131" t="s">
        <v>123</v>
      </c>
      <c r="Q98" s="131">
        <v>0.1527704577465844</v>
      </c>
      <c r="R98" s="131" t="s">
        <v>123</v>
      </c>
      <c r="S98" s="131" t="s">
        <v>123</v>
      </c>
      <c r="T98" s="131" t="s">
        <v>123</v>
      </c>
      <c r="U98" s="131">
        <v>1.184954960317621</v>
      </c>
    </row>
    <row r="99" spans="2:21" x14ac:dyDescent="0.25">
      <c r="B99" s="92">
        <v>2032</v>
      </c>
      <c r="C99" s="92">
        <v>5</v>
      </c>
      <c r="D99" s="131">
        <v>0.45495389835502204</v>
      </c>
      <c r="E99" s="131" t="s">
        <v>123</v>
      </c>
      <c r="F99" s="131" t="s">
        <v>123</v>
      </c>
      <c r="G99" s="131" t="s">
        <v>123</v>
      </c>
      <c r="H99" s="131" t="s">
        <v>123</v>
      </c>
      <c r="J99" s="92">
        <v>2032</v>
      </c>
      <c r="K99" s="92">
        <v>5</v>
      </c>
      <c r="L99" s="131">
        <v>2.5644606747903715</v>
      </c>
      <c r="M99" s="131">
        <v>1.1320396509661885</v>
      </c>
      <c r="N99" s="131">
        <v>1.1320396509661885</v>
      </c>
      <c r="O99" s="131">
        <v>0.37487076978627004</v>
      </c>
      <c r="P99" s="131" t="s">
        <v>123</v>
      </c>
      <c r="Q99" s="131">
        <v>0.1527704577465844</v>
      </c>
      <c r="R99" s="131" t="s">
        <v>123</v>
      </c>
      <c r="S99" s="131" t="s">
        <v>123</v>
      </c>
      <c r="T99" s="131" t="s">
        <v>123</v>
      </c>
      <c r="U99" s="131">
        <v>1.184954960317621</v>
      </c>
    </row>
    <row r="100" spans="2:21" x14ac:dyDescent="0.25">
      <c r="B100" s="92">
        <v>2032</v>
      </c>
      <c r="C100" s="92">
        <v>6</v>
      </c>
      <c r="D100" s="131">
        <v>0.45495389835502204</v>
      </c>
      <c r="E100" s="131" t="s">
        <v>123</v>
      </c>
      <c r="F100" s="131" t="s">
        <v>123</v>
      </c>
      <c r="G100" s="131" t="s">
        <v>123</v>
      </c>
      <c r="H100" s="131" t="s">
        <v>123</v>
      </c>
      <c r="J100" s="92">
        <v>2032</v>
      </c>
      <c r="K100" s="92">
        <v>6</v>
      </c>
      <c r="L100" s="131">
        <v>2.5644606747903715</v>
      </c>
      <c r="M100" s="131">
        <v>1.1320396509661885</v>
      </c>
      <c r="N100" s="131">
        <v>1.1320396509661885</v>
      </c>
      <c r="O100" s="131">
        <v>0.37487076978627004</v>
      </c>
      <c r="P100" s="131" t="s">
        <v>123</v>
      </c>
      <c r="Q100" s="131">
        <v>0.1527704577465844</v>
      </c>
      <c r="R100" s="131" t="s">
        <v>123</v>
      </c>
      <c r="S100" s="131" t="s">
        <v>123</v>
      </c>
      <c r="T100" s="131" t="s">
        <v>123</v>
      </c>
      <c r="U100" s="131">
        <v>1.184954960317621</v>
      </c>
    </row>
    <row r="101" spans="2:21" x14ac:dyDescent="0.25">
      <c r="B101" s="92">
        <v>2032</v>
      </c>
      <c r="C101" s="92">
        <v>7</v>
      </c>
      <c r="D101" s="131">
        <v>0.45495389835502204</v>
      </c>
      <c r="E101" s="131" t="s">
        <v>123</v>
      </c>
      <c r="F101" s="131" t="s">
        <v>123</v>
      </c>
      <c r="G101" s="131" t="s">
        <v>123</v>
      </c>
      <c r="H101" s="131" t="s">
        <v>123</v>
      </c>
      <c r="J101" s="92">
        <v>2032</v>
      </c>
      <c r="K101" s="92">
        <v>7</v>
      </c>
      <c r="L101" s="131">
        <v>2.5644606747903715</v>
      </c>
      <c r="M101" s="131">
        <v>1.1320396509661885</v>
      </c>
      <c r="N101" s="131">
        <v>1.1320396509661885</v>
      </c>
      <c r="O101" s="131">
        <v>0.37487076978627004</v>
      </c>
      <c r="P101" s="131" t="s">
        <v>123</v>
      </c>
      <c r="Q101" s="131">
        <v>0.1527704577465844</v>
      </c>
      <c r="R101" s="131" t="s">
        <v>123</v>
      </c>
      <c r="S101" s="131" t="s">
        <v>123</v>
      </c>
      <c r="T101" s="131" t="s">
        <v>123</v>
      </c>
      <c r="U101" s="131">
        <v>1.184954960317621</v>
      </c>
    </row>
    <row r="102" spans="2:21" x14ac:dyDescent="0.25">
      <c r="B102" s="92">
        <v>2032</v>
      </c>
      <c r="C102" s="92">
        <v>8</v>
      </c>
      <c r="D102" s="131">
        <v>0.45495389835502204</v>
      </c>
      <c r="E102" s="131" t="s">
        <v>123</v>
      </c>
      <c r="F102" s="131" t="s">
        <v>123</v>
      </c>
      <c r="G102" s="131" t="s">
        <v>123</v>
      </c>
      <c r="H102" s="131" t="s">
        <v>123</v>
      </c>
      <c r="J102" s="92">
        <v>2032</v>
      </c>
      <c r="K102" s="92">
        <v>8</v>
      </c>
      <c r="L102" s="131">
        <v>2.5644606747903715</v>
      </c>
      <c r="M102" s="131">
        <v>1.1320396509661885</v>
      </c>
      <c r="N102" s="131">
        <v>1.1320396509661885</v>
      </c>
      <c r="O102" s="131">
        <v>0.37487076978627004</v>
      </c>
      <c r="P102" s="131" t="s">
        <v>123</v>
      </c>
      <c r="Q102" s="131">
        <v>0.1527704577465844</v>
      </c>
      <c r="R102" s="131" t="s">
        <v>123</v>
      </c>
      <c r="S102" s="131" t="s">
        <v>123</v>
      </c>
      <c r="T102" s="131" t="s">
        <v>123</v>
      </c>
      <c r="U102" s="131">
        <v>1.184954960317621</v>
      </c>
    </row>
    <row r="103" spans="2:21" x14ac:dyDescent="0.25">
      <c r="B103" s="92">
        <v>2032</v>
      </c>
      <c r="C103" s="92">
        <v>9</v>
      </c>
      <c r="D103" s="131">
        <v>0.45495389835502204</v>
      </c>
      <c r="E103" s="131" t="s">
        <v>123</v>
      </c>
      <c r="F103" s="131" t="s">
        <v>123</v>
      </c>
      <c r="G103" s="131" t="s">
        <v>123</v>
      </c>
      <c r="H103" s="131" t="s">
        <v>123</v>
      </c>
      <c r="J103" s="92">
        <v>2032</v>
      </c>
      <c r="K103" s="92">
        <v>9</v>
      </c>
      <c r="L103" s="131">
        <v>2.5644606747903715</v>
      </c>
      <c r="M103" s="131">
        <v>1.1320396509661885</v>
      </c>
      <c r="N103" s="131">
        <v>1.1320396509661885</v>
      </c>
      <c r="O103" s="131">
        <v>0.37487076978627004</v>
      </c>
      <c r="P103" s="131" t="s">
        <v>123</v>
      </c>
      <c r="Q103" s="131">
        <v>0.1527704577465844</v>
      </c>
      <c r="R103" s="131" t="s">
        <v>123</v>
      </c>
      <c r="S103" s="131" t="s">
        <v>123</v>
      </c>
      <c r="T103" s="131" t="s">
        <v>123</v>
      </c>
      <c r="U103" s="131">
        <v>1.184954960317621</v>
      </c>
    </row>
    <row r="104" spans="2:21" x14ac:dyDescent="0.25">
      <c r="B104" s="92">
        <v>2032</v>
      </c>
      <c r="C104" s="92">
        <v>10</v>
      </c>
      <c r="D104" s="131">
        <v>0.45495389835502204</v>
      </c>
      <c r="E104" s="131" t="s">
        <v>123</v>
      </c>
      <c r="F104" s="131" t="s">
        <v>123</v>
      </c>
      <c r="G104" s="131" t="s">
        <v>123</v>
      </c>
      <c r="H104" s="131" t="s">
        <v>123</v>
      </c>
      <c r="J104" s="92">
        <v>2032</v>
      </c>
      <c r="K104" s="92">
        <v>10</v>
      </c>
      <c r="L104" s="131">
        <v>2.5644606747903715</v>
      </c>
      <c r="M104" s="131">
        <v>1.1320396509661885</v>
      </c>
      <c r="N104" s="131">
        <v>1.1320396509661885</v>
      </c>
      <c r="O104" s="131">
        <v>0.37487076978627004</v>
      </c>
      <c r="P104" s="131" t="s">
        <v>123</v>
      </c>
      <c r="Q104" s="131">
        <v>0.1527704577465844</v>
      </c>
      <c r="R104" s="131" t="s">
        <v>123</v>
      </c>
      <c r="S104" s="131" t="s">
        <v>123</v>
      </c>
      <c r="T104" s="131" t="s">
        <v>123</v>
      </c>
      <c r="U104" s="131">
        <v>1.184954960317621</v>
      </c>
    </row>
    <row r="105" spans="2:21" x14ac:dyDescent="0.25">
      <c r="B105" s="92">
        <v>2032</v>
      </c>
      <c r="C105" s="92">
        <v>11</v>
      </c>
      <c r="D105" s="131">
        <v>0.45495389835502204</v>
      </c>
      <c r="E105" s="131" t="s">
        <v>123</v>
      </c>
      <c r="F105" s="131" t="s">
        <v>123</v>
      </c>
      <c r="G105" s="131" t="s">
        <v>123</v>
      </c>
      <c r="H105" s="131" t="s">
        <v>123</v>
      </c>
      <c r="J105" s="92">
        <v>2032</v>
      </c>
      <c r="K105" s="92">
        <v>11</v>
      </c>
      <c r="L105" s="131">
        <v>2.5644606747903715</v>
      </c>
      <c r="M105" s="131">
        <v>1.1320396509661885</v>
      </c>
      <c r="N105" s="131">
        <v>1.1320396509661885</v>
      </c>
      <c r="O105" s="131">
        <v>0.37487076978627004</v>
      </c>
      <c r="P105" s="131" t="s">
        <v>123</v>
      </c>
      <c r="Q105" s="131">
        <v>0.1527704577465844</v>
      </c>
      <c r="R105" s="131" t="s">
        <v>123</v>
      </c>
      <c r="S105" s="131" t="s">
        <v>123</v>
      </c>
      <c r="T105" s="131" t="s">
        <v>123</v>
      </c>
      <c r="U105" s="131">
        <v>1.184954960317621</v>
      </c>
    </row>
    <row r="106" spans="2:21" x14ac:dyDescent="0.25">
      <c r="B106" s="92">
        <v>2032</v>
      </c>
      <c r="C106" s="92">
        <v>12</v>
      </c>
      <c r="D106" s="131">
        <v>0.45495389835502204</v>
      </c>
      <c r="E106" s="131" t="s">
        <v>123</v>
      </c>
      <c r="F106" s="131" t="s">
        <v>123</v>
      </c>
      <c r="G106" s="131" t="s">
        <v>123</v>
      </c>
      <c r="H106" s="131" t="s">
        <v>123</v>
      </c>
      <c r="J106" s="92">
        <v>2032</v>
      </c>
      <c r="K106" s="92">
        <v>12</v>
      </c>
      <c r="L106" s="131">
        <v>2.5644606747903715</v>
      </c>
      <c r="M106" s="131">
        <v>1.1320396509661885</v>
      </c>
      <c r="N106" s="131">
        <v>1.1320396509661885</v>
      </c>
      <c r="O106" s="131">
        <v>0.37487076978627004</v>
      </c>
      <c r="P106" s="131" t="s">
        <v>123</v>
      </c>
      <c r="Q106" s="131">
        <v>0.1527704577465844</v>
      </c>
      <c r="R106" s="131" t="s">
        <v>123</v>
      </c>
      <c r="S106" s="131" t="s">
        <v>123</v>
      </c>
      <c r="T106" s="131" t="s">
        <v>123</v>
      </c>
      <c r="U106" s="131">
        <v>1.184954960317621</v>
      </c>
    </row>
    <row r="107" spans="2:21" x14ac:dyDescent="0.25">
      <c r="B107" s="18">
        <v>2033</v>
      </c>
      <c r="C107" s="18">
        <v>1</v>
      </c>
      <c r="D107" s="131">
        <v>0.46678269971225261</v>
      </c>
      <c r="E107" s="131" t="s">
        <v>123</v>
      </c>
      <c r="F107" s="131" t="s">
        <v>123</v>
      </c>
      <c r="G107" s="131" t="s">
        <v>123</v>
      </c>
      <c r="H107" s="131" t="s">
        <v>123</v>
      </c>
      <c r="J107" s="18">
        <v>2033</v>
      </c>
      <c r="K107" s="18">
        <v>1</v>
      </c>
      <c r="L107" s="131">
        <v>2.6299471026187691</v>
      </c>
      <c r="M107" s="131">
        <v>1.1609475744257445</v>
      </c>
      <c r="N107" s="131">
        <v>1.1609475744257445</v>
      </c>
      <c r="O107" s="131">
        <v>0.38444352239343998</v>
      </c>
      <c r="P107" s="131" t="s">
        <v>123</v>
      </c>
      <c r="Q107" s="131">
        <v>0.15667162560377945</v>
      </c>
      <c r="R107" s="131" t="s">
        <v>123</v>
      </c>
      <c r="S107" s="131" t="s">
        <v>123</v>
      </c>
      <c r="T107" s="131" t="s">
        <v>123</v>
      </c>
      <c r="U107" s="131">
        <v>1.2152141365458096</v>
      </c>
    </row>
    <row r="108" spans="2:21" x14ac:dyDescent="0.25">
      <c r="B108" s="18">
        <v>2033</v>
      </c>
      <c r="C108" s="18">
        <v>2</v>
      </c>
      <c r="D108" s="131">
        <v>0.46678269971225261</v>
      </c>
      <c r="E108" s="131" t="s">
        <v>123</v>
      </c>
      <c r="F108" s="131" t="s">
        <v>123</v>
      </c>
      <c r="G108" s="131" t="s">
        <v>123</v>
      </c>
      <c r="H108" s="131" t="s">
        <v>123</v>
      </c>
      <c r="J108" s="18">
        <v>2033</v>
      </c>
      <c r="K108" s="18">
        <v>2</v>
      </c>
      <c r="L108" s="131">
        <v>2.6299471026187691</v>
      </c>
      <c r="M108" s="131">
        <v>1.1609475744257445</v>
      </c>
      <c r="N108" s="131">
        <v>1.1609475744257445</v>
      </c>
      <c r="O108" s="131">
        <v>0.38444352239343998</v>
      </c>
      <c r="P108" s="131" t="s">
        <v>123</v>
      </c>
      <c r="Q108" s="131">
        <v>0.15667162560377945</v>
      </c>
      <c r="R108" s="131" t="s">
        <v>123</v>
      </c>
      <c r="S108" s="131" t="s">
        <v>123</v>
      </c>
      <c r="T108" s="131" t="s">
        <v>123</v>
      </c>
      <c r="U108" s="131">
        <v>1.2152141365458096</v>
      </c>
    </row>
    <row r="109" spans="2:21" x14ac:dyDescent="0.25">
      <c r="B109" s="18">
        <v>2033</v>
      </c>
      <c r="C109" s="18">
        <v>3</v>
      </c>
      <c r="D109" s="131">
        <v>0.46678269971225261</v>
      </c>
      <c r="E109" s="131" t="s">
        <v>123</v>
      </c>
      <c r="F109" s="131" t="s">
        <v>123</v>
      </c>
      <c r="G109" s="131" t="s">
        <v>123</v>
      </c>
      <c r="H109" s="131" t="s">
        <v>123</v>
      </c>
      <c r="J109" s="18">
        <v>2033</v>
      </c>
      <c r="K109" s="18">
        <v>3</v>
      </c>
      <c r="L109" s="131">
        <v>2.6299471026187691</v>
      </c>
      <c r="M109" s="131">
        <v>1.1609475744257445</v>
      </c>
      <c r="N109" s="131">
        <v>1.1609475744257445</v>
      </c>
      <c r="O109" s="131">
        <v>0.38444352239343998</v>
      </c>
      <c r="P109" s="131" t="s">
        <v>123</v>
      </c>
      <c r="Q109" s="131">
        <v>0.15667162560377945</v>
      </c>
      <c r="R109" s="131" t="s">
        <v>123</v>
      </c>
      <c r="S109" s="131" t="s">
        <v>123</v>
      </c>
      <c r="T109" s="131" t="s">
        <v>123</v>
      </c>
      <c r="U109" s="131">
        <v>1.2152141365458096</v>
      </c>
    </row>
    <row r="110" spans="2:21" x14ac:dyDescent="0.25">
      <c r="B110" s="18">
        <v>2033</v>
      </c>
      <c r="C110" s="18">
        <v>4</v>
      </c>
      <c r="D110" s="131">
        <v>0.46678269971225261</v>
      </c>
      <c r="E110" s="131" t="s">
        <v>123</v>
      </c>
      <c r="F110" s="131" t="s">
        <v>123</v>
      </c>
      <c r="G110" s="131" t="s">
        <v>123</v>
      </c>
      <c r="H110" s="131" t="s">
        <v>123</v>
      </c>
      <c r="J110" s="18">
        <v>2033</v>
      </c>
      <c r="K110" s="18">
        <v>4</v>
      </c>
      <c r="L110" s="131">
        <v>2.6299471026187691</v>
      </c>
      <c r="M110" s="131">
        <v>1.1609475744257445</v>
      </c>
      <c r="N110" s="131">
        <v>1.1609475744257445</v>
      </c>
      <c r="O110" s="131">
        <v>0.38444352239343998</v>
      </c>
      <c r="P110" s="131" t="s">
        <v>123</v>
      </c>
      <c r="Q110" s="131">
        <v>0.15667162560377945</v>
      </c>
      <c r="R110" s="131" t="s">
        <v>123</v>
      </c>
      <c r="S110" s="131" t="s">
        <v>123</v>
      </c>
      <c r="T110" s="131" t="s">
        <v>123</v>
      </c>
      <c r="U110" s="131">
        <v>1.2152141365458096</v>
      </c>
    </row>
    <row r="111" spans="2:21" x14ac:dyDescent="0.25">
      <c r="B111" s="18">
        <v>2033</v>
      </c>
      <c r="C111" s="18">
        <v>5</v>
      </c>
      <c r="D111" s="131">
        <v>0.46678269971225261</v>
      </c>
      <c r="E111" s="131" t="s">
        <v>123</v>
      </c>
      <c r="F111" s="131" t="s">
        <v>123</v>
      </c>
      <c r="G111" s="131" t="s">
        <v>123</v>
      </c>
      <c r="H111" s="131" t="s">
        <v>123</v>
      </c>
      <c r="J111" s="18">
        <v>2033</v>
      </c>
      <c r="K111" s="18">
        <v>5</v>
      </c>
      <c r="L111" s="131">
        <v>2.6299471026187691</v>
      </c>
      <c r="M111" s="131">
        <v>1.1609475744257445</v>
      </c>
      <c r="N111" s="131">
        <v>1.1609475744257445</v>
      </c>
      <c r="O111" s="131">
        <v>0.38444352239343998</v>
      </c>
      <c r="P111" s="131" t="s">
        <v>123</v>
      </c>
      <c r="Q111" s="131">
        <v>0.15667162560377945</v>
      </c>
      <c r="R111" s="131" t="s">
        <v>123</v>
      </c>
      <c r="S111" s="131" t="s">
        <v>123</v>
      </c>
      <c r="T111" s="131" t="s">
        <v>123</v>
      </c>
      <c r="U111" s="131">
        <v>1.2152141365458096</v>
      </c>
    </row>
    <row r="112" spans="2:21" x14ac:dyDescent="0.25">
      <c r="B112" s="18">
        <v>2033</v>
      </c>
      <c r="C112" s="18">
        <v>6</v>
      </c>
      <c r="D112" s="131">
        <v>0.46678269971225261</v>
      </c>
      <c r="E112" s="131" t="s">
        <v>123</v>
      </c>
      <c r="F112" s="131" t="s">
        <v>123</v>
      </c>
      <c r="G112" s="131" t="s">
        <v>123</v>
      </c>
      <c r="H112" s="131" t="s">
        <v>123</v>
      </c>
      <c r="J112" s="18">
        <v>2033</v>
      </c>
      <c r="K112" s="18">
        <v>6</v>
      </c>
      <c r="L112" s="131">
        <v>2.6299471026187691</v>
      </c>
      <c r="M112" s="131">
        <v>1.1609475744257445</v>
      </c>
      <c r="N112" s="131">
        <v>1.1609475744257445</v>
      </c>
      <c r="O112" s="131">
        <v>0.38444352239343998</v>
      </c>
      <c r="P112" s="131" t="s">
        <v>123</v>
      </c>
      <c r="Q112" s="131">
        <v>0.15667162560377945</v>
      </c>
      <c r="R112" s="131" t="s">
        <v>123</v>
      </c>
      <c r="S112" s="131" t="s">
        <v>123</v>
      </c>
      <c r="T112" s="131" t="s">
        <v>123</v>
      </c>
      <c r="U112" s="131">
        <v>1.2152141365458096</v>
      </c>
    </row>
    <row r="113" spans="2:21" x14ac:dyDescent="0.25">
      <c r="B113" s="18">
        <v>2033</v>
      </c>
      <c r="C113" s="18">
        <v>7</v>
      </c>
      <c r="D113" s="131">
        <v>0.46678269971225261</v>
      </c>
      <c r="E113" s="131" t="s">
        <v>123</v>
      </c>
      <c r="F113" s="131" t="s">
        <v>123</v>
      </c>
      <c r="G113" s="131" t="s">
        <v>123</v>
      </c>
      <c r="H113" s="131" t="s">
        <v>123</v>
      </c>
      <c r="J113" s="18">
        <v>2033</v>
      </c>
      <c r="K113" s="18">
        <v>7</v>
      </c>
      <c r="L113" s="131">
        <v>2.6299471026187691</v>
      </c>
      <c r="M113" s="131">
        <v>1.1609475744257445</v>
      </c>
      <c r="N113" s="131">
        <v>1.1609475744257445</v>
      </c>
      <c r="O113" s="131">
        <v>0.38444352239343998</v>
      </c>
      <c r="P113" s="131" t="s">
        <v>123</v>
      </c>
      <c r="Q113" s="131">
        <v>0.15667162560377945</v>
      </c>
      <c r="R113" s="131" t="s">
        <v>123</v>
      </c>
      <c r="S113" s="131" t="s">
        <v>123</v>
      </c>
      <c r="T113" s="131" t="s">
        <v>123</v>
      </c>
      <c r="U113" s="131">
        <v>1.2152141365458096</v>
      </c>
    </row>
    <row r="114" spans="2:21" x14ac:dyDescent="0.25">
      <c r="B114" s="18">
        <v>2033</v>
      </c>
      <c r="C114" s="18">
        <v>8</v>
      </c>
      <c r="D114" s="131">
        <v>0.46678269971225261</v>
      </c>
      <c r="E114" s="131" t="s">
        <v>123</v>
      </c>
      <c r="F114" s="131" t="s">
        <v>123</v>
      </c>
      <c r="G114" s="131" t="s">
        <v>123</v>
      </c>
      <c r="H114" s="131" t="s">
        <v>123</v>
      </c>
      <c r="J114" s="18">
        <v>2033</v>
      </c>
      <c r="K114" s="18">
        <v>8</v>
      </c>
      <c r="L114" s="131">
        <v>2.6299471026187691</v>
      </c>
      <c r="M114" s="131">
        <v>1.1609475744257445</v>
      </c>
      <c r="N114" s="131">
        <v>1.1609475744257445</v>
      </c>
      <c r="O114" s="131">
        <v>0.38444352239343998</v>
      </c>
      <c r="P114" s="131" t="s">
        <v>123</v>
      </c>
      <c r="Q114" s="131">
        <v>0.15667162560377945</v>
      </c>
      <c r="R114" s="131" t="s">
        <v>123</v>
      </c>
      <c r="S114" s="131" t="s">
        <v>123</v>
      </c>
      <c r="T114" s="131" t="s">
        <v>123</v>
      </c>
      <c r="U114" s="131">
        <v>1.2152141365458096</v>
      </c>
    </row>
    <row r="115" spans="2:21" x14ac:dyDescent="0.25">
      <c r="B115" s="18">
        <v>2033</v>
      </c>
      <c r="C115" s="18">
        <v>9</v>
      </c>
      <c r="D115" s="131">
        <v>0.46678269971225261</v>
      </c>
      <c r="E115" s="131" t="s">
        <v>123</v>
      </c>
      <c r="F115" s="131" t="s">
        <v>123</v>
      </c>
      <c r="G115" s="131" t="s">
        <v>123</v>
      </c>
      <c r="H115" s="131" t="s">
        <v>123</v>
      </c>
      <c r="J115" s="18">
        <v>2033</v>
      </c>
      <c r="K115" s="18">
        <v>9</v>
      </c>
      <c r="L115" s="131">
        <v>2.6299471026187691</v>
      </c>
      <c r="M115" s="131">
        <v>1.1609475744257445</v>
      </c>
      <c r="N115" s="131">
        <v>1.1609475744257445</v>
      </c>
      <c r="O115" s="131">
        <v>0.38444352239343998</v>
      </c>
      <c r="P115" s="131" t="s">
        <v>123</v>
      </c>
      <c r="Q115" s="131">
        <v>0.15667162560377945</v>
      </c>
      <c r="R115" s="131" t="s">
        <v>123</v>
      </c>
      <c r="S115" s="131" t="s">
        <v>123</v>
      </c>
      <c r="T115" s="131" t="s">
        <v>123</v>
      </c>
      <c r="U115" s="131">
        <v>1.2152141365458096</v>
      </c>
    </row>
    <row r="116" spans="2:21" x14ac:dyDescent="0.25">
      <c r="B116" s="18">
        <v>2033</v>
      </c>
      <c r="C116" s="18">
        <v>10</v>
      </c>
      <c r="D116" s="131">
        <v>0.46678269971225261</v>
      </c>
      <c r="E116" s="131" t="s">
        <v>123</v>
      </c>
      <c r="F116" s="131" t="s">
        <v>123</v>
      </c>
      <c r="G116" s="131" t="s">
        <v>123</v>
      </c>
      <c r="H116" s="131" t="s">
        <v>123</v>
      </c>
      <c r="J116" s="18">
        <v>2033</v>
      </c>
      <c r="K116" s="18">
        <v>10</v>
      </c>
      <c r="L116" s="131">
        <v>2.6299471026187691</v>
      </c>
      <c r="M116" s="131">
        <v>1.1609475744257445</v>
      </c>
      <c r="N116" s="131">
        <v>1.1609475744257445</v>
      </c>
      <c r="O116" s="131">
        <v>0.38444352239343998</v>
      </c>
      <c r="P116" s="131" t="s">
        <v>123</v>
      </c>
      <c r="Q116" s="131">
        <v>0.15667162560377945</v>
      </c>
      <c r="R116" s="131" t="s">
        <v>123</v>
      </c>
      <c r="S116" s="131" t="s">
        <v>123</v>
      </c>
      <c r="T116" s="131" t="s">
        <v>123</v>
      </c>
      <c r="U116" s="131">
        <v>1.2152141365458096</v>
      </c>
    </row>
    <row r="117" spans="2:21" x14ac:dyDescent="0.25">
      <c r="B117" s="18">
        <v>2033</v>
      </c>
      <c r="C117" s="18">
        <v>11</v>
      </c>
      <c r="D117" s="131">
        <v>0.46678269971225261</v>
      </c>
      <c r="E117" s="131" t="s">
        <v>123</v>
      </c>
      <c r="F117" s="131" t="s">
        <v>123</v>
      </c>
      <c r="G117" s="131" t="s">
        <v>123</v>
      </c>
      <c r="H117" s="131" t="s">
        <v>123</v>
      </c>
      <c r="J117" s="18">
        <v>2033</v>
      </c>
      <c r="K117" s="18">
        <v>11</v>
      </c>
      <c r="L117" s="131">
        <v>2.6299471026187691</v>
      </c>
      <c r="M117" s="131">
        <v>1.1609475744257445</v>
      </c>
      <c r="N117" s="131">
        <v>1.1609475744257445</v>
      </c>
      <c r="O117" s="131">
        <v>0.38444352239343998</v>
      </c>
      <c r="P117" s="131" t="s">
        <v>123</v>
      </c>
      <c r="Q117" s="131">
        <v>0.15667162560377945</v>
      </c>
      <c r="R117" s="131" t="s">
        <v>123</v>
      </c>
      <c r="S117" s="131" t="s">
        <v>123</v>
      </c>
      <c r="T117" s="131" t="s">
        <v>123</v>
      </c>
      <c r="U117" s="131">
        <v>1.2152141365458096</v>
      </c>
    </row>
    <row r="118" spans="2:21" x14ac:dyDescent="0.25">
      <c r="B118" s="18">
        <v>2033</v>
      </c>
      <c r="C118" s="18">
        <v>12</v>
      </c>
      <c r="D118" s="131">
        <v>0.46678269971225261</v>
      </c>
      <c r="E118" s="131" t="s">
        <v>123</v>
      </c>
      <c r="F118" s="131" t="s">
        <v>123</v>
      </c>
      <c r="G118" s="131" t="s">
        <v>123</v>
      </c>
      <c r="H118" s="131" t="s">
        <v>123</v>
      </c>
      <c r="J118" s="18">
        <v>2033</v>
      </c>
      <c r="K118" s="18">
        <v>12</v>
      </c>
      <c r="L118" s="131">
        <v>2.6299471026187691</v>
      </c>
      <c r="M118" s="131">
        <v>1.1609475744257445</v>
      </c>
      <c r="N118" s="131">
        <v>1.1609475744257445</v>
      </c>
      <c r="O118" s="131">
        <v>0.38444352239343998</v>
      </c>
      <c r="P118" s="131" t="s">
        <v>123</v>
      </c>
      <c r="Q118" s="131">
        <v>0.15667162560377945</v>
      </c>
      <c r="R118" s="131" t="s">
        <v>123</v>
      </c>
      <c r="S118" s="131" t="s">
        <v>123</v>
      </c>
      <c r="T118" s="131" t="s">
        <v>123</v>
      </c>
      <c r="U118" s="131">
        <v>1.2152141365458096</v>
      </c>
    </row>
    <row r="119" spans="2:21" x14ac:dyDescent="0.25">
      <c r="B119" s="18">
        <v>2034</v>
      </c>
      <c r="C119" s="18">
        <v>1</v>
      </c>
      <c r="D119" s="131">
        <v>0.4784522672050589</v>
      </c>
      <c r="E119" s="131" t="s">
        <v>123</v>
      </c>
      <c r="F119" s="131" t="s">
        <v>123</v>
      </c>
      <c r="G119" s="131" t="s">
        <v>123</v>
      </c>
      <c r="H119" s="131" t="s">
        <v>123</v>
      </c>
      <c r="J119" s="18">
        <v>2034</v>
      </c>
      <c r="K119" s="18">
        <v>1</v>
      </c>
      <c r="L119" s="131">
        <v>2.6967348968811158</v>
      </c>
      <c r="M119" s="131">
        <v>1.190429965030829</v>
      </c>
      <c r="N119" s="131">
        <v>1.190429965030829</v>
      </c>
      <c r="O119" s="131">
        <v>0.39420650768448934</v>
      </c>
      <c r="P119" s="131" t="s">
        <v>123</v>
      </c>
      <c r="Q119" s="131">
        <v>0.1606503186684245</v>
      </c>
      <c r="R119" s="131" t="s">
        <v>123</v>
      </c>
      <c r="S119" s="131" t="s">
        <v>123</v>
      </c>
      <c r="T119" s="131" t="s">
        <v>123</v>
      </c>
      <c r="U119" s="131">
        <v>1.2460746324301186</v>
      </c>
    </row>
    <row r="120" spans="2:21" x14ac:dyDescent="0.25">
      <c r="B120" s="18">
        <v>2034</v>
      </c>
      <c r="C120" s="18">
        <v>2</v>
      </c>
      <c r="D120" s="131">
        <v>0.4784522672050589</v>
      </c>
      <c r="E120" s="131" t="s">
        <v>123</v>
      </c>
      <c r="F120" s="131" t="s">
        <v>123</v>
      </c>
      <c r="G120" s="131" t="s">
        <v>123</v>
      </c>
      <c r="H120" s="131" t="s">
        <v>123</v>
      </c>
      <c r="J120" s="18">
        <v>2034</v>
      </c>
      <c r="K120" s="18">
        <v>2</v>
      </c>
      <c r="L120" s="131">
        <v>2.6967348968811158</v>
      </c>
      <c r="M120" s="131">
        <v>1.190429965030829</v>
      </c>
      <c r="N120" s="131">
        <v>1.190429965030829</v>
      </c>
      <c r="O120" s="131">
        <v>0.39420650768448934</v>
      </c>
      <c r="P120" s="131" t="s">
        <v>123</v>
      </c>
      <c r="Q120" s="131">
        <v>0.1606503186684245</v>
      </c>
      <c r="R120" s="131" t="s">
        <v>123</v>
      </c>
      <c r="S120" s="131" t="s">
        <v>123</v>
      </c>
      <c r="T120" s="131" t="s">
        <v>123</v>
      </c>
      <c r="U120" s="131">
        <v>1.2460746324301186</v>
      </c>
    </row>
    <row r="121" spans="2:21" x14ac:dyDescent="0.25">
      <c r="B121" s="18">
        <v>2034</v>
      </c>
      <c r="C121" s="18">
        <v>3</v>
      </c>
      <c r="D121" s="131">
        <v>0.4784522672050589</v>
      </c>
      <c r="E121" s="131" t="s">
        <v>123</v>
      </c>
      <c r="F121" s="131" t="s">
        <v>123</v>
      </c>
      <c r="G121" s="131" t="s">
        <v>123</v>
      </c>
      <c r="H121" s="131" t="s">
        <v>123</v>
      </c>
      <c r="J121" s="18">
        <v>2034</v>
      </c>
      <c r="K121" s="18">
        <v>3</v>
      </c>
      <c r="L121" s="131">
        <v>2.6967348968811158</v>
      </c>
      <c r="M121" s="131">
        <v>1.190429965030829</v>
      </c>
      <c r="N121" s="131">
        <v>1.190429965030829</v>
      </c>
      <c r="O121" s="131">
        <v>0.39420650768448934</v>
      </c>
      <c r="P121" s="131" t="s">
        <v>123</v>
      </c>
      <c r="Q121" s="131">
        <v>0.1606503186684245</v>
      </c>
      <c r="R121" s="131" t="s">
        <v>123</v>
      </c>
      <c r="S121" s="131" t="s">
        <v>123</v>
      </c>
      <c r="T121" s="131" t="s">
        <v>123</v>
      </c>
      <c r="U121" s="131">
        <v>1.2460746324301186</v>
      </c>
    </row>
    <row r="122" spans="2:21" x14ac:dyDescent="0.25">
      <c r="B122" s="18">
        <v>2034</v>
      </c>
      <c r="C122" s="18">
        <v>4</v>
      </c>
      <c r="D122" s="131">
        <v>0.4784522672050589</v>
      </c>
      <c r="E122" s="131" t="s">
        <v>123</v>
      </c>
      <c r="F122" s="131" t="s">
        <v>123</v>
      </c>
      <c r="G122" s="131" t="s">
        <v>123</v>
      </c>
      <c r="H122" s="131" t="s">
        <v>123</v>
      </c>
      <c r="J122" s="18">
        <v>2034</v>
      </c>
      <c r="K122" s="18">
        <v>4</v>
      </c>
      <c r="L122" s="131">
        <v>2.6967348968811158</v>
      </c>
      <c r="M122" s="131">
        <v>1.190429965030829</v>
      </c>
      <c r="N122" s="131">
        <v>1.190429965030829</v>
      </c>
      <c r="O122" s="131">
        <v>0.39420650768448934</v>
      </c>
      <c r="P122" s="131" t="s">
        <v>123</v>
      </c>
      <c r="Q122" s="131">
        <v>0.1606503186684245</v>
      </c>
      <c r="R122" s="131" t="s">
        <v>123</v>
      </c>
      <c r="S122" s="131" t="s">
        <v>123</v>
      </c>
      <c r="T122" s="131" t="s">
        <v>123</v>
      </c>
      <c r="U122" s="131">
        <v>1.2460746324301186</v>
      </c>
    </row>
    <row r="123" spans="2:21" x14ac:dyDescent="0.25">
      <c r="B123" s="18">
        <v>2034</v>
      </c>
      <c r="C123" s="18">
        <v>5</v>
      </c>
      <c r="D123" s="131">
        <v>0.4784522672050589</v>
      </c>
      <c r="E123" s="131" t="s">
        <v>123</v>
      </c>
      <c r="F123" s="131" t="s">
        <v>123</v>
      </c>
      <c r="G123" s="131" t="s">
        <v>123</v>
      </c>
      <c r="H123" s="131" t="s">
        <v>123</v>
      </c>
      <c r="J123" s="18">
        <v>2034</v>
      </c>
      <c r="K123" s="18">
        <v>5</v>
      </c>
      <c r="L123" s="131">
        <v>2.6967348968811158</v>
      </c>
      <c r="M123" s="131">
        <v>1.190429965030829</v>
      </c>
      <c r="N123" s="131">
        <v>1.190429965030829</v>
      </c>
      <c r="O123" s="131">
        <v>0.39420650768448934</v>
      </c>
      <c r="P123" s="131" t="s">
        <v>123</v>
      </c>
      <c r="Q123" s="131">
        <v>0.1606503186684245</v>
      </c>
      <c r="R123" s="131" t="s">
        <v>123</v>
      </c>
      <c r="S123" s="131" t="s">
        <v>123</v>
      </c>
      <c r="T123" s="131" t="s">
        <v>123</v>
      </c>
      <c r="U123" s="131">
        <v>1.2460746324301186</v>
      </c>
    </row>
    <row r="124" spans="2:21" x14ac:dyDescent="0.25">
      <c r="B124" s="18">
        <v>2034</v>
      </c>
      <c r="C124" s="18">
        <v>6</v>
      </c>
      <c r="D124" s="131">
        <v>0.4784522672050589</v>
      </c>
      <c r="E124" s="131" t="s">
        <v>123</v>
      </c>
      <c r="F124" s="131" t="s">
        <v>123</v>
      </c>
      <c r="G124" s="131" t="s">
        <v>123</v>
      </c>
      <c r="H124" s="131" t="s">
        <v>123</v>
      </c>
      <c r="J124" s="18">
        <v>2034</v>
      </c>
      <c r="K124" s="18">
        <v>6</v>
      </c>
      <c r="L124" s="131">
        <v>2.6967348968811158</v>
      </c>
      <c r="M124" s="131">
        <v>1.190429965030829</v>
      </c>
      <c r="N124" s="131">
        <v>1.190429965030829</v>
      </c>
      <c r="O124" s="131">
        <v>0.39420650768448934</v>
      </c>
      <c r="P124" s="131" t="s">
        <v>123</v>
      </c>
      <c r="Q124" s="131">
        <v>0.1606503186684245</v>
      </c>
      <c r="R124" s="131" t="s">
        <v>123</v>
      </c>
      <c r="S124" s="131" t="s">
        <v>123</v>
      </c>
      <c r="T124" s="131" t="s">
        <v>123</v>
      </c>
      <c r="U124" s="131">
        <v>1.2460746324301186</v>
      </c>
    </row>
    <row r="125" spans="2:21" x14ac:dyDescent="0.25">
      <c r="B125" s="18">
        <v>2034</v>
      </c>
      <c r="C125" s="18">
        <v>7</v>
      </c>
      <c r="D125" s="131">
        <v>0.4784522672050589</v>
      </c>
      <c r="E125" s="131" t="s">
        <v>123</v>
      </c>
      <c r="F125" s="131" t="s">
        <v>123</v>
      </c>
      <c r="G125" s="131" t="s">
        <v>123</v>
      </c>
      <c r="H125" s="131" t="s">
        <v>123</v>
      </c>
      <c r="J125" s="18">
        <v>2034</v>
      </c>
      <c r="K125" s="18">
        <v>7</v>
      </c>
      <c r="L125" s="131">
        <v>2.6967348968811158</v>
      </c>
      <c r="M125" s="131">
        <v>1.190429965030829</v>
      </c>
      <c r="N125" s="131">
        <v>1.190429965030829</v>
      </c>
      <c r="O125" s="131">
        <v>0.39420650768448934</v>
      </c>
      <c r="P125" s="131" t="s">
        <v>123</v>
      </c>
      <c r="Q125" s="131">
        <v>0.1606503186684245</v>
      </c>
      <c r="R125" s="131" t="s">
        <v>123</v>
      </c>
      <c r="S125" s="131" t="s">
        <v>123</v>
      </c>
      <c r="T125" s="131" t="s">
        <v>123</v>
      </c>
      <c r="U125" s="131">
        <v>1.2460746324301186</v>
      </c>
    </row>
    <row r="126" spans="2:21" x14ac:dyDescent="0.25">
      <c r="B126" s="18">
        <v>2034</v>
      </c>
      <c r="C126" s="18">
        <v>8</v>
      </c>
      <c r="D126" s="131">
        <v>0.4784522672050589</v>
      </c>
      <c r="E126" s="131" t="s">
        <v>123</v>
      </c>
      <c r="F126" s="131" t="s">
        <v>123</v>
      </c>
      <c r="G126" s="131" t="s">
        <v>123</v>
      </c>
      <c r="H126" s="131" t="s">
        <v>123</v>
      </c>
      <c r="J126" s="18">
        <v>2034</v>
      </c>
      <c r="K126" s="18">
        <v>8</v>
      </c>
      <c r="L126" s="131">
        <v>2.6967348968811158</v>
      </c>
      <c r="M126" s="131">
        <v>1.190429965030829</v>
      </c>
      <c r="N126" s="131">
        <v>1.190429965030829</v>
      </c>
      <c r="O126" s="131">
        <v>0.39420650768448934</v>
      </c>
      <c r="P126" s="131" t="s">
        <v>123</v>
      </c>
      <c r="Q126" s="131">
        <v>0.1606503186684245</v>
      </c>
      <c r="R126" s="131" t="s">
        <v>123</v>
      </c>
      <c r="S126" s="131" t="s">
        <v>123</v>
      </c>
      <c r="T126" s="131" t="s">
        <v>123</v>
      </c>
      <c r="U126" s="131">
        <v>1.2460746324301186</v>
      </c>
    </row>
    <row r="127" spans="2:21" x14ac:dyDescent="0.25">
      <c r="B127" s="18">
        <v>2034</v>
      </c>
      <c r="C127" s="18">
        <v>9</v>
      </c>
      <c r="D127" s="131">
        <v>0.4784522672050589</v>
      </c>
      <c r="E127" s="131" t="s">
        <v>123</v>
      </c>
      <c r="F127" s="131" t="s">
        <v>123</v>
      </c>
      <c r="G127" s="131" t="s">
        <v>123</v>
      </c>
      <c r="H127" s="131" t="s">
        <v>123</v>
      </c>
      <c r="J127" s="18">
        <v>2034</v>
      </c>
      <c r="K127" s="18">
        <v>9</v>
      </c>
      <c r="L127" s="131">
        <v>2.6967348968811158</v>
      </c>
      <c r="M127" s="131">
        <v>1.190429965030829</v>
      </c>
      <c r="N127" s="131">
        <v>1.190429965030829</v>
      </c>
      <c r="O127" s="131">
        <v>0.39420650768448934</v>
      </c>
      <c r="P127" s="131" t="s">
        <v>123</v>
      </c>
      <c r="Q127" s="131">
        <v>0.1606503186684245</v>
      </c>
      <c r="R127" s="131" t="s">
        <v>123</v>
      </c>
      <c r="S127" s="131" t="s">
        <v>123</v>
      </c>
      <c r="T127" s="131" t="s">
        <v>123</v>
      </c>
      <c r="U127" s="131">
        <v>1.2460746324301186</v>
      </c>
    </row>
    <row r="128" spans="2:21" x14ac:dyDescent="0.25">
      <c r="B128" s="18">
        <v>2034</v>
      </c>
      <c r="C128" s="18">
        <v>10</v>
      </c>
      <c r="D128" s="131">
        <v>0.4784522672050589</v>
      </c>
      <c r="E128" s="131" t="s">
        <v>123</v>
      </c>
      <c r="F128" s="131" t="s">
        <v>123</v>
      </c>
      <c r="G128" s="131" t="s">
        <v>123</v>
      </c>
      <c r="H128" s="131" t="s">
        <v>123</v>
      </c>
      <c r="J128" s="18">
        <v>2034</v>
      </c>
      <c r="K128" s="18">
        <v>10</v>
      </c>
      <c r="L128" s="131">
        <v>2.6967348968811158</v>
      </c>
      <c r="M128" s="131">
        <v>1.190429965030829</v>
      </c>
      <c r="N128" s="131">
        <v>1.190429965030829</v>
      </c>
      <c r="O128" s="131">
        <v>0.39420650768448934</v>
      </c>
      <c r="P128" s="131" t="s">
        <v>123</v>
      </c>
      <c r="Q128" s="131">
        <v>0.1606503186684245</v>
      </c>
      <c r="R128" s="131" t="s">
        <v>123</v>
      </c>
      <c r="S128" s="131" t="s">
        <v>123</v>
      </c>
      <c r="T128" s="131" t="s">
        <v>123</v>
      </c>
      <c r="U128" s="131">
        <v>1.2460746324301186</v>
      </c>
    </row>
    <row r="129" spans="2:21" x14ac:dyDescent="0.25">
      <c r="B129" s="18">
        <v>2034</v>
      </c>
      <c r="C129" s="18">
        <v>11</v>
      </c>
      <c r="D129" s="131">
        <v>0.4784522672050589</v>
      </c>
      <c r="E129" s="131" t="s">
        <v>123</v>
      </c>
      <c r="F129" s="131" t="s">
        <v>123</v>
      </c>
      <c r="G129" s="131" t="s">
        <v>123</v>
      </c>
      <c r="H129" s="131" t="s">
        <v>123</v>
      </c>
      <c r="J129" s="18">
        <v>2034</v>
      </c>
      <c r="K129" s="18">
        <v>11</v>
      </c>
      <c r="L129" s="131">
        <v>2.6967348968811158</v>
      </c>
      <c r="M129" s="131">
        <v>1.190429965030829</v>
      </c>
      <c r="N129" s="131">
        <v>1.190429965030829</v>
      </c>
      <c r="O129" s="131">
        <v>0.39420650768448934</v>
      </c>
      <c r="P129" s="131" t="s">
        <v>123</v>
      </c>
      <c r="Q129" s="131">
        <v>0.1606503186684245</v>
      </c>
      <c r="R129" s="131" t="s">
        <v>123</v>
      </c>
      <c r="S129" s="131" t="s">
        <v>123</v>
      </c>
      <c r="T129" s="131" t="s">
        <v>123</v>
      </c>
      <c r="U129" s="131">
        <v>1.2460746324301186</v>
      </c>
    </row>
    <row r="130" spans="2:21" x14ac:dyDescent="0.25">
      <c r="B130" s="18">
        <v>2034</v>
      </c>
      <c r="C130" s="18">
        <v>12</v>
      </c>
      <c r="D130" s="131">
        <v>0.4784522672050589</v>
      </c>
      <c r="E130" s="131" t="s">
        <v>123</v>
      </c>
      <c r="F130" s="131" t="s">
        <v>123</v>
      </c>
      <c r="G130" s="131" t="s">
        <v>123</v>
      </c>
      <c r="H130" s="131" t="s">
        <v>123</v>
      </c>
      <c r="J130" s="18">
        <v>2034</v>
      </c>
      <c r="K130" s="18">
        <v>12</v>
      </c>
      <c r="L130" s="131">
        <v>2.6967348968811158</v>
      </c>
      <c r="M130" s="131">
        <v>1.190429965030829</v>
      </c>
      <c r="N130" s="131">
        <v>1.190429965030829</v>
      </c>
      <c r="O130" s="131">
        <v>0.39420650768448934</v>
      </c>
      <c r="P130" s="131" t="s">
        <v>123</v>
      </c>
      <c r="Q130" s="131">
        <v>0.1606503186684245</v>
      </c>
      <c r="R130" s="131" t="s">
        <v>123</v>
      </c>
      <c r="S130" s="131" t="s">
        <v>123</v>
      </c>
      <c r="T130" s="131" t="s">
        <v>123</v>
      </c>
      <c r="U130" s="131">
        <v>1.2460746324301186</v>
      </c>
    </row>
    <row r="131" spans="2:21" x14ac:dyDescent="0.25">
      <c r="B131" s="18">
        <v>2035</v>
      </c>
      <c r="C131" s="18">
        <v>1</v>
      </c>
      <c r="D131" s="131">
        <v>0.49137047841959558</v>
      </c>
      <c r="E131" s="131" t="s">
        <v>123</v>
      </c>
      <c r="F131" s="131" t="s">
        <v>123</v>
      </c>
      <c r="G131" s="131" t="s">
        <v>123</v>
      </c>
      <c r="H131" s="131" t="s">
        <v>123</v>
      </c>
      <c r="J131" s="18">
        <v>2035</v>
      </c>
      <c r="K131" s="18">
        <v>1</v>
      </c>
      <c r="L131" s="131">
        <v>2.7684777266085141</v>
      </c>
      <c r="M131" s="131">
        <v>1.2220996758290144</v>
      </c>
      <c r="N131" s="131">
        <v>1.2220996758290144</v>
      </c>
      <c r="O131" s="131">
        <v>0.40469381601833754</v>
      </c>
      <c r="P131" s="131" t="s">
        <v>123</v>
      </c>
      <c r="Q131" s="131">
        <v>0.16492419389109128</v>
      </c>
      <c r="R131" s="131" t="s">
        <v>123</v>
      </c>
      <c r="S131" s="131" t="s">
        <v>123</v>
      </c>
      <c r="T131" s="131" t="s">
        <v>123</v>
      </c>
      <c r="U131" s="131">
        <v>1.2792246911494445</v>
      </c>
    </row>
    <row r="132" spans="2:21" x14ac:dyDescent="0.25">
      <c r="B132" s="18">
        <v>2035</v>
      </c>
      <c r="C132" s="18">
        <v>2</v>
      </c>
      <c r="D132" s="131">
        <v>0.49137047841959558</v>
      </c>
      <c r="E132" s="131" t="s">
        <v>123</v>
      </c>
      <c r="F132" s="131" t="s">
        <v>123</v>
      </c>
      <c r="G132" s="131" t="s">
        <v>123</v>
      </c>
      <c r="H132" s="131" t="s">
        <v>123</v>
      </c>
      <c r="J132" s="18">
        <v>2035</v>
      </c>
      <c r="K132" s="18">
        <v>2</v>
      </c>
      <c r="L132" s="131">
        <v>2.7684777266085141</v>
      </c>
      <c r="M132" s="131">
        <v>1.2220996758290144</v>
      </c>
      <c r="N132" s="131">
        <v>1.2220996758290144</v>
      </c>
      <c r="O132" s="131">
        <v>0.40469381601833754</v>
      </c>
      <c r="P132" s="131" t="s">
        <v>123</v>
      </c>
      <c r="Q132" s="131">
        <v>0.16492419389109128</v>
      </c>
      <c r="R132" s="131" t="s">
        <v>123</v>
      </c>
      <c r="S132" s="131" t="s">
        <v>123</v>
      </c>
      <c r="T132" s="131" t="s">
        <v>123</v>
      </c>
      <c r="U132" s="131">
        <v>1.2792246911494445</v>
      </c>
    </row>
    <row r="133" spans="2:21" x14ac:dyDescent="0.25">
      <c r="B133" s="18">
        <v>2035</v>
      </c>
      <c r="C133" s="18">
        <v>3</v>
      </c>
      <c r="D133" s="131">
        <v>0.49137047841959558</v>
      </c>
      <c r="E133" s="131" t="s">
        <v>123</v>
      </c>
      <c r="F133" s="131" t="s">
        <v>123</v>
      </c>
      <c r="G133" s="131" t="s">
        <v>123</v>
      </c>
      <c r="H133" s="131" t="s">
        <v>123</v>
      </c>
      <c r="J133" s="18">
        <v>2035</v>
      </c>
      <c r="K133" s="18">
        <v>3</v>
      </c>
      <c r="L133" s="131">
        <v>2.7684777266085141</v>
      </c>
      <c r="M133" s="131">
        <v>1.2220996758290144</v>
      </c>
      <c r="N133" s="131">
        <v>1.2220996758290144</v>
      </c>
      <c r="O133" s="131">
        <v>0.40469381601833754</v>
      </c>
      <c r="P133" s="131" t="s">
        <v>123</v>
      </c>
      <c r="Q133" s="131">
        <v>0.16492419389109128</v>
      </c>
      <c r="R133" s="131" t="s">
        <v>123</v>
      </c>
      <c r="S133" s="131" t="s">
        <v>123</v>
      </c>
      <c r="T133" s="131" t="s">
        <v>123</v>
      </c>
      <c r="U133" s="131">
        <v>1.2792246911494445</v>
      </c>
    </row>
    <row r="134" spans="2:21" x14ac:dyDescent="0.25">
      <c r="B134" s="18">
        <v>2035</v>
      </c>
      <c r="C134" s="18">
        <v>4</v>
      </c>
      <c r="D134" s="131">
        <v>0.49137047841959558</v>
      </c>
      <c r="E134" s="131" t="s">
        <v>123</v>
      </c>
      <c r="F134" s="131" t="s">
        <v>123</v>
      </c>
      <c r="G134" s="131" t="s">
        <v>123</v>
      </c>
      <c r="H134" s="131" t="s">
        <v>123</v>
      </c>
      <c r="J134" s="18">
        <v>2035</v>
      </c>
      <c r="K134" s="18">
        <v>4</v>
      </c>
      <c r="L134" s="131">
        <v>2.7684777266085141</v>
      </c>
      <c r="M134" s="131">
        <v>1.2220996758290144</v>
      </c>
      <c r="N134" s="131">
        <v>1.2220996758290144</v>
      </c>
      <c r="O134" s="131">
        <v>0.40469381601833754</v>
      </c>
      <c r="P134" s="131" t="s">
        <v>123</v>
      </c>
      <c r="Q134" s="131">
        <v>0.16492419389109128</v>
      </c>
      <c r="R134" s="131" t="s">
        <v>123</v>
      </c>
      <c r="S134" s="131" t="s">
        <v>123</v>
      </c>
      <c r="T134" s="131" t="s">
        <v>123</v>
      </c>
      <c r="U134" s="131">
        <v>1.2792246911494445</v>
      </c>
    </row>
    <row r="135" spans="2:21" x14ac:dyDescent="0.25">
      <c r="B135" s="18">
        <v>2035</v>
      </c>
      <c r="C135" s="18">
        <v>5</v>
      </c>
      <c r="D135" s="131">
        <v>0.49137047841959558</v>
      </c>
      <c r="E135" s="131" t="s">
        <v>123</v>
      </c>
      <c r="F135" s="131" t="s">
        <v>123</v>
      </c>
      <c r="G135" s="131" t="s">
        <v>123</v>
      </c>
      <c r="H135" s="131" t="s">
        <v>123</v>
      </c>
      <c r="J135" s="18">
        <v>2035</v>
      </c>
      <c r="K135" s="18">
        <v>5</v>
      </c>
      <c r="L135" s="131">
        <v>2.7684777266085141</v>
      </c>
      <c r="M135" s="131">
        <v>1.2220996758290144</v>
      </c>
      <c r="N135" s="131">
        <v>1.2220996758290144</v>
      </c>
      <c r="O135" s="131">
        <v>0.40469381601833754</v>
      </c>
      <c r="P135" s="131" t="s">
        <v>123</v>
      </c>
      <c r="Q135" s="131">
        <v>0.16492419389109128</v>
      </c>
      <c r="R135" s="131" t="s">
        <v>123</v>
      </c>
      <c r="S135" s="131" t="s">
        <v>123</v>
      </c>
      <c r="T135" s="131" t="s">
        <v>123</v>
      </c>
      <c r="U135" s="131">
        <v>1.2792246911494445</v>
      </c>
    </row>
    <row r="136" spans="2:21" x14ac:dyDescent="0.25">
      <c r="B136" s="18">
        <v>2035</v>
      </c>
      <c r="C136" s="18">
        <v>6</v>
      </c>
      <c r="D136" s="131">
        <v>0.49137047841959558</v>
      </c>
      <c r="E136" s="131" t="s">
        <v>123</v>
      </c>
      <c r="F136" s="131" t="s">
        <v>123</v>
      </c>
      <c r="G136" s="131" t="s">
        <v>123</v>
      </c>
      <c r="H136" s="131" t="s">
        <v>123</v>
      </c>
      <c r="J136" s="18">
        <v>2035</v>
      </c>
      <c r="K136" s="18">
        <v>6</v>
      </c>
      <c r="L136" s="131">
        <v>2.7684777266085141</v>
      </c>
      <c r="M136" s="131">
        <v>1.2220996758290144</v>
      </c>
      <c r="N136" s="131">
        <v>1.2220996758290144</v>
      </c>
      <c r="O136" s="131">
        <v>0.40469381601833754</v>
      </c>
      <c r="P136" s="131" t="s">
        <v>123</v>
      </c>
      <c r="Q136" s="131">
        <v>0.16492419389109128</v>
      </c>
      <c r="R136" s="131" t="s">
        <v>123</v>
      </c>
      <c r="S136" s="131" t="s">
        <v>123</v>
      </c>
      <c r="T136" s="131" t="s">
        <v>123</v>
      </c>
      <c r="U136" s="131">
        <v>1.2792246911494445</v>
      </c>
    </row>
    <row r="137" spans="2:21" x14ac:dyDescent="0.25">
      <c r="B137" s="18">
        <v>2035</v>
      </c>
      <c r="C137" s="18">
        <v>7</v>
      </c>
      <c r="D137" s="131">
        <v>0.49137047841959558</v>
      </c>
      <c r="E137" s="131" t="s">
        <v>123</v>
      </c>
      <c r="F137" s="131" t="s">
        <v>123</v>
      </c>
      <c r="G137" s="131" t="s">
        <v>123</v>
      </c>
      <c r="H137" s="131" t="s">
        <v>123</v>
      </c>
      <c r="J137" s="18">
        <v>2035</v>
      </c>
      <c r="K137" s="18">
        <v>7</v>
      </c>
      <c r="L137" s="131">
        <v>2.7684777266085141</v>
      </c>
      <c r="M137" s="131">
        <v>1.2220996758290144</v>
      </c>
      <c r="N137" s="131">
        <v>1.2220996758290144</v>
      </c>
      <c r="O137" s="131">
        <v>0.40469381601833754</v>
      </c>
      <c r="P137" s="131" t="s">
        <v>123</v>
      </c>
      <c r="Q137" s="131">
        <v>0.16492419389109128</v>
      </c>
      <c r="R137" s="131" t="s">
        <v>123</v>
      </c>
      <c r="S137" s="131" t="s">
        <v>123</v>
      </c>
      <c r="T137" s="131" t="s">
        <v>123</v>
      </c>
      <c r="U137" s="131">
        <v>1.2792246911494445</v>
      </c>
    </row>
    <row r="138" spans="2:21" x14ac:dyDescent="0.25">
      <c r="B138" s="18">
        <v>2035</v>
      </c>
      <c r="C138" s="18">
        <v>8</v>
      </c>
      <c r="D138" s="131">
        <v>0.49137047841959558</v>
      </c>
      <c r="E138" s="131" t="s">
        <v>123</v>
      </c>
      <c r="F138" s="131" t="s">
        <v>123</v>
      </c>
      <c r="G138" s="131" t="s">
        <v>123</v>
      </c>
      <c r="H138" s="131" t="s">
        <v>123</v>
      </c>
      <c r="J138" s="18">
        <v>2035</v>
      </c>
      <c r="K138" s="18">
        <v>8</v>
      </c>
      <c r="L138" s="131">
        <v>2.7684777266085141</v>
      </c>
      <c r="M138" s="131">
        <v>1.2220996758290144</v>
      </c>
      <c r="N138" s="131">
        <v>1.2220996758290144</v>
      </c>
      <c r="O138" s="131">
        <v>0.40469381601833754</v>
      </c>
      <c r="P138" s="131" t="s">
        <v>123</v>
      </c>
      <c r="Q138" s="131">
        <v>0.16492419389109128</v>
      </c>
      <c r="R138" s="131" t="s">
        <v>123</v>
      </c>
      <c r="S138" s="131" t="s">
        <v>123</v>
      </c>
      <c r="T138" s="131" t="s">
        <v>123</v>
      </c>
      <c r="U138" s="131">
        <v>1.2792246911494445</v>
      </c>
    </row>
    <row r="139" spans="2:21" x14ac:dyDescent="0.25">
      <c r="B139" s="18">
        <v>2035</v>
      </c>
      <c r="C139" s="18">
        <v>9</v>
      </c>
      <c r="D139" s="131">
        <v>0.49137047841959558</v>
      </c>
      <c r="E139" s="131" t="s">
        <v>123</v>
      </c>
      <c r="F139" s="131" t="s">
        <v>123</v>
      </c>
      <c r="G139" s="131" t="s">
        <v>123</v>
      </c>
      <c r="H139" s="131" t="s">
        <v>123</v>
      </c>
      <c r="J139" s="18">
        <v>2035</v>
      </c>
      <c r="K139" s="18">
        <v>9</v>
      </c>
      <c r="L139" s="131">
        <v>2.7684777266085141</v>
      </c>
      <c r="M139" s="131">
        <v>1.2220996758290144</v>
      </c>
      <c r="N139" s="131">
        <v>1.2220996758290144</v>
      </c>
      <c r="O139" s="131">
        <v>0.40469381601833754</v>
      </c>
      <c r="P139" s="131" t="s">
        <v>123</v>
      </c>
      <c r="Q139" s="131">
        <v>0.16492419389109128</v>
      </c>
      <c r="R139" s="131" t="s">
        <v>123</v>
      </c>
      <c r="S139" s="131" t="s">
        <v>123</v>
      </c>
      <c r="T139" s="131" t="s">
        <v>123</v>
      </c>
      <c r="U139" s="131">
        <v>1.2792246911494445</v>
      </c>
    </row>
    <row r="140" spans="2:21" x14ac:dyDescent="0.25">
      <c r="B140" s="18">
        <v>2035</v>
      </c>
      <c r="C140" s="18">
        <v>10</v>
      </c>
      <c r="D140" s="131">
        <v>0.49137047841959558</v>
      </c>
      <c r="E140" s="131" t="s">
        <v>123</v>
      </c>
      <c r="F140" s="131" t="s">
        <v>123</v>
      </c>
      <c r="G140" s="131" t="s">
        <v>123</v>
      </c>
      <c r="H140" s="131" t="s">
        <v>123</v>
      </c>
      <c r="J140" s="18">
        <v>2035</v>
      </c>
      <c r="K140" s="18">
        <v>10</v>
      </c>
      <c r="L140" s="131">
        <v>2.7684777266085141</v>
      </c>
      <c r="M140" s="131">
        <v>1.2220996758290144</v>
      </c>
      <c r="N140" s="131">
        <v>1.2220996758290144</v>
      </c>
      <c r="O140" s="131">
        <v>0.40469381601833754</v>
      </c>
      <c r="P140" s="131" t="s">
        <v>123</v>
      </c>
      <c r="Q140" s="131">
        <v>0.16492419389109128</v>
      </c>
      <c r="R140" s="131" t="s">
        <v>123</v>
      </c>
      <c r="S140" s="131" t="s">
        <v>123</v>
      </c>
      <c r="T140" s="131" t="s">
        <v>123</v>
      </c>
      <c r="U140" s="131">
        <v>1.2792246911494445</v>
      </c>
    </row>
    <row r="141" spans="2:21" x14ac:dyDescent="0.25">
      <c r="B141" s="18">
        <v>2035</v>
      </c>
      <c r="C141" s="18">
        <v>11</v>
      </c>
      <c r="D141" s="131">
        <v>0.49137047841959558</v>
      </c>
      <c r="E141" s="131" t="s">
        <v>123</v>
      </c>
      <c r="F141" s="131" t="s">
        <v>123</v>
      </c>
      <c r="G141" s="131" t="s">
        <v>123</v>
      </c>
      <c r="H141" s="131" t="s">
        <v>123</v>
      </c>
      <c r="J141" s="18">
        <v>2035</v>
      </c>
      <c r="K141" s="18">
        <v>11</v>
      </c>
      <c r="L141" s="131">
        <v>2.7684777266085141</v>
      </c>
      <c r="M141" s="131">
        <v>1.2220996758290144</v>
      </c>
      <c r="N141" s="131">
        <v>1.2220996758290144</v>
      </c>
      <c r="O141" s="131">
        <v>0.40469381601833754</v>
      </c>
      <c r="P141" s="131" t="s">
        <v>123</v>
      </c>
      <c r="Q141" s="131">
        <v>0.16492419389109128</v>
      </c>
      <c r="R141" s="131" t="s">
        <v>123</v>
      </c>
      <c r="S141" s="131" t="s">
        <v>123</v>
      </c>
      <c r="T141" s="131" t="s">
        <v>123</v>
      </c>
      <c r="U141" s="131">
        <v>1.2792246911494445</v>
      </c>
    </row>
    <row r="142" spans="2:21" x14ac:dyDescent="0.25">
      <c r="B142" s="18">
        <v>2035</v>
      </c>
      <c r="C142" s="18">
        <v>12</v>
      </c>
      <c r="D142" s="131">
        <v>0.49137047841959558</v>
      </c>
      <c r="E142" s="131" t="s">
        <v>123</v>
      </c>
      <c r="F142" s="131" t="s">
        <v>123</v>
      </c>
      <c r="G142" s="131" t="s">
        <v>123</v>
      </c>
      <c r="H142" s="131" t="s">
        <v>123</v>
      </c>
      <c r="J142" s="18">
        <v>2035</v>
      </c>
      <c r="K142" s="18">
        <v>12</v>
      </c>
      <c r="L142" s="131">
        <v>2.7684777266085141</v>
      </c>
      <c r="M142" s="131">
        <v>1.2220996758290144</v>
      </c>
      <c r="N142" s="131">
        <v>1.2220996758290144</v>
      </c>
      <c r="O142" s="131">
        <v>0.40469381601833754</v>
      </c>
      <c r="P142" s="131" t="s">
        <v>123</v>
      </c>
      <c r="Q142" s="131">
        <v>0.16492419389109128</v>
      </c>
      <c r="R142" s="131" t="s">
        <v>123</v>
      </c>
      <c r="S142" s="131" t="s">
        <v>123</v>
      </c>
      <c r="T142" s="131" t="s">
        <v>123</v>
      </c>
      <c r="U142" s="131">
        <v>1.2792246911494445</v>
      </c>
    </row>
    <row r="143" spans="2:21" x14ac:dyDescent="0.25">
      <c r="B143" s="18">
        <v>2036</v>
      </c>
      <c r="C143" s="18">
        <v>1</v>
      </c>
      <c r="D143" s="131">
        <v>0.50463748133692476</v>
      </c>
      <c r="E143" s="131" t="s">
        <v>123</v>
      </c>
      <c r="F143" s="131" t="s">
        <v>123</v>
      </c>
      <c r="G143" s="131" t="s">
        <v>123</v>
      </c>
      <c r="H143" s="131" t="s">
        <v>123</v>
      </c>
      <c r="J143" s="18">
        <v>2036</v>
      </c>
      <c r="K143" s="18">
        <v>1</v>
      </c>
      <c r="L143" s="131">
        <v>2.841987214157101</v>
      </c>
      <c r="M143" s="131">
        <v>1.25454924912341</v>
      </c>
      <c r="N143" s="131">
        <v>1.25454924912341</v>
      </c>
      <c r="O143" s="131">
        <v>0.41543937295154559</v>
      </c>
      <c r="P143" s="131" t="s">
        <v>123</v>
      </c>
      <c r="Q143" s="131">
        <v>0.1693033127334703</v>
      </c>
      <c r="R143" s="131" t="s">
        <v>123</v>
      </c>
      <c r="S143" s="131" t="s">
        <v>123</v>
      </c>
      <c r="T143" s="131" t="s">
        <v>123</v>
      </c>
      <c r="U143" s="131">
        <v>1.3131910657393862</v>
      </c>
    </row>
    <row r="144" spans="2:21" x14ac:dyDescent="0.25">
      <c r="B144" s="18">
        <v>2036</v>
      </c>
      <c r="C144" s="18">
        <v>2</v>
      </c>
      <c r="D144" s="131">
        <v>0.50463748133692476</v>
      </c>
      <c r="E144" s="131" t="s">
        <v>123</v>
      </c>
      <c r="F144" s="131" t="s">
        <v>123</v>
      </c>
      <c r="G144" s="131" t="s">
        <v>123</v>
      </c>
      <c r="H144" s="131" t="s">
        <v>123</v>
      </c>
      <c r="J144" s="18">
        <v>2036</v>
      </c>
      <c r="K144" s="18">
        <v>2</v>
      </c>
      <c r="L144" s="131">
        <v>2.841987214157101</v>
      </c>
      <c r="M144" s="131">
        <v>1.25454924912341</v>
      </c>
      <c r="N144" s="131">
        <v>1.25454924912341</v>
      </c>
      <c r="O144" s="131">
        <v>0.41543937295154559</v>
      </c>
      <c r="P144" s="131" t="s">
        <v>123</v>
      </c>
      <c r="Q144" s="131">
        <v>0.1693033127334703</v>
      </c>
      <c r="R144" s="131" t="s">
        <v>123</v>
      </c>
      <c r="S144" s="131" t="s">
        <v>123</v>
      </c>
      <c r="T144" s="131" t="s">
        <v>123</v>
      </c>
      <c r="U144" s="131">
        <v>1.3131910657393862</v>
      </c>
    </row>
    <row r="145" spans="2:21" x14ac:dyDescent="0.25">
      <c r="B145" s="18">
        <v>2036</v>
      </c>
      <c r="C145" s="18">
        <v>3</v>
      </c>
      <c r="D145" s="131">
        <v>0.50463748133692476</v>
      </c>
      <c r="E145" s="131" t="s">
        <v>123</v>
      </c>
      <c r="F145" s="131" t="s">
        <v>123</v>
      </c>
      <c r="G145" s="131" t="s">
        <v>123</v>
      </c>
      <c r="H145" s="131" t="s">
        <v>123</v>
      </c>
      <c r="J145" s="18">
        <v>2036</v>
      </c>
      <c r="K145" s="18">
        <v>3</v>
      </c>
      <c r="L145" s="131">
        <v>2.841987214157101</v>
      </c>
      <c r="M145" s="131">
        <v>1.25454924912341</v>
      </c>
      <c r="N145" s="131">
        <v>1.25454924912341</v>
      </c>
      <c r="O145" s="131">
        <v>0.41543937295154559</v>
      </c>
      <c r="P145" s="131" t="s">
        <v>123</v>
      </c>
      <c r="Q145" s="131">
        <v>0.1693033127334703</v>
      </c>
      <c r="R145" s="131" t="s">
        <v>123</v>
      </c>
      <c r="S145" s="131" t="s">
        <v>123</v>
      </c>
      <c r="T145" s="131" t="s">
        <v>123</v>
      </c>
      <c r="U145" s="131">
        <v>1.3131910657393862</v>
      </c>
    </row>
    <row r="146" spans="2:21" x14ac:dyDescent="0.25">
      <c r="B146" s="18">
        <v>2036</v>
      </c>
      <c r="C146" s="18">
        <v>4</v>
      </c>
      <c r="D146" s="131">
        <v>0.50463748133692476</v>
      </c>
      <c r="E146" s="131" t="s">
        <v>123</v>
      </c>
      <c r="F146" s="131" t="s">
        <v>123</v>
      </c>
      <c r="G146" s="131" t="s">
        <v>123</v>
      </c>
      <c r="H146" s="131" t="s">
        <v>123</v>
      </c>
      <c r="J146" s="18">
        <v>2036</v>
      </c>
      <c r="K146" s="18">
        <v>4</v>
      </c>
      <c r="L146" s="131">
        <v>2.841987214157101</v>
      </c>
      <c r="M146" s="131">
        <v>1.25454924912341</v>
      </c>
      <c r="N146" s="131">
        <v>1.25454924912341</v>
      </c>
      <c r="O146" s="131">
        <v>0.41543937295154559</v>
      </c>
      <c r="P146" s="131" t="s">
        <v>123</v>
      </c>
      <c r="Q146" s="131">
        <v>0.1693033127334703</v>
      </c>
      <c r="R146" s="131" t="s">
        <v>123</v>
      </c>
      <c r="S146" s="131" t="s">
        <v>123</v>
      </c>
      <c r="T146" s="131" t="s">
        <v>123</v>
      </c>
      <c r="U146" s="131">
        <v>1.3131910657393862</v>
      </c>
    </row>
    <row r="147" spans="2:21" x14ac:dyDescent="0.25">
      <c r="B147" s="18">
        <v>2036</v>
      </c>
      <c r="C147" s="18">
        <v>5</v>
      </c>
      <c r="D147" s="131">
        <v>0.50463748133692476</v>
      </c>
      <c r="E147" s="131" t="s">
        <v>123</v>
      </c>
      <c r="F147" s="131" t="s">
        <v>123</v>
      </c>
      <c r="G147" s="131" t="s">
        <v>123</v>
      </c>
      <c r="H147" s="131" t="s">
        <v>123</v>
      </c>
      <c r="J147" s="18">
        <v>2036</v>
      </c>
      <c r="K147" s="18">
        <v>5</v>
      </c>
      <c r="L147" s="131">
        <v>2.841987214157101</v>
      </c>
      <c r="M147" s="131">
        <v>1.25454924912341</v>
      </c>
      <c r="N147" s="131">
        <v>1.25454924912341</v>
      </c>
      <c r="O147" s="131">
        <v>0.41543937295154559</v>
      </c>
      <c r="P147" s="131" t="s">
        <v>123</v>
      </c>
      <c r="Q147" s="131">
        <v>0.1693033127334703</v>
      </c>
      <c r="R147" s="131" t="s">
        <v>123</v>
      </c>
      <c r="S147" s="131" t="s">
        <v>123</v>
      </c>
      <c r="T147" s="131" t="s">
        <v>123</v>
      </c>
      <c r="U147" s="131">
        <v>1.3131910657393862</v>
      </c>
    </row>
    <row r="148" spans="2:21" x14ac:dyDescent="0.25">
      <c r="B148" s="18">
        <v>2036</v>
      </c>
      <c r="C148" s="18">
        <v>6</v>
      </c>
      <c r="D148" s="131">
        <v>0.50463748133692476</v>
      </c>
      <c r="E148" s="131" t="s">
        <v>123</v>
      </c>
      <c r="F148" s="131" t="s">
        <v>123</v>
      </c>
      <c r="G148" s="131" t="s">
        <v>123</v>
      </c>
      <c r="H148" s="131" t="s">
        <v>123</v>
      </c>
      <c r="J148" s="18">
        <v>2036</v>
      </c>
      <c r="K148" s="18">
        <v>6</v>
      </c>
      <c r="L148" s="131">
        <v>2.841987214157101</v>
      </c>
      <c r="M148" s="131">
        <v>1.25454924912341</v>
      </c>
      <c r="N148" s="131">
        <v>1.25454924912341</v>
      </c>
      <c r="O148" s="131">
        <v>0.41543937295154559</v>
      </c>
      <c r="P148" s="131" t="s">
        <v>123</v>
      </c>
      <c r="Q148" s="131">
        <v>0.1693033127334703</v>
      </c>
      <c r="R148" s="131" t="s">
        <v>123</v>
      </c>
      <c r="S148" s="131" t="s">
        <v>123</v>
      </c>
      <c r="T148" s="131" t="s">
        <v>123</v>
      </c>
      <c r="U148" s="131">
        <v>1.3131910657393862</v>
      </c>
    </row>
    <row r="149" spans="2:21" x14ac:dyDescent="0.25">
      <c r="B149" s="18">
        <v>2036</v>
      </c>
      <c r="C149" s="18">
        <v>7</v>
      </c>
      <c r="D149" s="131">
        <v>0.50463748133692476</v>
      </c>
      <c r="E149" s="131" t="s">
        <v>123</v>
      </c>
      <c r="F149" s="131" t="s">
        <v>123</v>
      </c>
      <c r="G149" s="131" t="s">
        <v>123</v>
      </c>
      <c r="H149" s="131" t="s">
        <v>123</v>
      </c>
      <c r="J149" s="18">
        <v>2036</v>
      </c>
      <c r="K149" s="18">
        <v>7</v>
      </c>
      <c r="L149" s="131">
        <v>2.841987214157101</v>
      </c>
      <c r="M149" s="131">
        <v>1.25454924912341</v>
      </c>
      <c r="N149" s="131">
        <v>1.25454924912341</v>
      </c>
      <c r="O149" s="131">
        <v>0.41543937295154559</v>
      </c>
      <c r="P149" s="131" t="s">
        <v>123</v>
      </c>
      <c r="Q149" s="131">
        <v>0.1693033127334703</v>
      </c>
      <c r="R149" s="131" t="s">
        <v>123</v>
      </c>
      <c r="S149" s="131" t="s">
        <v>123</v>
      </c>
      <c r="T149" s="131" t="s">
        <v>123</v>
      </c>
      <c r="U149" s="131">
        <v>1.3131910657393862</v>
      </c>
    </row>
    <row r="150" spans="2:21" x14ac:dyDescent="0.25">
      <c r="B150" s="18">
        <v>2036</v>
      </c>
      <c r="C150" s="18">
        <v>8</v>
      </c>
      <c r="D150" s="131">
        <v>0.50463748133692476</v>
      </c>
      <c r="E150" s="131" t="s">
        <v>123</v>
      </c>
      <c r="F150" s="131" t="s">
        <v>123</v>
      </c>
      <c r="G150" s="131" t="s">
        <v>123</v>
      </c>
      <c r="H150" s="131" t="s">
        <v>123</v>
      </c>
      <c r="J150" s="18">
        <v>2036</v>
      </c>
      <c r="K150" s="18">
        <v>8</v>
      </c>
      <c r="L150" s="131">
        <v>2.841987214157101</v>
      </c>
      <c r="M150" s="131">
        <v>1.25454924912341</v>
      </c>
      <c r="N150" s="131">
        <v>1.25454924912341</v>
      </c>
      <c r="O150" s="131">
        <v>0.41543937295154559</v>
      </c>
      <c r="P150" s="131" t="s">
        <v>123</v>
      </c>
      <c r="Q150" s="131">
        <v>0.1693033127334703</v>
      </c>
      <c r="R150" s="131" t="s">
        <v>123</v>
      </c>
      <c r="S150" s="131" t="s">
        <v>123</v>
      </c>
      <c r="T150" s="131" t="s">
        <v>123</v>
      </c>
      <c r="U150" s="131">
        <v>1.3131910657393862</v>
      </c>
    </row>
    <row r="151" spans="2:21" x14ac:dyDescent="0.25">
      <c r="B151" s="18">
        <v>2036</v>
      </c>
      <c r="C151" s="18">
        <v>9</v>
      </c>
      <c r="D151" s="131">
        <v>0.50463748133692476</v>
      </c>
      <c r="E151" s="131" t="s">
        <v>123</v>
      </c>
      <c r="F151" s="131" t="s">
        <v>123</v>
      </c>
      <c r="G151" s="131" t="s">
        <v>123</v>
      </c>
      <c r="H151" s="131" t="s">
        <v>123</v>
      </c>
      <c r="J151" s="18">
        <v>2036</v>
      </c>
      <c r="K151" s="18">
        <v>9</v>
      </c>
      <c r="L151" s="131">
        <v>2.841987214157101</v>
      </c>
      <c r="M151" s="131">
        <v>1.25454924912341</v>
      </c>
      <c r="N151" s="131">
        <v>1.25454924912341</v>
      </c>
      <c r="O151" s="131">
        <v>0.41543937295154559</v>
      </c>
      <c r="P151" s="131" t="s">
        <v>123</v>
      </c>
      <c r="Q151" s="131">
        <v>0.1693033127334703</v>
      </c>
      <c r="R151" s="131" t="s">
        <v>123</v>
      </c>
      <c r="S151" s="131" t="s">
        <v>123</v>
      </c>
      <c r="T151" s="131" t="s">
        <v>123</v>
      </c>
      <c r="U151" s="131">
        <v>1.3131910657393862</v>
      </c>
    </row>
    <row r="152" spans="2:21" x14ac:dyDescent="0.25">
      <c r="B152" s="18">
        <v>2036</v>
      </c>
      <c r="C152" s="18">
        <v>10</v>
      </c>
      <c r="D152" s="131">
        <v>0.50463748133692476</v>
      </c>
      <c r="E152" s="131" t="s">
        <v>123</v>
      </c>
      <c r="F152" s="131" t="s">
        <v>123</v>
      </c>
      <c r="G152" s="131" t="s">
        <v>123</v>
      </c>
      <c r="H152" s="131" t="s">
        <v>123</v>
      </c>
      <c r="J152" s="18">
        <v>2036</v>
      </c>
      <c r="K152" s="18">
        <v>10</v>
      </c>
      <c r="L152" s="131">
        <v>2.841987214157101</v>
      </c>
      <c r="M152" s="131">
        <v>1.25454924912341</v>
      </c>
      <c r="N152" s="131">
        <v>1.25454924912341</v>
      </c>
      <c r="O152" s="131">
        <v>0.41543937295154559</v>
      </c>
      <c r="P152" s="131" t="s">
        <v>123</v>
      </c>
      <c r="Q152" s="131">
        <v>0.1693033127334703</v>
      </c>
      <c r="R152" s="131" t="s">
        <v>123</v>
      </c>
      <c r="S152" s="131" t="s">
        <v>123</v>
      </c>
      <c r="T152" s="131" t="s">
        <v>123</v>
      </c>
      <c r="U152" s="131">
        <v>1.3131910657393862</v>
      </c>
    </row>
    <row r="153" spans="2:21" x14ac:dyDescent="0.25">
      <c r="B153" s="18">
        <v>2036</v>
      </c>
      <c r="C153" s="18">
        <v>11</v>
      </c>
      <c r="D153" s="131">
        <v>0.50463748133692476</v>
      </c>
      <c r="E153" s="131" t="s">
        <v>123</v>
      </c>
      <c r="F153" s="131" t="s">
        <v>123</v>
      </c>
      <c r="G153" s="131" t="s">
        <v>123</v>
      </c>
      <c r="H153" s="131" t="s">
        <v>123</v>
      </c>
      <c r="J153" s="18">
        <v>2036</v>
      </c>
      <c r="K153" s="18">
        <v>11</v>
      </c>
      <c r="L153" s="131">
        <v>2.841987214157101</v>
      </c>
      <c r="M153" s="131">
        <v>1.25454924912341</v>
      </c>
      <c r="N153" s="131">
        <v>1.25454924912341</v>
      </c>
      <c r="O153" s="131">
        <v>0.41543937295154559</v>
      </c>
      <c r="P153" s="131" t="s">
        <v>123</v>
      </c>
      <c r="Q153" s="131">
        <v>0.1693033127334703</v>
      </c>
      <c r="R153" s="131" t="s">
        <v>123</v>
      </c>
      <c r="S153" s="131" t="s">
        <v>123</v>
      </c>
      <c r="T153" s="131" t="s">
        <v>123</v>
      </c>
      <c r="U153" s="131">
        <v>1.3131910657393862</v>
      </c>
    </row>
    <row r="154" spans="2:21" x14ac:dyDescent="0.25">
      <c r="B154" s="46">
        <v>2036</v>
      </c>
      <c r="C154" s="46">
        <v>12</v>
      </c>
      <c r="D154" s="131">
        <v>0.50463748133692476</v>
      </c>
      <c r="E154" s="131" t="s">
        <v>123</v>
      </c>
      <c r="F154" s="131" t="s">
        <v>123</v>
      </c>
      <c r="G154" s="131" t="s">
        <v>123</v>
      </c>
      <c r="H154" s="131" t="s">
        <v>123</v>
      </c>
      <c r="J154" s="46">
        <v>2036</v>
      </c>
      <c r="K154" s="46">
        <v>12</v>
      </c>
      <c r="L154" s="131">
        <v>2.841987214157101</v>
      </c>
      <c r="M154" s="131">
        <v>1.25454924912341</v>
      </c>
      <c r="N154" s="131">
        <v>1.25454924912341</v>
      </c>
      <c r="O154" s="131">
        <v>0.41543937295154559</v>
      </c>
      <c r="P154" s="131" t="s">
        <v>123</v>
      </c>
      <c r="Q154" s="131">
        <v>0.1693033127334703</v>
      </c>
      <c r="R154" s="131" t="s">
        <v>123</v>
      </c>
      <c r="S154" s="131" t="s">
        <v>123</v>
      </c>
      <c r="T154" s="131" t="s">
        <v>123</v>
      </c>
      <c r="U154" s="131">
        <v>1.3131910657393862</v>
      </c>
    </row>
    <row r="155" spans="2:21" x14ac:dyDescent="0.25">
      <c r="B155" s="18">
        <v>2037</v>
      </c>
      <c r="C155" s="18">
        <v>1</v>
      </c>
      <c r="D155" s="131">
        <v>0.51876733081435866</v>
      </c>
      <c r="E155" s="131" t="s">
        <v>123</v>
      </c>
      <c r="F155" s="131" t="s">
        <v>123</v>
      </c>
      <c r="G155" s="131" t="s">
        <v>123</v>
      </c>
      <c r="H155" s="131" t="s">
        <v>123</v>
      </c>
      <c r="J155" s="18">
        <v>2037</v>
      </c>
      <c r="K155" s="18">
        <v>1</v>
      </c>
      <c r="L155" s="131">
        <v>2.9206738697344954</v>
      </c>
      <c r="M155" s="131">
        <v>1.2892841994352573</v>
      </c>
      <c r="N155" s="131">
        <v>1.2892841994352573</v>
      </c>
      <c r="O155" s="131">
        <v>0.42694172408454401</v>
      </c>
      <c r="P155" s="131" t="s">
        <v>123</v>
      </c>
      <c r="Q155" s="131">
        <v>0.17399084665016371</v>
      </c>
      <c r="R155" s="131" t="s">
        <v>123</v>
      </c>
      <c r="S155" s="131" t="s">
        <v>123</v>
      </c>
      <c r="T155" s="131" t="s">
        <v>123</v>
      </c>
      <c r="U155" s="131">
        <v>1.3495496434917471</v>
      </c>
    </row>
    <row r="156" spans="2:21" x14ac:dyDescent="0.25">
      <c r="B156" s="18">
        <v>2037</v>
      </c>
      <c r="C156" s="18">
        <v>2</v>
      </c>
      <c r="D156" s="131">
        <v>0.51876733081435866</v>
      </c>
      <c r="E156" s="131" t="s">
        <v>123</v>
      </c>
      <c r="F156" s="131" t="s">
        <v>123</v>
      </c>
      <c r="G156" s="131" t="s">
        <v>123</v>
      </c>
      <c r="H156" s="131" t="s">
        <v>123</v>
      </c>
      <c r="J156" s="18">
        <v>2037</v>
      </c>
      <c r="K156" s="18">
        <v>2</v>
      </c>
      <c r="L156" s="131">
        <v>2.9206738697344954</v>
      </c>
      <c r="M156" s="131">
        <v>1.2892841994352573</v>
      </c>
      <c r="N156" s="131">
        <v>1.2892841994352573</v>
      </c>
      <c r="O156" s="131">
        <v>0.42694172408454401</v>
      </c>
      <c r="P156" s="131" t="s">
        <v>123</v>
      </c>
      <c r="Q156" s="131">
        <v>0.17399084665016371</v>
      </c>
      <c r="R156" s="131" t="s">
        <v>123</v>
      </c>
      <c r="S156" s="131" t="s">
        <v>123</v>
      </c>
      <c r="T156" s="131" t="s">
        <v>123</v>
      </c>
      <c r="U156" s="131">
        <v>1.3495496434917471</v>
      </c>
    </row>
    <row r="157" spans="2:21" x14ac:dyDescent="0.25">
      <c r="B157" s="18">
        <v>2037</v>
      </c>
      <c r="C157" s="18">
        <v>3</v>
      </c>
      <c r="D157" s="131">
        <v>0.51876733081435866</v>
      </c>
      <c r="E157" s="131" t="s">
        <v>123</v>
      </c>
      <c r="F157" s="131" t="s">
        <v>123</v>
      </c>
      <c r="G157" s="131" t="s">
        <v>123</v>
      </c>
      <c r="H157" s="131" t="s">
        <v>123</v>
      </c>
      <c r="J157" s="18">
        <v>2037</v>
      </c>
      <c r="K157" s="18">
        <v>3</v>
      </c>
      <c r="L157" s="131">
        <v>2.9206738697344954</v>
      </c>
      <c r="M157" s="131">
        <v>1.2892841994352573</v>
      </c>
      <c r="N157" s="131">
        <v>1.2892841994352573</v>
      </c>
      <c r="O157" s="131">
        <v>0.42694172408454401</v>
      </c>
      <c r="P157" s="131" t="s">
        <v>123</v>
      </c>
      <c r="Q157" s="131">
        <v>0.17399084665016371</v>
      </c>
      <c r="R157" s="131" t="s">
        <v>123</v>
      </c>
      <c r="S157" s="131" t="s">
        <v>123</v>
      </c>
      <c r="T157" s="131" t="s">
        <v>123</v>
      </c>
      <c r="U157" s="131">
        <v>1.3495496434917471</v>
      </c>
    </row>
    <row r="158" spans="2:21" x14ac:dyDescent="0.25">
      <c r="B158" s="18">
        <v>2037</v>
      </c>
      <c r="C158" s="18">
        <v>4</v>
      </c>
      <c r="D158" s="131">
        <v>0.51876733081435866</v>
      </c>
      <c r="E158" s="131" t="s">
        <v>123</v>
      </c>
      <c r="F158" s="131" t="s">
        <v>123</v>
      </c>
      <c r="G158" s="131" t="s">
        <v>123</v>
      </c>
      <c r="H158" s="131" t="s">
        <v>123</v>
      </c>
      <c r="J158" s="18">
        <v>2037</v>
      </c>
      <c r="K158" s="18">
        <v>4</v>
      </c>
      <c r="L158" s="131">
        <v>2.9206738697344954</v>
      </c>
      <c r="M158" s="131">
        <v>1.2892841994352573</v>
      </c>
      <c r="N158" s="131">
        <v>1.2892841994352573</v>
      </c>
      <c r="O158" s="131">
        <v>0.42694172408454401</v>
      </c>
      <c r="P158" s="131" t="s">
        <v>123</v>
      </c>
      <c r="Q158" s="131">
        <v>0.17399084665016371</v>
      </c>
      <c r="R158" s="131" t="s">
        <v>123</v>
      </c>
      <c r="S158" s="131" t="s">
        <v>123</v>
      </c>
      <c r="T158" s="131" t="s">
        <v>123</v>
      </c>
      <c r="U158" s="131">
        <v>1.3495496434917471</v>
      </c>
    </row>
    <row r="159" spans="2:21" x14ac:dyDescent="0.25">
      <c r="B159" s="18">
        <v>2037</v>
      </c>
      <c r="C159" s="18">
        <v>5</v>
      </c>
      <c r="D159" s="131">
        <v>0.51876733081435866</v>
      </c>
      <c r="E159" s="131" t="s">
        <v>123</v>
      </c>
      <c r="F159" s="131" t="s">
        <v>123</v>
      </c>
      <c r="G159" s="131" t="s">
        <v>123</v>
      </c>
      <c r="H159" s="131" t="s">
        <v>123</v>
      </c>
      <c r="J159" s="18">
        <v>2037</v>
      </c>
      <c r="K159" s="18">
        <v>5</v>
      </c>
      <c r="L159" s="131">
        <v>2.9206738697344954</v>
      </c>
      <c r="M159" s="131">
        <v>1.2892841994352573</v>
      </c>
      <c r="N159" s="131">
        <v>1.2892841994352573</v>
      </c>
      <c r="O159" s="131">
        <v>0.42694172408454401</v>
      </c>
      <c r="P159" s="131" t="s">
        <v>123</v>
      </c>
      <c r="Q159" s="131">
        <v>0.17399084665016371</v>
      </c>
      <c r="R159" s="131" t="s">
        <v>123</v>
      </c>
      <c r="S159" s="131" t="s">
        <v>123</v>
      </c>
      <c r="T159" s="131" t="s">
        <v>123</v>
      </c>
      <c r="U159" s="131">
        <v>1.3495496434917471</v>
      </c>
    </row>
    <row r="160" spans="2:21" x14ac:dyDescent="0.25">
      <c r="B160" s="18">
        <v>2037</v>
      </c>
      <c r="C160" s="18">
        <v>6</v>
      </c>
      <c r="D160" s="131">
        <v>0.51876733081435866</v>
      </c>
      <c r="E160" s="131" t="s">
        <v>123</v>
      </c>
      <c r="F160" s="131" t="s">
        <v>123</v>
      </c>
      <c r="G160" s="131" t="s">
        <v>123</v>
      </c>
      <c r="H160" s="131" t="s">
        <v>123</v>
      </c>
      <c r="J160" s="18">
        <v>2037</v>
      </c>
      <c r="K160" s="18">
        <v>6</v>
      </c>
      <c r="L160" s="131">
        <v>2.9206738697344954</v>
      </c>
      <c r="M160" s="131">
        <v>1.2892841994352573</v>
      </c>
      <c r="N160" s="131">
        <v>1.2892841994352573</v>
      </c>
      <c r="O160" s="131">
        <v>0.42694172408454401</v>
      </c>
      <c r="P160" s="131" t="s">
        <v>123</v>
      </c>
      <c r="Q160" s="131">
        <v>0.17399084665016371</v>
      </c>
      <c r="R160" s="131" t="s">
        <v>123</v>
      </c>
      <c r="S160" s="131" t="s">
        <v>123</v>
      </c>
      <c r="T160" s="131" t="s">
        <v>123</v>
      </c>
      <c r="U160" s="131">
        <v>1.3495496434917471</v>
      </c>
    </row>
    <row r="161" spans="2:21" x14ac:dyDescent="0.25">
      <c r="B161" s="18">
        <v>2037</v>
      </c>
      <c r="C161" s="18">
        <v>7</v>
      </c>
      <c r="D161" s="131">
        <v>0.51876733081435866</v>
      </c>
      <c r="E161" s="131" t="s">
        <v>123</v>
      </c>
      <c r="F161" s="131" t="s">
        <v>123</v>
      </c>
      <c r="G161" s="131" t="s">
        <v>123</v>
      </c>
      <c r="H161" s="131" t="s">
        <v>123</v>
      </c>
      <c r="J161" s="18">
        <v>2037</v>
      </c>
      <c r="K161" s="18">
        <v>7</v>
      </c>
      <c r="L161" s="131">
        <v>2.9206738697344954</v>
      </c>
      <c r="M161" s="131">
        <v>1.2892841994352573</v>
      </c>
      <c r="N161" s="131">
        <v>1.2892841994352573</v>
      </c>
      <c r="O161" s="131">
        <v>0.42694172408454401</v>
      </c>
      <c r="P161" s="131" t="s">
        <v>123</v>
      </c>
      <c r="Q161" s="131">
        <v>0.17399084665016371</v>
      </c>
      <c r="R161" s="131" t="s">
        <v>123</v>
      </c>
      <c r="S161" s="131" t="s">
        <v>123</v>
      </c>
      <c r="T161" s="131" t="s">
        <v>123</v>
      </c>
      <c r="U161" s="131">
        <v>1.3495496434917471</v>
      </c>
    </row>
    <row r="162" spans="2:21" x14ac:dyDescent="0.25">
      <c r="B162" s="18">
        <v>2037</v>
      </c>
      <c r="C162" s="18">
        <v>8</v>
      </c>
      <c r="D162" s="131">
        <v>0.51876733081435866</v>
      </c>
      <c r="E162" s="131" t="s">
        <v>123</v>
      </c>
      <c r="F162" s="131" t="s">
        <v>123</v>
      </c>
      <c r="G162" s="131" t="s">
        <v>123</v>
      </c>
      <c r="H162" s="131" t="s">
        <v>123</v>
      </c>
      <c r="J162" s="18">
        <v>2037</v>
      </c>
      <c r="K162" s="18">
        <v>8</v>
      </c>
      <c r="L162" s="131">
        <v>2.9206738697344954</v>
      </c>
      <c r="M162" s="131">
        <v>1.2892841994352573</v>
      </c>
      <c r="N162" s="131">
        <v>1.2892841994352573</v>
      </c>
      <c r="O162" s="131">
        <v>0.42694172408454401</v>
      </c>
      <c r="P162" s="131" t="s">
        <v>123</v>
      </c>
      <c r="Q162" s="131">
        <v>0.17399084665016371</v>
      </c>
      <c r="R162" s="131" t="s">
        <v>123</v>
      </c>
      <c r="S162" s="131" t="s">
        <v>123</v>
      </c>
      <c r="T162" s="131" t="s">
        <v>123</v>
      </c>
      <c r="U162" s="131">
        <v>1.3495496434917471</v>
      </c>
    </row>
    <row r="163" spans="2:21" x14ac:dyDescent="0.25">
      <c r="B163" s="18">
        <v>2037</v>
      </c>
      <c r="C163" s="18">
        <v>9</v>
      </c>
      <c r="D163" s="131">
        <v>0.51876733081435866</v>
      </c>
      <c r="E163" s="131" t="s">
        <v>123</v>
      </c>
      <c r="F163" s="131" t="s">
        <v>123</v>
      </c>
      <c r="G163" s="131" t="s">
        <v>123</v>
      </c>
      <c r="H163" s="131" t="s">
        <v>123</v>
      </c>
      <c r="J163" s="18">
        <v>2037</v>
      </c>
      <c r="K163" s="18">
        <v>9</v>
      </c>
      <c r="L163" s="131">
        <v>2.9206738697344954</v>
      </c>
      <c r="M163" s="131">
        <v>1.2892841994352573</v>
      </c>
      <c r="N163" s="131">
        <v>1.2892841994352573</v>
      </c>
      <c r="O163" s="131">
        <v>0.42694172408454401</v>
      </c>
      <c r="P163" s="131" t="s">
        <v>123</v>
      </c>
      <c r="Q163" s="131">
        <v>0.17399084665016371</v>
      </c>
      <c r="R163" s="131" t="s">
        <v>123</v>
      </c>
      <c r="S163" s="131" t="s">
        <v>123</v>
      </c>
      <c r="T163" s="131" t="s">
        <v>123</v>
      </c>
      <c r="U163" s="131">
        <v>1.3495496434917471</v>
      </c>
    </row>
    <row r="164" spans="2:21" x14ac:dyDescent="0.25">
      <c r="B164" s="18">
        <v>2037</v>
      </c>
      <c r="C164" s="18">
        <v>10</v>
      </c>
      <c r="D164" s="131">
        <v>0.51876733081435866</v>
      </c>
      <c r="E164" s="131" t="s">
        <v>123</v>
      </c>
      <c r="F164" s="131" t="s">
        <v>123</v>
      </c>
      <c r="G164" s="131" t="s">
        <v>123</v>
      </c>
      <c r="H164" s="131" t="s">
        <v>123</v>
      </c>
      <c r="J164" s="18">
        <v>2037</v>
      </c>
      <c r="K164" s="18">
        <v>10</v>
      </c>
      <c r="L164" s="131">
        <v>2.9206738697344954</v>
      </c>
      <c r="M164" s="131">
        <v>1.2892841994352573</v>
      </c>
      <c r="N164" s="131">
        <v>1.2892841994352573</v>
      </c>
      <c r="O164" s="131">
        <v>0.42694172408454401</v>
      </c>
      <c r="P164" s="131" t="s">
        <v>123</v>
      </c>
      <c r="Q164" s="131">
        <v>0.17399084665016371</v>
      </c>
      <c r="R164" s="131" t="s">
        <v>123</v>
      </c>
      <c r="S164" s="131" t="s">
        <v>123</v>
      </c>
      <c r="T164" s="131" t="s">
        <v>123</v>
      </c>
      <c r="U164" s="131">
        <v>1.3495496434917471</v>
      </c>
    </row>
    <row r="165" spans="2:21" x14ac:dyDescent="0.25">
      <c r="B165" s="18">
        <v>2037</v>
      </c>
      <c r="C165" s="18">
        <v>11</v>
      </c>
      <c r="D165" s="131">
        <v>0.51876733081435866</v>
      </c>
      <c r="E165" s="131" t="s">
        <v>123</v>
      </c>
      <c r="F165" s="131" t="s">
        <v>123</v>
      </c>
      <c r="G165" s="131" t="s">
        <v>123</v>
      </c>
      <c r="H165" s="131" t="s">
        <v>123</v>
      </c>
      <c r="J165" s="18">
        <v>2037</v>
      </c>
      <c r="K165" s="18">
        <v>11</v>
      </c>
      <c r="L165" s="131">
        <v>2.9206738697344954</v>
      </c>
      <c r="M165" s="131">
        <v>1.2892841994352573</v>
      </c>
      <c r="N165" s="131">
        <v>1.2892841994352573</v>
      </c>
      <c r="O165" s="131">
        <v>0.42694172408454401</v>
      </c>
      <c r="P165" s="131" t="s">
        <v>123</v>
      </c>
      <c r="Q165" s="131">
        <v>0.17399084665016371</v>
      </c>
      <c r="R165" s="131" t="s">
        <v>123</v>
      </c>
      <c r="S165" s="131" t="s">
        <v>123</v>
      </c>
      <c r="T165" s="131" t="s">
        <v>123</v>
      </c>
      <c r="U165" s="131">
        <v>1.3495496434917471</v>
      </c>
    </row>
    <row r="166" spans="2:21" x14ac:dyDescent="0.25">
      <c r="B166" s="18">
        <v>2037</v>
      </c>
      <c r="C166" s="18">
        <v>12</v>
      </c>
      <c r="D166" s="131">
        <v>0.51876733081435866</v>
      </c>
      <c r="E166" s="131" t="s">
        <v>123</v>
      </c>
      <c r="F166" s="131" t="s">
        <v>123</v>
      </c>
      <c r="G166" s="131" t="s">
        <v>123</v>
      </c>
      <c r="H166" s="131" t="s">
        <v>123</v>
      </c>
      <c r="J166" s="18">
        <v>2037</v>
      </c>
      <c r="K166" s="18">
        <v>12</v>
      </c>
      <c r="L166" s="131">
        <v>2.9206738697344954</v>
      </c>
      <c r="M166" s="131">
        <v>1.2892841994352573</v>
      </c>
      <c r="N166" s="131">
        <v>1.2892841994352573</v>
      </c>
      <c r="O166" s="131">
        <v>0.42694172408454401</v>
      </c>
      <c r="P166" s="131" t="s">
        <v>123</v>
      </c>
      <c r="Q166" s="131">
        <v>0.17399084665016371</v>
      </c>
      <c r="R166" s="131" t="s">
        <v>123</v>
      </c>
      <c r="S166" s="131" t="s">
        <v>123</v>
      </c>
      <c r="T166" s="131" t="s">
        <v>123</v>
      </c>
      <c r="U166" s="131">
        <v>1.3495496434917471</v>
      </c>
    </row>
    <row r="167" spans="2:21" x14ac:dyDescent="0.25">
      <c r="B167" s="18">
        <v>2038</v>
      </c>
      <c r="C167" s="18">
        <v>1</v>
      </c>
      <c r="D167" s="131">
        <v>0.53329281607716073</v>
      </c>
      <c r="E167" s="131" t="s">
        <v>123</v>
      </c>
      <c r="F167" s="131" t="s">
        <v>123</v>
      </c>
      <c r="G167" s="131" t="s">
        <v>123</v>
      </c>
      <c r="H167" s="131" t="s">
        <v>123</v>
      </c>
      <c r="J167" s="18">
        <v>2038</v>
      </c>
      <c r="K167" s="18">
        <v>1</v>
      </c>
      <c r="L167" s="131">
        <v>3.0037621066892766</v>
      </c>
      <c r="M167" s="131">
        <v>1.3259621565926136</v>
      </c>
      <c r="N167" s="131">
        <v>1.3259621565926136</v>
      </c>
      <c r="O167" s="131">
        <v>0.43908749479322096</v>
      </c>
      <c r="P167" s="131" t="s">
        <v>123</v>
      </c>
      <c r="Q167" s="131">
        <v>0.17894059227025444</v>
      </c>
      <c r="R167" s="131" t="s">
        <v>123</v>
      </c>
      <c r="S167" s="131" t="s">
        <v>123</v>
      </c>
      <c r="T167" s="131" t="s">
        <v>123</v>
      </c>
      <c r="U167" s="131">
        <v>1.3879420507107276</v>
      </c>
    </row>
    <row r="168" spans="2:21" x14ac:dyDescent="0.25">
      <c r="B168" s="18">
        <v>2038</v>
      </c>
      <c r="C168" s="18">
        <v>2</v>
      </c>
      <c r="D168" s="131">
        <v>0.53329281607716073</v>
      </c>
      <c r="E168" s="131" t="s">
        <v>123</v>
      </c>
      <c r="F168" s="131" t="s">
        <v>123</v>
      </c>
      <c r="G168" s="131" t="s">
        <v>123</v>
      </c>
      <c r="H168" s="131" t="s">
        <v>123</v>
      </c>
      <c r="J168" s="18">
        <v>2038</v>
      </c>
      <c r="K168" s="18">
        <v>2</v>
      </c>
      <c r="L168" s="131">
        <v>3.0037621066892766</v>
      </c>
      <c r="M168" s="131">
        <v>1.3259621565926136</v>
      </c>
      <c r="N168" s="131">
        <v>1.3259621565926136</v>
      </c>
      <c r="O168" s="131">
        <v>0.43908749479322096</v>
      </c>
      <c r="P168" s="131" t="s">
        <v>123</v>
      </c>
      <c r="Q168" s="131">
        <v>0.17894059227025444</v>
      </c>
      <c r="R168" s="131" t="s">
        <v>123</v>
      </c>
      <c r="S168" s="131" t="s">
        <v>123</v>
      </c>
      <c r="T168" s="131" t="s">
        <v>123</v>
      </c>
      <c r="U168" s="131">
        <v>1.3879420507107276</v>
      </c>
    </row>
    <row r="169" spans="2:21" x14ac:dyDescent="0.25">
      <c r="B169" s="18">
        <v>2038</v>
      </c>
      <c r="C169" s="18">
        <v>3</v>
      </c>
      <c r="D169" s="131">
        <v>0.53329281607716073</v>
      </c>
      <c r="E169" s="131" t="s">
        <v>123</v>
      </c>
      <c r="F169" s="131" t="s">
        <v>123</v>
      </c>
      <c r="G169" s="131" t="s">
        <v>123</v>
      </c>
      <c r="H169" s="131" t="s">
        <v>123</v>
      </c>
      <c r="J169" s="18">
        <v>2038</v>
      </c>
      <c r="K169" s="18">
        <v>3</v>
      </c>
      <c r="L169" s="131">
        <v>3.0037621066892766</v>
      </c>
      <c r="M169" s="131">
        <v>1.3259621565926136</v>
      </c>
      <c r="N169" s="131">
        <v>1.3259621565926136</v>
      </c>
      <c r="O169" s="131">
        <v>0.43908749479322096</v>
      </c>
      <c r="P169" s="131" t="s">
        <v>123</v>
      </c>
      <c r="Q169" s="131">
        <v>0.17894059227025444</v>
      </c>
      <c r="R169" s="131" t="s">
        <v>123</v>
      </c>
      <c r="S169" s="131" t="s">
        <v>123</v>
      </c>
      <c r="T169" s="131" t="s">
        <v>123</v>
      </c>
      <c r="U169" s="131">
        <v>1.3879420507107276</v>
      </c>
    </row>
    <row r="170" spans="2:21" x14ac:dyDescent="0.25">
      <c r="B170" s="18">
        <v>2038</v>
      </c>
      <c r="C170" s="18">
        <v>4</v>
      </c>
      <c r="D170" s="131">
        <v>0.53329281607716073</v>
      </c>
      <c r="E170" s="131" t="s">
        <v>123</v>
      </c>
      <c r="F170" s="131" t="s">
        <v>123</v>
      </c>
      <c r="G170" s="131" t="s">
        <v>123</v>
      </c>
      <c r="H170" s="131" t="s">
        <v>123</v>
      </c>
      <c r="J170" s="18">
        <v>2038</v>
      </c>
      <c r="K170" s="18">
        <v>4</v>
      </c>
      <c r="L170" s="131">
        <v>3.0037621066892766</v>
      </c>
      <c r="M170" s="131">
        <v>1.3259621565926136</v>
      </c>
      <c r="N170" s="131">
        <v>1.3259621565926136</v>
      </c>
      <c r="O170" s="131">
        <v>0.43908749479322096</v>
      </c>
      <c r="P170" s="131" t="s">
        <v>123</v>
      </c>
      <c r="Q170" s="131">
        <v>0.17894059227025444</v>
      </c>
      <c r="R170" s="131" t="s">
        <v>123</v>
      </c>
      <c r="S170" s="131" t="s">
        <v>123</v>
      </c>
      <c r="T170" s="131" t="s">
        <v>123</v>
      </c>
      <c r="U170" s="131">
        <v>1.3879420507107276</v>
      </c>
    </row>
    <row r="171" spans="2:21" x14ac:dyDescent="0.25">
      <c r="B171" s="18">
        <v>2038</v>
      </c>
      <c r="C171" s="18">
        <v>5</v>
      </c>
      <c r="D171" s="131">
        <v>0.53329281607716073</v>
      </c>
      <c r="E171" s="131" t="s">
        <v>123</v>
      </c>
      <c r="F171" s="131" t="s">
        <v>123</v>
      </c>
      <c r="G171" s="131" t="s">
        <v>123</v>
      </c>
      <c r="H171" s="131" t="s">
        <v>123</v>
      </c>
      <c r="J171" s="18">
        <v>2038</v>
      </c>
      <c r="K171" s="18">
        <v>5</v>
      </c>
      <c r="L171" s="131">
        <v>3.0037621066892766</v>
      </c>
      <c r="M171" s="131">
        <v>1.3259621565926136</v>
      </c>
      <c r="N171" s="131">
        <v>1.3259621565926136</v>
      </c>
      <c r="O171" s="131">
        <v>0.43908749479322096</v>
      </c>
      <c r="P171" s="131" t="s">
        <v>123</v>
      </c>
      <c r="Q171" s="131">
        <v>0.17894059227025444</v>
      </c>
      <c r="R171" s="131" t="s">
        <v>123</v>
      </c>
      <c r="S171" s="131" t="s">
        <v>123</v>
      </c>
      <c r="T171" s="131" t="s">
        <v>123</v>
      </c>
      <c r="U171" s="131">
        <v>1.3879420507107276</v>
      </c>
    </row>
    <row r="172" spans="2:21" x14ac:dyDescent="0.25">
      <c r="B172" s="18">
        <v>2038</v>
      </c>
      <c r="C172" s="18">
        <v>6</v>
      </c>
      <c r="D172" s="131">
        <v>0.53329281607716073</v>
      </c>
      <c r="E172" s="131" t="s">
        <v>123</v>
      </c>
      <c r="F172" s="131" t="s">
        <v>123</v>
      </c>
      <c r="G172" s="131" t="s">
        <v>123</v>
      </c>
      <c r="H172" s="131" t="s">
        <v>123</v>
      </c>
      <c r="J172" s="18">
        <v>2038</v>
      </c>
      <c r="K172" s="18">
        <v>6</v>
      </c>
      <c r="L172" s="131">
        <v>3.0037621066892766</v>
      </c>
      <c r="M172" s="131">
        <v>1.3259621565926136</v>
      </c>
      <c r="N172" s="131">
        <v>1.3259621565926136</v>
      </c>
      <c r="O172" s="131">
        <v>0.43908749479322096</v>
      </c>
      <c r="P172" s="131" t="s">
        <v>123</v>
      </c>
      <c r="Q172" s="131">
        <v>0.17894059227025444</v>
      </c>
      <c r="R172" s="131" t="s">
        <v>123</v>
      </c>
      <c r="S172" s="131" t="s">
        <v>123</v>
      </c>
      <c r="T172" s="131" t="s">
        <v>123</v>
      </c>
      <c r="U172" s="131">
        <v>1.3879420507107276</v>
      </c>
    </row>
    <row r="173" spans="2:21" x14ac:dyDescent="0.25">
      <c r="B173" s="18">
        <v>2038</v>
      </c>
      <c r="C173" s="18">
        <v>7</v>
      </c>
      <c r="D173" s="131">
        <v>0.53329281607716073</v>
      </c>
      <c r="E173" s="131" t="s">
        <v>123</v>
      </c>
      <c r="F173" s="131" t="s">
        <v>123</v>
      </c>
      <c r="G173" s="131" t="s">
        <v>123</v>
      </c>
      <c r="H173" s="131" t="s">
        <v>123</v>
      </c>
      <c r="J173" s="18">
        <v>2038</v>
      </c>
      <c r="K173" s="18">
        <v>7</v>
      </c>
      <c r="L173" s="131">
        <v>3.0037621066892766</v>
      </c>
      <c r="M173" s="131">
        <v>1.3259621565926136</v>
      </c>
      <c r="N173" s="131">
        <v>1.3259621565926136</v>
      </c>
      <c r="O173" s="131">
        <v>0.43908749479322096</v>
      </c>
      <c r="P173" s="131" t="s">
        <v>123</v>
      </c>
      <c r="Q173" s="131">
        <v>0.17894059227025444</v>
      </c>
      <c r="R173" s="131" t="s">
        <v>123</v>
      </c>
      <c r="S173" s="131" t="s">
        <v>123</v>
      </c>
      <c r="T173" s="131" t="s">
        <v>123</v>
      </c>
      <c r="U173" s="131">
        <v>1.3879420507107276</v>
      </c>
    </row>
    <row r="174" spans="2:21" x14ac:dyDescent="0.25">
      <c r="B174" s="18">
        <v>2038</v>
      </c>
      <c r="C174" s="18">
        <v>8</v>
      </c>
      <c r="D174" s="131">
        <v>0.53329281607716073</v>
      </c>
      <c r="E174" s="131" t="s">
        <v>123</v>
      </c>
      <c r="F174" s="131" t="s">
        <v>123</v>
      </c>
      <c r="G174" s="131" t="s">
        <v>123</v>
      </c>
      <c r="H174" s="131" t="s">
        <v>123</v>
      </c>
      <c r="J174" s="18">
        <v>2038</v>
      </c>
      <c r="K174" s="18">
        <v>8</v>
      </c>
      <c r="L174" s="131">
        <v>3.0037621066892766</v>
      </c>
      <c r="M174" s="131">
        <v>1.3259621565926136</v>
      </c>
      <c r="N174" s="131">
        <v>1.3259621565926136</v>
      </c>
      <c r="O174" s="131">
        <v>0.43908749479322096</v>
      </c>
      <c r="P174" s="131" t="s">
        <v>123</v>
      </c>
      <c r="Q174" s="131">
        <v>0.17894059227025444</v>
      </c>
      <c r="R174" s="131" t="s">
        <v>123</v>
      </c>
      <c r="S174" s="131" t="s">
        <v>123</v>
      </c>
      <c r="T174" s="131" t="s">
        <v>123</v>
      </c>
      <c r="U174" s="131">
        <v>1.3879420507107276</v>
      </c>
    </row>
    <row r="175" spans="2:21" x14ac:dyDescent="0.25">
      <c r="B175" s="18">
        <v>2038</v>
      </c>
      <c r="C175" s="18">
        <v>9</v>
      </c>
      <c r="D175" s="131">
        <v>0.53329281607716073</v>
      </c>
      <c r="E175" s="131" t="s">
        <v>123</v>
      </c>
      <c r="F175" s="131" t="s">
        <v>123</v>
      </c>
      <c r="G175" s="131" t="s">
        <v>123</v>
      </c>
      <c r="H175" s="131" t="s">
        <v>123</v>
      </c>
      <c r="J175" s="18">
        <v>2038</v>
      </c>
      <c r="K175" s="18">
        <v>9</v>
      </c>
      <c r="L175" s="131">
        <v>3.0037621066892766</v>
      </c>
      <c r="M175" s="131">
        <v>1.3259621565926136</v>
      </c>
      <c r="N175" s="131">
        <v>1.3259621565926136</v>
      </c>
      <c r="O175" s="131">
        <v>0.43908749479322096</v>
      </c>
      <c r="P175" s="131" t="s">
        <v>123</v>
      </c>
      <c r="Q175" s="131">
        <v>0.17894059227025444</v>
      </c>
      <c r="R175" s="131" t="s">
        <v>123</v>
      </c>
      <c r="S175" s="131" t="s">
        <v>123</v>
      </c>
      <c r="T175" s="131" t="s">
        <v>123</v>
      </c>
      <c r="U175" s="131">
        <v>1.3879420507107276</v>
      </c>
    </row>
    <row r="176" spans="2:21" x14ac:dyDescent="0.25">
      <c r="B176" s="18">
        <v>2038</v>
      </c>
      <c r="C176" s="18">
        <v>10</v>
      </c>
      <c r="D176" s="131">
        <v>0.53329281607716073</v>
      </c>
      <c r="E176" s="131" t="s">
        <v>123</v>
      </c>
      <c r="F176" s="131" t="s">
        <v>123</v>
      </c>
      <c r="G176" s="131" t="s">
        <v>123</v>
      </c>
      <c r="H176" s="131" t="s">
        <v>123</v>
      </c>
      <c r="J176" s="18">
        <v>2038</v>
      </c>
      <c r="K176" s="18">
        <v>10</v>
      </c>
      <c r="L176" s="131">
        <v>3.0037621066892766</v>
      </c>
      <c r="M176" s="131">
        <v>1.3259621565926136</v>
      </c>
      <c r="N176" s="131">
        <v>1.3259621565926136</v>
      </c>
      <c r="O176" s="131">
        <v>0.43908749479322096</v>
      </c>
      <c r="P176" s="131" t="s">
        <v>123</v>
      </c>
      <c r="Q176" s="131">
        <v>0.17894059227025444</v>
      </c>
      <c r="R176" s="131" t="s">
        <v>123</v>
      </c>
      <c r="S176" s="131" t="s">
        <v>123</v>
      </c>
      <c r="T176" s="131" t="s">
        <v>123</v>
      </c>
      <c r="U176" s="131">
        <v>1.3879420507107276</v>
      </c>
    </row>
    <row r="177" spans="2:21" x14ac:dyDescent="0.25">
      <c r="B177" s="18">
        <v>2038</v>
      </c>
      <c r="C177" s="18">
        <v>11</v>
      </c>
      <c r="D177" s="131">
        <v>0.53329281607716073</v>
      </c>
      <c r="E177" s="131" t="s">
        <v>123</v>
      </c>
      <c r="F177" s="131" t="s">
        <v>123</v>
      </c>
      <c r="G177" s="131" t="s">
        <v>123</v>
      </c>
      <c r="H177" s="131" t="s">
        <v>123</v>
      </c>
      <c r="J177" s="18">
        <v>2038</v>
      </c>
      <c r="K177" s="18">
        <v>11</v>
      </c>
      <c r="L177" s="131">
        <v>3.0037621066892766</v>
      </c>
      <c r="M177" s="131">
        <v>1.3259621565926136</v>
      </c>
      <c r="N177" s="131">
        <v>1.3259621565926136</v>
      </c>
      <c r="O177" s="131">
        <v>0.43908749479322096</v>
      </c>
      <c r="P177" s="131" t="s">
        <v>123</v>
      </c>
      <c r="Q177" s="131">
        <v>0.17894059227025444</v>
      </c>
      <c r="R177" s="131" t="s">
        <v>123</v>
      </c>
      <c r="S177" s="131" t="s">
        <v>123</v>
      </c>
      <c r="T177" s="131" t="s">
        <v>123</v>
      </c>
      <c r="U177" s="131">
        <v>1.3879420507107276</v>
      </c>
    </row>
    <row r="178" spans="2:21" x14ac:dyDescent="0.25">
      <c r="B178" s="18">
        <v>2038</v>
      </c>
      <c r="C178" s="18">
        <v>12</v>
      </c>
      <c r="D178" s="131">
        <v>0.53329281607716073</v>
      </c>
      <c r="E178" s="131" t="s">
        <v>123</v>
      </c>
      <c r="F178" s="131" t="s">
        <v>123</v>
      </c>
      <c r="G178" s="131" t="s">
        <v>123</v>
      </c>
      <c r="H178" s="131" t="s">
        <v>123</v>
      </c>
      <c r="J178" s="18">
        <v>2038</v>
      </c>
      <c r="K178" s="18">
        <v>12</v>
      </c>
      <c r="L178" s="131">
        <v>3.0037621066892766</v>
      </c>
      <c r="M178" s="131">
        <v>1.3259621565926136</v>
      </c>
      <c r="N178" s="131">
        <v>1.3259621565926136</v>
      </c>
      <c r="O178" s="131">
        <v>0.43908749479322096</v>
      </c>
      <c r="P178" s="131" t="s">
        <v>123</v>
      </c>
      <c r="Q178" s="131">
        <v>0.17894059227025444</v>
      </c>
      <c r="R178" s="131" t="s">
        <v>123</v>
      </c>
      <c r="S178" s="131" t="s">
        <v>123</v>
      </c>
      <c r="T178" s="131" t="s">
        <v>123</v>
      </c>
      <c r="U178" s="131">
        <v>1.3879420507107276</v>
      </c>
    </row>
    <row r="179" spans="2:21" x14ac:dyDescent="0.25">
      <c r="B179" s="18">
        <v>2039</v>
      </c>
      <c r="C179" s="18">
        <v>1</v>
      </c>
      <c r="D179" s="131">
        <v>0.54822501492732123</v>
      </c>
      <c r="E179" s="131" t="s">
        <v>123</v>
      </c>
      <c r="F179" s="131" t="s">
        <v>123</v>
      </c>
      <c r="G179" s="131" t="s">
        <v>123</v>
      </c>
      <c r="H179" s="131" t="s">
        <v>123</v>
      </c>
      <c r="J179" s="18">
        <v>2039</v>
      </c>
      <c r="K179" s="18">
        <v>1</v>
      </c>
      <c r="L179" s="131">
        <v>3.0889662660096873</v>
      </c>
      <c r="M179" s="131">
        <v>1.3635741534253707</v>
      </c>
      <c r="N179" s="131">
        <v>1.3635741534253707</v>
      </c>
      <c r="O179" s="131">
        <v>0.45154256930749298</v>
      </c>
      <c r="P179" s="131" t="s">
        <v>123</v>
      </c>
      <c r="Q179" s="131">
        <v>0.18401638795285197</v>
      </c>
      <c r="R179" s="131" t="s">
        <v>123</v>
      </c>
      <c r="S179" s="131" t="s">
        <v>123</v>
      </c>
      <c r="T179" s="131" t="s">
        <v>123</v>
      </c>
      <c r="U179" s="131">
        <v>1.4273121577351477</v>
      </c>
    </row>
    <row r="180" spans="2:21" x14ac:dyDescent="0.25">
      <c r="B180" s="18">
        <v>2039</v>
      </c>
      <c r="C180" s="18">
        <v>2</v>
      </c>
      <c r="D180" s="131">
        <v>0.54822501492732123</v>
      </c>
      <c r="E180" s="131" t="s">
        <v>123</v>
      </c>
      <c r="F180" s="131" t="s">
        <v>123</v>
      </c>
      <c r="G180" s="131" t="s">
        <v>123</v>
      </c>
      <c r="H180" s="131" t="s">
        <v>123</v>
      </c>
      <c r="J180" s="18">
        <v>2039</v>
      </c>
      <c r="K180" s="18">
        <v>2</v>
      </c>
      <c r="L180" s="131">
        <v>3.0889662660096873</v>
      </c>
      <c r="M180" s="131">
        <v>1.3635741534253707</v>
      </c>
      <c r="N180" s="131">
        <v>1.3635741534253707</v>
      </c>
      <c r="O180" s="131">
        <v>0.45154256930749298</v>
      </c>
      <c r="P180" s="131" t="s">
        <v>123</v>
      </c>
      <c r="Q180" s="131">
        <v>0.18401638795285197</v>
      </c>
      <c r="R180" s="131" t="s">
        <v>123</v>
      </c>
      <c r="S180" s="131" t="s">
        <v>123</v>
      </c>
      <c r="T180" s="131" t="s">
        <v>123</v>
      </c>
      <c r="U180" s="131">
        <v>1.4273121577351477</v>
      </c>
    </row>
    <row r="181" spans="2:21" x14ac:dyDescent="0.25">
      <c r="B181" s="18">
        <v>2039</v>
      </c>
      <c r="C181" s="18">
        <v>3</v>
      </c>
      <c r="D181" s="131">
        <v>0.54822501492732123</v>
      </c>
      <c r="E181" s="131" t="s">
        <v>123</v>
      </c>
      <c r="F181" s="131" t="s">
        <v>123</v>
      </c>
      <c r="G181" s="131" t="s">
        <v>123</v>
      </c>
      <c r="H181" s="131" t="s">
        <v>123</v>
      </c>
      <c r="J181" s="18">
        <v>2039</v>
      </c>
      <c r="K181" s="18">
        <v>3</v>
      </c>
      <c r="L181" s="131">
        <v>3.0889662660096873</v>
      </c>
      <c r="M181" s="131">
        <v>1.3635741534253707</v>
      </c>
      <c r="N181" s="131">
        <v>1.3635741534253707</v>
      </c>
      <c r="O181" s="131">
        <v>0.45154256930749298</v>
      </c>
      <c r="P181" s="131" t="s">
        <v>123</v>
      </c>
      <c r="Q181" s="131">
        <v>0.18401638795285197</v>
      </c>
      <c r="R181" s="131" t="s">
        <v>123</v>
      </c>
      <c r="S181" s="131" t="s">
        <v>123</v>
      </c>
      <c r="T181" s="131" t="s">
        <v>123</v>
      </c>
      <c r="U181" s="131">
        <v>1.4273121577351477</v>
      </c>
    </row>
    <row r="182" spans="2:21" x14ac:dyDescent="0.25">
      <c r="B182" s="18">
        <v>2039</v>
      </c>
      <c r="C182" s="18">
        <v>4</v>
      </c>
      <c r="D182" s="131">
        <v>0.54822501492732123</v>
      </c>
      <c r="E182" s="131" t="s">
        <v>123</v>
      </c>
      <c r="F182" s="131" t="s">
        <v>123</v>
      </c>
      <c r="G182" s="131" t="s">
        <v>123</v>
      </c>
      <c r="H182" s="131" t="s">
        <v>123</v>
      </c>
      <c r="J182" s="18">
        <v>2039</v>
      </c>
      <c r="K182" s="18">
        <v>4</v>
      </c>
      <c r="L182" s="131">
        <v>3.0889662660096873</v>
      </c>
      <c r="M182" s="131">
        <v>1.3635741534253707</v>
      </c>
      <c r="N182" s="131">
        <v>1.3635741534253707</v>
      </c>
      <c r="O182" s="131">
        <v>0.45154256930749298</v>
      </c>
      <c r="P182" s="131" t="s">
        <v>123</v>
      </c>
      <c r="Q182" s="131">
        <v>0.18401638795285197</v>
      </c>
      <c r="R182" s="131" t="s">
        <v>123</v>
      </c>
      <c r="S182" s="131" t="s">
        <v>123</v>
      </c>
      <c r="T182" s="131" t="s">
        <v>123</v>
      </c>
      <c r="U182" s="131">
        <v>1.4273121577351477</v>
      </c>
    </row>
    <row r="183" spans="2:21" x14ac:dyDescent="0.25">
      <c r="B183" s="18">
        <v>2039</v>
      </c>
      <c r="C183" s="18">
        <v>5</v>
      </c>
      <c r="D183" s="131">
        <v>0.54822501492732123</v>
      </c>
      <c r="E183" s="131" t="s">
        <v>123</v>
      </c>
      <c r="F183" s="131" t="s">
        <v>123</v>
      </c>
      <c r="G183" s="131" t="s">
        <v>123</v>
      </c>
      <c r="H183" s="131" t="s">
        <v>123</v>
      </c>
      <c r="J183" s="18">
        <v>2039</v>
      </c>
      <c r="K183" s="18">
        <v>5</v>
      </c>
      <c r="L183" s="131">
        <v>3.0889662660096873</v>
      </c>
      <c r="M183" s="131">
        <v>1.3635741534253707</v>
      </c>
      <c r="N183" s="131">
        <v>1.3635741534253707</v>
      </c>
      <c r="O183" s="131">
        <v>0.45154256930749298</v>
      </c>
      <c r="P183" s="131" t="s">
        <v>123</v>
      </c>
      <c r="Q183" s="131">
        <v>0.18401638795285197</v>
      </c>
      <c r="R183" s="131" t="s">
        <v>123</v>
      </c>
      <c r="S183" s="131" t="s">
        <v>123</v>
      </c>
      <c r="T183" s="131" t="s">
        <v>123</v>
      </c>
      <c r="U183" s="131">
        <v>1.4273121577351477</v>
      </c>
    </row>
    <row r="184" spans="2:21" x14ac:dyDescent="0.25">
      <c r="B184" s="18">
        <v>2039</v>
      </c>
      <c r="C184" s="18">
        <v>6</v>
      </c>
      <c r="D184" s="131">
        <v>0.54822501492732123</v>
      </c>
      <c r="E184" s="131" t="s">
        <v>123</v>
      </c>
      <c r="F184" s="131" t="s">
        <v>123</v>
      </c>
      <c r="G184" s="131" t="s">
        <v>123</v>
      </c>
      <c r="H184" s="131" t="s">
        <v>123</v>
      </c>
      <c r="J184" s="18">
        <v>2039</v>
      </c>
      <c r="K184" s="18">
        <v>6</v>
      </c>
      <c r="L184" s="131">
        <v>3.0889662660096873</v>
      </c>
      <c r="M184" s="131">
        <v>1.3635741534253707</v>
      </c>
      <c r="N184" s="131">
        <v>1.3635741534253707</v>
      </c>
      <c r="O184" s="131">
        <v>0.45154256930749298</v>
      </c>
      <c r="P184" s="131" t="s">
        <v>123</v>
      </c>
      <c r="Q184" s="131">
        <v>0.18401638795285197</v>
      </c>
      <c r="R184" s="131" t="s">
        <v>123</v>
      </c>
      <c r="S184" s="131" t="s">
        <v>123</v>
      </c>
      <c r="T184" s="131" t="s">
        <v>123</v>
      </c>
      <c r="U184" s="131">
        <v>1.4273121577351477</v>
      </c>
    </row>
    <row r="185" spans="2:21" x14ac:dyDescent="0.25">
      <c r="B185" s="18">
        <v>2039</v>
      </c>
      <c r="C185" s="18">
        <v>7</v>
      </c>
      <c r="D185" s="131">
        <v>0.54822501492732123</v>
      </c>
      <c r="E185" s="131" t="s">
        <v>123</v>
      </c>
      <c r="F185" s="131" t="s">
        <v>123</v>
      </c>
      <c r="G185" s="131" t="s">
        <v>123</v>
      </c>
      <c r="H185" s="131" t="s">
        <v>123</v>
      </c>
      <c r="J185" s="18">
        <v>2039</v>
      </c>
      <c r="K185" s="18">
        <v>7</v>
      </c>
      <c r="L185" s="131">
        <v>3.0889662660096873</v>
      </c>
      <c r="M185" s="131">
        <v>1.3635741534253707</v>
      </c>
      <c r="N185" s="131">
        <v>1.3635741534253707</v>
      </c>
      <c r="O185" s="131">
        <v>0.45154256930749298</v>
      </c>
      <c r="P185" s="131" t="s">
        <v>123</v>
      </c>
      <c r="Q185" s="131">
        <v>0.18401638795285197</v>
      </c>
      <c r="R185" s="131" t="s">
        <v>123</v>
      </c>
      <c r="S185" s="131" t="s">
        <v>123</v>
      </c>
      <c r="T185" s="131" t="s">
        <v>123</v>
      </c>
      <c r="U185" s="131">
        <v>1.4273121577351477</v>
      </c>
    </row>
    <row r="186" spans="2:21" x14ac:dyDescent="0.25">
      <c r="B186" s="18">
        <v>2039</v>
      </c>
      <c r="C186" s="18">
        <v>8</v>
      </c>
      <c r="D186" s="131">
        <v>0.54822501492732123</v>
      </c>
      <c r="E186" s="131" t="s">
        <v>123</v>
      </c>
      <c r="F186" s="131" t="s">
        <v>123</v>
      </c>
      <c r="G186" s="131" t="s">
        <v>123</v>
      </c>
      <c r="H186" s="131" t="s">
        <v>123</v>
      </c>
      <c r="J186" s="18">
        <v>2039</v>
      </c>
      <c r="K186" s="18">
        <v>8</v>
      </c>
      <c r="L186" s="131">
        <v>3.0889662660096873</v>
      </c>
      <c r="M186" s="131">
        <v>1.3635741534253707</v>
      </c>
      <c r="N186" s="131">
        <v>1.3635741534253707</v>
      </c>
      <c r="O186" s="131">
        <v>0.45154256930749298</v>
      </c>
      <c r="P186" s="131" t="s">
        <v>123</v>
      </c>
      <c r="Q186" s="131">
        <v>0.18401638795285197</v>
      </c>
      <c r="R186" s="131" t="s">
        <v>123</v>
      </c>
      <c r="S186" s="131" t="s">
        <v>123</v>
      </c>
      <c r="T186" s="131" t="s">
        <v>123</v>
      </c>
      <c r="U186" s="131">
        <v>1.4273121577351477</v>
      </c>
    </row>
    <row r="187" spans="2:21" x14ac:dyDescent="0.25">
      <c r="B187" s="18">
        <v>2039</v>
      </c>
      <c r="C187" s="18">
        <v>9</v>
      </c>
      <c r="D187" s="131">
        <v>0.54822501492732123</v>
      </c>
      <c r="E187" s="131" t="s">
        <v>123</v>
      </c>
      <c r="F187" s="131" t="s">
        <v>123</v>
      </c>
      <c r="G187" s="131" t="s">
        <v>123</v>
      </c>
      <c r="H187" s="131" t="s">
        <v>123</v>
      </c>
      <c r="J187" s="18">
        <v>2039</v>
      </c>
      <c r="K187" s="18">
        <v>9</v>
      </c>
      <c r="L187" s="131">
        <v>3.0889662660096873</v>
      </c>
      <c r="M187" s="131">
        <v>1.3635741534253707</v>
      </c>
      <c r="N187" s="131">
        <v>1.3635741534253707</v>
      </c>
      <c r="O187" s="131">
        <v>0.45154256930749298</v>
      </c>
      <c r="P187" s="131" t="s">
        <v>123</v>
      </c>
      <c r="Q187" s="131">
        <v>0.18401638795285197</v>
      </c>
      <c r="R187" s="131" t="s">
        <v>123</v>
      </c>
      <c r="S187" s="131" t="s">
        <v>123</v>
      </c>
      <c r="T187" s="131" t="s">
        <v>123</v>
      </c>
      <c r="U187" s="131">
        <v>1.4273121577351477</v>
      </c>
    </row>
    <row r="188" spans="2:21" x14ac:dyDescent="0.25">
      <c r="B188" s="18">
        <v>2039</v>
      </c>
      <c r="C188" s="18">
        <v>10</v>
      </c>
      <c r="D188" s="131">
        <v>0.54822501492732123</v>
      </c>
      <c r="E188" s="131" t="s">
        <v>123</v>
      </c>
      <c r="F188" s="131" t="s">
        <v>123</v>
      </c>
      <c r="G188" s="131" t="s">
        <v>123</v>
      </c>
      <c r="H188" s="131" t="s">
        <v>123</v>
      </c>
      <c r="J188" s="18">
        <v>2039</v>
      </c>
      <c r="K188" s="18">
        <v>10</v>
      </c>
      <c r="L188" s="131">
        <v>3.0889662660096873</v>
      </c>
      <c r="M188" s="131">
        <v>1.3635741534253707</v>
      </c>
      <c r="N188" s="131">
        <v>1.3635741534253707</v>
      </c>
      <c r="O188" s="131">
        <v>0.45154256930749298</v>
      </c>
      <c r="P188" s="131" t="s">
        <v>123</v>
      </c>
      <c r="Q188" s="131">
        <v>0.18401638795285197</v>
      </c>
      <c r="R188" s="131" t="s">
        <v>123</v>
      </c>
      <c r="S188" s="131" t="s">
        <v>123</v>
      </c>
      <c r="T188" s="131" t="s">
        <v>123</v>
      </c>
      <c r="U188" s="131">
        <v>1.4273121577351477</v>
      </c>
    </row>
    <row r="189" spans="2:21" x14ac:dyDescent="0.25">
      <c r="B189" s="18">
        <v>2039</v>
      </c>
      <c r="C189" s="18">
        <v>11</v>
      </c>
      <c r="D189" s="131">
        <v>0.54822501492732123</v>
      </c>
      <c r="E189" s="131" t="s">
        <v>123</v>
      </c>
      <c r="F189" s="131" t="s">
        <v>123</v>
      </c>
      <c r="G189" s="131" t="s">
        <v>123</v>
      </c>
      <c r="H189" s="131" t="s">
        <v>123</v>
      </c>
      <c r="J189" s="18">
        <v>2039</v>
      </c>
      <c r="K189" s="18">
        <v>11</v>
      </c>
      <c r="L189" s="131">
        <v>3.0889662660096873</v>
      </c>
      <c r="M189" s="131">
        <v>1.3635741534253707</v>
      </c>
      <c r="N189" s="131">
        <v>1.3635741534253707</v>
      </c>
      <c r="O189" s="131">
        <v>0.45154256930749298</v>
      </c>
      <c r="P189" s="131" t="s">
        <v>123</v>
      </c>
      <c r="Q189" s="131">
        <v>0.18401638795285197</v>
      </c>
      <c r="R189" s="131" t="s">
        <v>123</v>
      </c>
      <c r="S189" s="131" t="s">
        <v>123</v>
      </c>
      <c r="T189" s="131" t="s">
        <v>123</v>
      </c>
      <c r="U189" s="131">
        <v>1.4273121577351477</v>
      </c>
    </row>
    <row r="190" spans="2:21" x14ac:dyDescent="0.25">
      <c r="B190" s="18">
        <v>2039</v>
      </c>
      <c r="C190" s="18">
        <v>12</v>
      </c>
      <c r="D190" s="131">
        <v>0.54822501492732123</v>
      </c>
      <c r="E190" s="131" t="s">
        <v>123</v>
      </c>
      <c r="F190" s="131" t="s">
        <v>123</v>
      </c>
      <c r="G190" s="131" t="s">
        <v>123</v>
      </c>
      <c r="H190" s="131" t="s">
        <v>123</v>
      </c>
      <c r="J190" s="18">
        <v>2039</v>
      </c>
      <c r="K190" s="18">
        <v>12</v>
      </c>
      <c r="L190" s="131">
        <v>3.0889662660096873</v>
      </c>
      <c r="M190" s="131">
        <v>1.3635741534253707</v>
      </c>
      <c r="N190" s="131">
        <v>1.3635741534253707</v>
      </c>
      <c r="O190" s="131">
        <v>0.45154256930749298</v>
      </c>
      <c r="P190" s="131" t="s">
        <v>123</v>
      </c>
      <c r="Q190" s="131">
        <v>0.18401638795285197</v>
      </c>
      <c r="R190" s="131" t="s">
        <v>123</v>
      </c>
      <c r="S190" s="131" t="s">
        <v>123</v>
      </c>
      <c r="T190" s="131" t="s">
        <v>123</v>
      </c>
      <c r="U190" s="131">
        <v>1.4273121577351477</v>
      </c>
    </row>
    <row r="191" spans="2:21" x14ac:dyDescent="0.25">
      <c r="B191" s="18">
        <v>2040</v>
      </c>
      <c r="C191" s="18">
        <v>1</v>
      </c>
      <c r="D191" s="131">
        <v>0.56412354036021362</v>
      </c>
      <c r="E191" s="131" t="s">
        <v>123</v>
      </c>
      <c r="F191" s="131" t="s">
        <v>123</v>
      </c>
      <c r="G191" s="131" t="s">
        <v>123</v>
      </c>
      <c r="H191" s="131" t="s">
        <v>123</v>
      </c>
      <c r="J191" s="18">
        <v>2040</v>
      </c>
      <c r="K191" s="18">
        <v>1</v>
      </c>
      <c r="L191" s="131">
        <v>3.1791264152468712</v>
      </c>
      <c r="M191" s="131">
        <v>1.4033738917784904</v>
      </c>
      <c r="N191" s="131">
        <v>1.4033738917784904</v>
      </c>
      <c r="O191" s="131">
        <v>0.46472210638553807</v>
      </c>
      <c r="P191" s="131" t="s">
        <v>123</v>
      </c>
      <c r="Q191" s="131">
        <v>0.18938742265222044</v>
      </c>
      <c r="R191" s="131" t="s">
        <v>123</v>
      </c>
      <c r="S191" s="131" t="s">
        <v>123</v>
      </c>
      <c r="T191" s="131" t="s">
        <v>123</v>
      </c>
      <c r="U191" s="131">
        <v>1.4689722686160882</v>
      </c>
    </row>
    <row r="192" spans="2:21" x14ac:dyDescent="0.25">
      <c r="B192" s="18">
        <v>2040</v>
      </c>
      <c r="C192" s="18">
        <v>2</v>
      </c>
      <c r="D192" s="131">
        <v>0.56412354036021362</v>
      </c>
      <c r="E192" s="131" t="s">
        <v>123</v>
      </c>
      <c r="F192" s="131" t="s">
        <v>123</v>
      </c>
      <c r="G192" s="131" t="s">
        <v>123</v>
      </c>
      <c r="H192" s="131" t="s">
        <v>123</v>
      </c>
      <c r="J192" s="18">
        <v>2040</v>
      </c>
      <c r="K192" s="18">
        <v>2</v>
      </c>
      <c r="L192" s="131">
        <v>3.1791264152468712</v>
      </c>
      <c r="M192" s="131">
        <v>1.4033738917784904</v>
      </c>
      <c r="N192" s="131">
        <v>1.4033738917784904</v>
      </c>
      <c r="O192" s="131">
        <v>0.46472210638553807</v>
      </c>
      <c r="P192" s="131" t="s">
        <v>123</v>
      </c>
      <c r="Q192" s="131">
        <v>0.18938742265222044</v>
      </c>
      <c r="R192" s="131" t="s">
        <v>123</v>
      </c>
      <c r="S192" s="131" t="s">
        <v>123</v>
      </c>
      <c r="T192" s="131" t="s">
        <v>123</v>
      </c>
      <c r="U192" s="131">
        <v>1.4689722686160882</v>
      </c>
    </row>
    <row r="193" spans="2:21" x14ac:dyDescent="0.25">
      <c r="B193" s="18">
        <v>2040</v>
      </c>
      <c r="C193" s="18">
        <v>3</v>
      </c>
      <c r="D193" s="131">
        <v>0.56412354036021362</v>
      </c>
      <c r="E193" s="131" t="s">
        <v>123</v>
      </c>
      <c r="F193" s="131" t="s">
        <v>123</v>
      </c>
      <c r="G193" s="131" t="s">
        <v>123</v>
      </c>
      <c r="H193" s="131" t="s">
        <v>123</v>
      </c>
      <c r="J193" s="18">
        <v>2040</v>
      </c>
      <c r="K193" s="18">
        <v>3</v>
      </c>
      <c r="L193" s="131">
        <v>3.1791264152468712</v>
      </c>
      <c r="M193" s="131">
        <v>1.4033738917784904</v>
      </c>
      <c r="N193" s="131">
        <v>1.4033738917784904</v>
      </c>
      <c r="O193" s="131">
        <v>0.46472210638553807</v>
      </c>
      <c r="P193" s="131" t="s">
        <v>123</v>
      </c>
      <c r="Q193" s="131">
        <v>0.18938742265222044</v>
      </c>
      <c r="R193" s="131" t="s">
        <v>123</v>
      </c>
      <c r="S193" s="131" t="s">
        <v>123</v>
      </c>
      <c r="T193" s="131" t="s">
        <v>123</v>
      </c>
      <c r="U193" s="131">
        <v>1.4689722686160882</v>
      </c>
    </row>
    <row r="194" spans="2:21" x14ac:dyDescent="0.25">
      <c r="B194" s="18">
        <v>2040</v>
      </c>
      <c r="C194" s="18">
        <v>4</v>
      </c>
      <c r="D194" s="131">
        <v>0.56412354036021362</v>
      </c>
      <c r="E194" s="131" t="s">
        <v>123</v>
      </c>
      <c r="F194" s="131" t="s">
        <v>123</v>
      </c>
      <c r="G194" s="131" t="s">
        <v>123</v>
      </c>
      <c r="H194" s="131" t="s">
        <v>123</v>
      </c>
      <c r="J194" s="18">
        <v>2040</v>
      </c>
      <c r="K194" s="18">
        <v>4</v>
      </c>
      <c r="L194" s="131">
        <v>3.1791264152468712</v>
      </c>
      <c r="M194" s="131">
        <v>1.4033738917784904</v>
      </c>
      <c r="N194" s="131">
        <v>1.4033738917784904</v>
      </c>
      <c r="O194" s="131">
        <v>0.46472210638553807</v>
      </c>
      <c r="P194" s="131" t="s">
        <v>123</v>
      </c>
      <c r="Q194" s="131">
        <v>0.18938742265222044</v>
      </c>
      <c r="R194" s="131" t="s">
        <v>123</v>
      </c>
      <c r="S194" s="131" t="s">
        <v>123</v>
      </c>
      <c r="T194" s="131" t="s">
        <v>123</v>
      </c>
      <c r="U194" s="131">
        <v>1.4689722686160882</v>
      </c>
    </row>
    <row r="195" spans="2:21" x14ac:dyDescent="0.25">
      <c r="B195" s="18">
        <v>2040</v>
      </c>
      <c r="C195" s="18">
        <v>5</v>
      </c>
      <c r="D195" s="131">
        <v>0.56412354036021362</v>
      </c>
      <c r="E195" s="131" t="s">
        <v>123</v>
      </c>
      <c r="F195" s="131" t="s">
        <v>123</v>
      </c>
      <c r="G195" s="131" t="s">
        <v>123</v>
      </c>
      <c r="H195" s="131" t="s">
        <v>123</v>
      </c>
      <c r="J195" s="18">
        <v>2040</v>
      </c>
      <c r="K195" s="18">
        <v>5</v>
      </c>
      <c r="L195" s="131">
        <v>3.1791264152468712</v>
      </c>
      <c r="M195" s="131">
        <v>1.4033738917784904</v>
      </c>
      <c r="N195" s="131">
        <v>1.4033738917784904</v>
      </c>
      <c r="O195" s="131">
        <v>0.46472210638553807</v>
      </c>
      <c r="P195" s="131" t="s">
        <v>123</v>
      </c>
      <c r="Q195" s="131">
        <v>0.18938742265222044</v>
      </c>
      <c r="R195" s="131" t="s">
        <v>123</v>
      </c>
      <c r="S195" s="131" t="s">
        <v>123</v>
      </c>
      <c r="T195" s="131" t="s">
        <v>123</v>
      </c>
      <c r="U195" s="131">
        <v>1.4689722686160882</v>
      </c>
    </row>
    <row r="196" spans="2:21" x14ac:dyDescent="0.25">
      <c r="B196" s="18">
        <v>2040</v>
      </c>
      <c r="C196" s="18">
        <v>6</v>
      </c>
      <c r="D196" s="131">
        <v>0.56412354036021362</v>
      </c>
      <c r="E196" s="131" t="s">
        <v>123</v>
      </c>
      <c r="F196" s="131" t="s">
        <v>123</v>
      </c>
      <c r="G196" s="131" t="s">
        <v>123</v>
      </c>
      <c r="H196" s="131" t="s">
        <v>123</v>
      </c>
      <c r="J196" s="18">
        <v>2040</v>
      </c>
      <c r="K196" s="18">
        <v>6</v>
      </c>
      <c r="L196" s="131">
        <v>3.1791264152468712</v>
      </c>
      <c r="M196" s="131">
        <v>1.4033738917784904</v>
      </c>
      <c r="N196" s="131">
        <v>1.4033738917784904</v>
      </c>
      <c r="O196" s="131">
        <v>0.46472210638553807</v>
      </c>
      <c r="P196" s="131" t="s">
        <v>123</v>
      </c>
      <c r="Q196" s="131">
        <v>0.18938742265222044</v>
      </c>
      <c r="R196" s="131" t="s">
        <v>123</v>
      </c>
      <c r="S196" s="131" t="s">
        <v>123</v>
      </c>
      <c r="T196" s="131" t="s">
        <v>123</v>
      </c>
      <c r="U196" s="131">
        <v>1.4689722686160882</v>
      </c>
    </row>
    <row r="197" spans="2:21" x14ac:dyDescent="0.25">
      <c r="B197" s="18">
        <v>2040</v>
      </c>
      <c r="C197" s="18">
        <v>7</v>
      </c>
      <c r="D197" s="131">
        <v>0.56412354036021362</v>
      </c>
      <c r="E197" s="131" t="s">
        <v>123</v>
      </c>
      <c r="F197" s="131" t="s">
        <v>123</v>
      </c>
      <c r="G197" s="131" t="s">
        <v>123</v>
      </c>
      <c r="H197" s="131" t="s">
        <v>123</v>
      </c>
      <c r="J197" s="18">
        <v>2040</v>
      </c>
      <c r="K197" s="18">
        <v>7</v>
      </c>
      <c r="L197" s="131">
        <v>3.1791264152468712</v>
      </c>
      <c r="M197" s="131">
        <v>1.4033738917784904</v>
      </c>
      <c r="N197" s="131">
        <v>1.4033738917784904</v>
      </c>
      <c r="O197" s="131">
        <v>0.46472210638553807</v>
      </c>
      <c r="P197" s="131" t="s">
        <v>123</v>
      </c>
      <c r="Q197" s="131">
        <v>0.18938742265222044</v>
      </c>
      <c r="R197" s="131" t="s">
        <v>123</v>
      </c>
      <c r="S197" s="131" t="s">
        <v>123</v>
      </c>
      <c r="T197" s="131" t="s">
        <v>123</v>
      </c>
      <c r="U197" s="131">
        <v>1.4689722686160882</v>
      </c>
    </row>
    <row r="198" spans="2:21" x14ac:dyDescent="0.25">
      <c r="B198" s="18">
        <v>2040</v>
      </c>
      <c r="C198" s="18">
        <v>8</v>
      </c>
      <c r="D198" s="131">
        <v>0.56412354036021362</v>
      </c>
      <c r="E198" s="131" t="s">
        <v>123</v>
      </c>
      <c r="F198" s="131" t="s">
        <v>123</v>
      </c>
      <c r="G198" s="131" t="s">
        <v>123</v>
      </c>
      <c r="H198" s="131" t="s">
        <v>123</v>
      </c>
      <c r="J198" s="18">
        <v>2040</v>
      </c>
      <c r="K198" s="18">
        <v>8</v>
      </c>
      <c r="L198" s="131">
        <v>3.1791264152468712</v>
      </c>
      <c r="M198" s="131">
        <v>1.4033738917784904</v>
      </c>
      <c r="N198" s="131">
        <v>1.4033738917784904</v>
      </c>
      <c r="O198" s="131">
        <v>0.46472210638553807</v>
      </c>
      <c r="P198" s="131" t="s">
        <v>123</v>
      </c>
      <c r="Q198" s="131">
        <v>0.18938742265222044</v>
      </c>
      <c r="R198" s="131" t="s">
        <v>123</v>
      </c>
      <c r="S198" s="131" t="s">
        <v>123</v>
      </c>
      <c r="T198" s="131" t="s">
        <v>123</v>
      </c>
      <c r="U198" s="131">
        <v>1.4689722686160882</v>
      </c>
    </row>
    <row r="199" spans="2:21" x14ac:dyDescent="0.25">
      <c r="B199" s="18">
        <v>2040</v>
      </c>
      <c r="C199" s="18">
        <v>9</v>
      </c>
      <c r="D199" s="131">
        <v>0.56412354036021362</v>
      </c>
      <c r="E199" s="131" t="s">
        <v>123</v>
      </c>
      <c r="F199" s="131" t="s">
        <v>123</v>
      </c>
      <c r="G199" s="131" t="s">
        <v>123</v>
      </c>
      <c r="H199" s="131" t="s">
        <v>123</v>
      </c>
      <c r="J199" s="18">
        <v>2040</v>
      </c>
      <c r="K199" s="18">
        <v>9</v>
      </c>
      <c r="L199" s="131">
        <v>3.1791264152468712</v>
      </c>
      <c r="M199" s="131">
        <v>1.4033738917784904</v>
      </c>
      <c r="N199" s="131">
        <v>1.4033738917784904</v>
      </c>
      <c r="O199" s="131">
        <v>0.46472210638553807</v>
      </c>
      <c r="P199" s="131" t="s">
        <v>123</v>
      </c>
      <c r="Q199" s="131">
        <v>0.18938742265222044</v>
      </c>
      <c r="R199" s="131" t="s">
        <v>123</v>
      </c>
      <c r="S199" s="131" t="s">
        <v>123</v>
      </c>
      <c r="T199" s="131" t="s">
        <v>123</v>
      </c>
      <c r="U199" s="131">
        <v>1.4689722686160882</v>
      </c>
    </row>
    <row r="200" spans="2:21" x14ac:dyDescent="0.25">
      <c r="B200" s="18">
        <v>2040</v>
      </c>
      <c r="C200" s="18">
        <v>10</v>
      </c>
      <c r="D200" s="131">
        <v>0.56412354036021362</v>
      </c>
      <c r="E200" s="131" t="s">
        <v>123</v>
      </c>
      <c r="F200" s="131" t="s">
        <v>123</v>
      </c>
      <c r="G200" s="131" t="s">
        <v>123</v>
      </c>
      <c r="H200" s="131" t="s">
        <v>123</v>
      </c>
      <c r="J200" s="18">
        <v>2040</v>
      </c>
      <c r="K200" s="18">
        <v>10</v>
      </c>
      <c r="L200" s="131">
        <v>3.1791264152468712</v>
      </c>
      <c r="M200" s="131">
        <v>1.4033738917784904</v>
      </c>
      <c r="N200" s="131">
        <v>1.4033738917784904</v>
      </c>
      <c r="O200" s="131">
        <v>0.46472210638553807</v>
      </c>
      <c r="P200" s="131" t="s">
        <v>123</v>
      </c>
      <c r="Q200" s="131">
        <v>0.18938742265222044</v>
      </c>
      <c r="R200" s="131" t="s">
        <v>123</v>
      </c>
      <c r="S200" s="131" t="s">
        <v>123</v>
      </c>
      <c r="T200" s="131" t="s">
        <v>123</v>
      </c>
      <c r="U200" s="131">
        <v>1.4689722686160882</v>
      </c>
    </row>
    <row r="201" spans="2:21" x14ac:dyDescent="0.25">
      <c r="B201" s="18">
        <v>2040</v>
      </c>
      <c r="C201" s="18">
        <v>11</v>
      </c>
      <c r="D201" s="131">
        <v>0.56412354036021362</v>
      </c>
      <c r="E201" s="131" t="s">
        <v>123</v>
      </c>
      <c r="F201" s="131" t="s">
        <v>123</v>
      </c>
      <c r="G201" s="131" t="s">
        <v>123</v>
      </c>
      <c r="H201" s="131" t="s">
        <v>123</v>
      </c>
      <c r="J201" s="18">
        <v>2040</v>
      </c>
      <c r="K201" s="18">
        <v>11</v>
      </c>
      <c r="L201" s="131">
        <v>3.1791264152468712</v>
      </c>
      <c r="M201" s="131">
        <v>1.4033738917784904</v>
      </c>
      <c r="N201" s="131">
        <v>1.4033738917784904</v>
      </c>
      <c r="O201" s="131">
        <v>0.46472210638553807</v>
      </c>
      <c r="P201" s="131" t="s">
        <v>123</v>
      </c>
      <c r="Q201" s="131">
        <v>0.18938742265222044</v>
      </c>
      <c r="R201" s="131" t="s">
        <v>123</v>
      </c>
      <c r="S201" s="131" t="s">
        <v>123</v>
      </c>
      <c r="T201" s="131" t="s">
        <v>123</v>
      </c>
      <c r="U201" s="131">
        <v>1.4689722686160882</v>
      </c>
    </row>
    <row r="202" spans="2:21" x14ac:dyDescent="0.25">
      <c r="B202" s="18">
        <v>2040</v>
      </c>
      <c r="C202" s="18">
        <v>12</v>
      </c>
      <c r="D202" s="131">
        <v>0.56412354036021362</v>
      </c>
      <c r="E202" s="131" t="s">
        <v>123</v>
      </c>
      <c r="F202" s="131" t="s">
        <v>123</v>
      </c>
      <c r="G202" s="131" t="s">
        <v>123</v>
      </c>
      <c r="H202" s="131" t="s">
        <v>123</v>
      </c>
      <c r="J202" s="18">
        <v>2040</v>
      </c>
      <c r="K202" s="18">
        <v>12</v>
      </c>
      <c r="L202" s="131">
        <v>3.1791264152468712</v>
      </c>
      <c r="M202" s="131">
        <v>1.4033738917784904</v>
      </c>
      <c r="N202" s="131">
        <v>1.4033738917784904</v>
      </c>
      <c r="O202" s="131">
        <v>0.46472210638553807</v>
      </c>
      <c r="P202" s="131" t="s">
        <v>123</v>
      </c>
      <c r="Q202" s="131">
        <v>0.18938742265222044</v>
      </c>
      <c r="R202" s="131" t="s">
        <v>123</v>
      </c>
      <c r="S202" s="131" t="s">
        <v>123</v>
      </c>
      <c r="T202" s="131" t="s">
        <v>123</v>
      </c>
      <c r="U202" s="131">
        <v>1.4689722686160882</v>
      </c>
    </row>
    <row r="205" spans="2:21" x14ac:dyDescent="0.25">
      <c r="B205" s="11"/>
      <c r="C205" s="213" t="s">
        <v>124</v>
      </c>
      <c r="D205" s="214"/>
      <c r="E205" s="214"/>
      <c r="F205" s="214"/>
      <c r="G205" s="215"/>
    </row>
    <row r="206" spans="2:21" x14ac:dyDescent="0.25">
      <c r="B206" s="10" t="s">
        <v>66</v>
      </c>
      <c r="C206" s="10" t="s">
        <v>67</v>
      </c>
      <c r="D206" s="10" t="s">
        <v>125</v>
      </c>
      <c r="E206" s="10" t="s">
        <v>126</v>
      </c>
      <c r="F206" s="10" t="s">
        <v>127</v>
      </c>
      <c r="G206" s="10" t="s">
        <v>128</v>
      </c>
    </row>
    <row r="207" spans="2:21" x14ac:dyDescent="0.25">
      <c r="B207" s="94">
        <v>2022</v>
      </c>
      <c r="C207" s="94">
        <v>1</v>
      </c>
      <c r="D207" s="12" t="s">
        <v>123</v>
      </c>
      <c r="E207" s="12" t="s">
        <v>123</v>
      </c>
      <c r="F207" s="12" t="s">
        <v>123</v>
      </c>
      <c r="G207" s="12" t="s">
        <v>123</v>
      </c>
    </row>
    <row r="208" spans="2:21" x14ac:dyDescent="0.25">
      <c r="B208" s="94">
        <v>2022</v>
      </c>
      <c r="C208" s="94">
        <v>2</v>
      </c>
      <c r="D208" s="12" t="s">
        <v>123</v>
      </c>
      <c r="E208" s="12" t="s">
        <v>123</v>
      </c>
      <c r="F208" s="12" t="s">
        <v>123</v>
      </c>
      <c r="G208" s="12" t="s">
        <v>123</v>
      </c>
    </row>
    <row r="209" spans="2:7" x14ac:dyDescent="0.25">
      <c r="B209" s="94">
        <v>2022</v>
      </c>
      <c r="C209" s="94">
        <v>3</v>
      </c>
      <c r="D209" s="12" t="s">
        <v>123</v>
      </c>
      <c r="E209" s="12" t="s">
        <v>123</v>
      </c>
      <c r="F209" s="12" t="s">
        <v>123</v>
      </c>
      <c r="G209" s="12" t="s">
        <v>123</v>
      </c>
    </row>
    <row r="210" spans="2:7" x14ac:dyDescent="0.25">
      <c r="B210" s="94">
        <v>2022</v>
      </c>
      <c r="C210" s="94">
        <v>4</v>
      </c>
      <c r="D210" s="12" t="s">
        <v>123</v>
      </c>
      <c r="E210" s="12" t="s">
        <v>123</v>
      </c>
      <c r="F210" s="12" t="s">
        <v>123</v>
      </c>
      <c r="G210" s="12" t="s">
        <v>123</v>
      </c>
    </row>
    <row r="211" spans="2:7" x14ac:dyDescent="0.25">
      <c r="B211" s="94">
        <v>2022</v>
      </c>
      <c r="C211" s="94">
        <v>5</v>
      </c>
      <c r="D211" s="12" t="s">
        <v>123</v>
      </c>
      <c r="E211" s="12" t="s">
        <v>123</v>
      </c>
      <c r="F211" s="12" t="s">
        <v>123</v>
      </c>
      <c r="G211" s="12" t="s">
        <v>123</v>
      </c>
    </row>
    <row r="212" spans="2:7" x14ac:dyDescent="0.25">
      <c r="B212" s="94">
        <v>2022</v>
      </c>
      <c r="C212" s="94">
        <v>6</v>
      </c>
      <c r="D212" s="12" t="s">
        <v>123</v>
      </c>
      <c r="E212" s="12" t="s">
        <v>123</v>
      </c>
      <c r="F212" s="12" t="s">
        <v>123</v>
      </c>
      <c r="G212" s="12" t="s">
        <v>123</v>
      </c>
    </row>
    <row r="213" spans="2:7" x14ac:dyDescent="0.25">
      <c r="B213" s="94">
        <v>2022</v>
      </c>
      <c r="C213" s="94">
        <v>7</v>
      </c>
      <c r="D213" s="12" t="s">
        <v>123</v>
      </c>
      <c r="E213" s="12" t="s">
        <v>123</v>
      </c>
      <c r="F213" s="12" t="s">
        <v>123</v>
      </c>
      <c r="G213" s="12" t="s">
        <v>123</v>
      </c>
    </row>
    <row r="214" spans="2:7" x14ac:dyDescent="0.25">
      <c r="B214" s="94">
        <v>2022</v>
      </c>
      <c r="C214" s="94">
        <v>8</v>
      </c>
      <c r="D214" s="12" t="s">
        <v>123</v>
      </c>
      <c r="E214" s="12" t="s">
        <v>123</v>
      </c>
      <c r="F214" s="12" t="s">
        <v>123</v>
      </c>
      <c r="G214" s="12" t="s">
        <v>123</v>
      </c>
    </row>
    <row r="215" spans="2:7" x14ac:dyDescent="0.25">
      <c r="B215" s="94">
        <v>2022</v>
      </c>
      <c r="C215" s="94">
        <v>9</v>
      </c>
      <c r="D215" s="12" t="s">
        <v>123</v>
      </c>
      <c r="E215" s="12" t="s">
        <v>123</v>
      </c>
      <c r="F215" s="12" t="s">
        <v>123</v>
      </c>
      <c r="G215" s="12" t="s">
        <v>123</v>
      </c>
    </row>
    <row r="216" spans="2:7" x14ac:dyDescent="0.25">
      <c r="B216" s="94">
        <v>2022</v>
      </c>
      <c r="C216" s="94">
        <v>10</v>
      </c>
      <c r="D216" s="12" t="s">
        <v>123</v>
      </c>
      <c r="E216" s="12" t="s">
        <v>123</v>
      </c>
      <c r="F216" s="12" t="s">
        <v>123</v>
      </c>
      <c r="G216" s="12" t="s">
        <v>123</v>
      </c>
    </row>
    <row r="217" spans="2:7" x14ac:dyDescent="0.25">
      <c r="B217" s="94">
        <v>2022</v>
      </c>
      <c r="C217" s="94">
        <v>11</v>
      </c>
      <c r="D217" s="12" t="s">
        <v>123</v>
      </c>
      <c r="E217" s="12" t="s">
        <v>123</v>
      </c>
      <c r="F217" s="12" t="s">
        <v>123</v>
      </c>
      <c r="G217" s="12" t="s">
        <v>123</v>
      </c>
    </row>
    <row r="218" spans="2:7" x14ac:dyDescent="0.25">
      <c r="B218" s="94">
        <v>2022</v>
      </c>
      <c r="C218" s="94">
        <v>12</v>
      </c>
      <c r="D218" s="12" t="s">
        <v>123</v>
      </c>
      <c r="E218" s="12" t="s">
        <v>123</v>
      </c>
      <c r="F218" s="12" t="s">
        <v>123</v>
      </c>
      <c r="G218" s="12" t="s">
        <v>123</v>
      </c>
    </row>
    <row r="219" spans="2:7" x14ac:dyDescent="0.25">
      <c r="B219" s="94">
        <v>2023</v>
      </c>
      <c r="C219" s="94">
        <v>1</v>
      </c>
      <c r="D219" s="12" t="s">
        <v>123</v>
      </c>
      <c r="E219" s="12" t="s">
        <v>123</v>
      </c>
      <c r="F219" s="12" t="s">
        <v>123</v>
      </c>
      <c r="G219" s="12" t="s">
        <v>123</v>
      </c>
    </row>
    <row r="220" spans="2:7" x14ac:dyDescent="0.25">
      <c r="B220" s="94">
        <v>2023</v>
      </c>
      <c r="C220" s="94">
        <v>2</v>
      </c>
      <c r="D220" s="12" t="s">
        <v>123</v>
      </c>
      <c r="E220" s="12" t="s">
        <v>123</v>
      </c>
      <c r="F220" s="12" t="s">
        <v>123</v>
      </c>
      <c r="G220" s="12" t="s">
        <v>123</v>
      </c>
    </row>
    <row r="221" spans="2:7" x14ac:dyDescent="0.25">
      <c r="B221" s="94">
        <v>2023</v>
      </c>
      <c r="C221" s="94">
        <v>3</v>
      </c>
      <c r="D221" s="12" t="s">
        <v>123</v>
      </c>
      <c r="E221" s="12" t="s">
        <v>123</v>
      </c>
      <c r="F221" s="12" t="s">
        <v>123</v>
      </c>
      <c r="G221" s="12" t="s">
        <v>123</v>
      </c>
    </row>
    <row r="222" spans="2:7" x14ac:dyDescent="0.25">
      <c r="B222" s="94">
        <v>2023</v>
      </c>
      <c r="C222" s="94">
        <v>4</v>
      </c>
      <c r="D222" s="12" t="s">
        <v>123</v>
      </c>
      <c r="E222" s="12" t="s">
        <v>123</v>
      </c>
      <c r="F222" s="12" t="s">
        <v>123</v>
      </c>
      <c r="G222" s="12" t="s">
        <v>123</v>
      </c>
    </row>
    <row r="223" spans="2:7" x14ac:dyDescent="0.25">
      <c r="B223" s="94">
        <v>2023</v>
      </c>
      <c r="C223" s="94">
        <v>5</v>
      </c>
      <c r="D223" s="12" t="s">
        <v>123</v>
      </c>
      <c r="E223" s="12" t="s">
        <v>123</v>
      </c>
      <c r="F223" s="12" t="s">
        <v>123</v>
      </c>
      <c r="G223" s="12" t="s">
        <v>123</v>
      </c>
    </row>
    <row r="224" spans="2:7" x14ac:dyDescent="0.25">
      <c r="B224" s="94">
        <v>2023</v>
      </c>
      <c r="C224" s="94">
        <v>6</v>
      </c>
      <c r="D224" s="12" t="s">
        <v>123</v>
      </c>
      <c r="E224" s="12" t="s">
        <v>123</v>
      </c>
      <c r="F224" s="12" t="s">
        <v>123</v>
      </c>
      <c r="G224" s="12" t="s">
        <v>123</v>
      </c>
    </row>
    <row r="225" spans="2:7" x14ac:dyDescent="0.25">
      <c r="B225" s="94">
        <v>2023</v>
      </c>
      <c r="C225" s="94">
        <v>7</v>
      </c>
      <c r="D225" s="12" t="s">
        <v>123</v>
      </c>
      <c r="E225" s="12" t="s">
        <v>123</v>
      </c>
      <c r="F225" s="12" t="s">
        <v>123</v>
      </c>
      <c r="G225" s="12" t="s">
        <v>123</v>
      </c>
    </row>
    <row r="226" spans="2:7" x14ac:dyDescent="0.25">
      <c r="B226" s="94">
        <v>2023</v>
      </c>
      <c r="C226" s="94">
        <v>8</v>
      </c>
      <c r="D226" s="12" t="s">
        <v>123</v>
      </c>
      <c r="E226" s="12" t="s">
        <v>123</v>
      </c>
      <c r="F226" s="12" t="s">
        <v>123</v>
      </c>
      <c r="G226" s="12" t="s">
        <v>123</v>
      </c>
    </row>
    <row r="227" spans="2:7" x14ac:dyDescent="0.25">
      <c r="B227" s="94">
        <v>2023</v>
      </c>
      <c r="C227" s="94">
        <v>9</v>
      </c>
      <c r="D227" s="12" t="s">
        <v>123</v>
      </c>
      <c r="E227" s="12" t="s">
        <v>123</v>
      </c>
      <c r="F227" s="12" t="s">
        <v>123</v>
      </c>
      <c r="G227" s="12" t="s">
        <v>123</v>
      </c>
    </row>
    <row r="228" spans="2:7" x14ac:dyDescent="0.25">
      <c r="B228" s="94">
        <v>2023</v>
      </c>
      <c r="C228" s="94">
        <v>10</v>
      </c>
      <c r="D228" s="12" t="s">
        <v>123</v>
      </c>
      <c r="E228" s="12" t="s">
        <v>123</v>
      </c>
      <c r="F228" s="12" t="s">
        <v>123</v>
      </c>
      <c r="G228" s="12" t="s">
        <v>123</v>
      </c>
    </row>
    <row r="229" spans="2:7" x14ac:dyDescent="0.25">
      <c r="B229" s="94">
        <v>2023</v>
      </c>
      <c r="C229" s="94">
        <v>11</v>
      </c>
      <c r="D229" s="12" t="s">
        <v>123</v>
      </c>
      <c r="E229" s="12" t="s">
        <v>123</v>
      </c>
      <c r="F229" s="12" t="s">
        <v>123</v>
      </c>
      <c r="G229" s="12" t="s">
        <v>123</v>
      </c>
    </row>
    <row r="230" spans="2:7" x14ac:dyDescent="0.25">
      <c r="B230" s="94">
        <v>2023</v>
      </c>
      <c r="C230" s="94">
        <v>12</v>
      </c>
      <c r="D230" s="12" t="s">
        <v>123</v>
      </c>
      <c r="E230" s="12" t="s">
        <v>123</v>
      </c>
      <c r="F230" s="12" t="s">
        <v>123</v>
      </c>
      <c r="G230" s="12" t="s">
        <v>123</v>
      </c>
    </row>
    <row r="231" spans="2:7" x14ac:dyDescent="0.25">
      <c r="B231" s="94">
        <v>2024</v>
      </c>
      <c r="C231" s="94">
        <v>1</v>
      </c>
      <c r="D231" s="12" t="s">
        <v>123</v>
      </c>
      <c r="E231" s="12" t="s">
        <v>123</v>
      </c>
      <c r="F231" s="12" t="s">
        <v>123</v>
      </c>
      <c r="G231" s="12" t="s">
        <v>123</v>
      </c>
    </row>
    <row r="232" spans="2:7" x14ac:dyDescent="0.25">
      <c r="B232" s="94">
        <v>2024</v>
      </c>
      <c r="C232" s="94">
        <v>2</v>
      </c>
      <c r="D232" s="12" t="s">
        <v>123</v>
      </c>
      <c r="E232" s="12" t="s">
        <v>123</v>
      </c>
      <c r="F232" s="12" t="s">
        <v>123</v>
      </c>
      <c r="G232" s="12" t="s">
        <v>123</v>
      </c>
    </row>
    <row r="233" spans="2:7" x14ac:dyDescent="0.25">
      <c r="B233" s="94">
        <v>2024</v>
      </c>
      <c r="C233" s="94">
        <v>3</v>
      </c>
      <c r="D233" s="12" t="s">
        <v>123</v>
      </c>
      <c r="E233" s="12" t="s">
        <v>123</v>
      </c>
      <c r="F233" s="12" t="s">
        <v>123</v>
      </c>
      <c r="G233" s="12" t="s">
        <v>123</v>
      </c>
    </row>
    <row r="234" spans="2:7" x14ac:dyDescent="0.25">
      <c r="B234" s="94">
        <v>2024</v>
      </c>
      <c r="C234" s="94">
        <v>4</v>
      </c>
      <c r="D234" s="12" t="s">
        <v>123</v>
      </c>
      <c r="E234" s="12" t="s">
        <v>123</v>
      </c>
      <c r="F234" s="12" t="s">
        <v>123</v>
      </c>
      <c r="G234" s="12" t="s">
        <v>123</v>
      </c>
    </row>
    <row r="235" spans="2:7" x14ac:dyDescent="0.25">
      <c r="B235" s="94">
        <v>2024</v>
      </c>
      <c r="C235" s="94">
        <v>5</v>
      </c>
      <c r="D235" s="12" t="s">
        <v>123</v>
      </c>
      <c r="E235" s="12" t="s">
        <v>123</v>
      </c>
      <c r="F235" s="12" t="s">
        <v>123</v>
      </c>
      <c r="G235" s="12" t="s">
        <v>123</v>
      </c>
    </row>
    <row r="236" spans="2:7" x14ac:dyDescent="0.25">
      <c r="B236" s="94">
        <v>2024</v>
      </c>
      <c r="C236" s="94">
        <v>6</v>
      </c>
      <c r="D236" s="12" t="s">
        <v>123</v>
      </c>
      <c r="E236" s="12" t="s">
        <v>123</v>
      </c>
      <c r="F236" s="12" t="s">
        <v>123</v>
      </c>
      <c r="G236" s="12" t="s">
        <v>123</v>
      </c>
    </row>
    <row r="237" spans="2:7" x14ac:dyDescent="0.25">
      <c r="B237" s="94">
        <v>2024</v>
      </c>
      <c r="C237" s="94">
        <v>7</v>
      </c>
      <c r="D237" s="12" t="s">
        <v>123</v>
      </c>
      <c r="E237" s="12" t="s">
        <v>123</v>
      </c>
      <c r="F237" s="12" t="s">
        <v>123</v>
      </c>
      <c r="G237" s="12" t="s">
        <v>123</v>
      </c>
    </row>
    <row r="238" spans="2:7" x14ac:dyDescent="0.25">
      <c r="B238" s="94">
        <v>2024</v>
      </c>
      <c r="C238" s="94">
        <v>8</v>
      </c>
      <c r="D238" s="12" t="s">
        <v>123</v>
      </c>
      <c r="E238" s="12" t="s">
        <v>123</v>
      </c>
      <c r="F238" s="12" t="s">
        <v>123</v>
      </c>
      <c r="G238" s="12" t="s">
        <v>123</v>
      </c>
    </row>
    <row r="239" spans="2:7" x14ac:dyDescent="0.25">
      <c r="B239" s="94">
        <v>2024</v>
      </c>
      <c r="C239" s="94">
        <v>9</v>
      </c>
      <c r="D239" s="12" t="s">
        <v>123</v>
      </c>
      <c r="E239" s="12" t="s">
        <v>123</v>
      </c>
      <c r="F239" s="12" t="s">
        <v>123</v>
      </c>
      <c r="G239" s="12" t="s">
        <v>123</v>
      </c>
    </row>
    <row r="240" spans="2:7" x14ac:dyDescent="0.25">
      <c r="B240" s="94">
        <v>2024</v>
      </c>
      <c r="C240" s="94">
        <v>10</v>
      </c>
      <c r="D240" s="12" t="s">
        <v>123</v>
      </c>
      <c r="E240" s="12" t="s">
        <v>123</v>
      </c>
      <c r="F240" s="12" t="s">
        <v>123</v>
      </c>
      <c r="G240" s="12" t="s">
        <v>123</v>
      </c>
    </row>
    <row r="241" spans="2:7" x14ac:dyDescent="0.25">
      <c r="B241" s="94">
        <v>2024</v>
      </c>
      <c r="C241" s="94">
        <v>11</v>
      </c>
      <c r="D241" s="12" t="s">
        <v>123</v>
      </c>
      <c r="E241" s="12" t="s">
        <v>123</v>
      </c>
      <c r="F241" s="12" t="s">
        <v>123</v>
      </c>
      <c r="G241" s="12" t="s">
        <v>123</v>
      </c>
    </row>
    <row r="242" spans="2:7" x14ac:dyDescent="0.25">
      <c r="B242" s="94">
        <v>2024</v>
      </c>
      <c r="C242" s="94">
        <v>12</v>
      </c>
      <c r="D242" s="12" t="s">
        <v>123</v>
      </c>
      <c r="E242" s="12" t="s">
        <v>123</v>
      </c>
      <c r="F242" s="12" t="s">
        <v>123</v>
      </c>
      <c r="G242" s="12" t="s">
        <v>123</v>
      </c>
    </row>
    <row r="243" spans="2:7" x14ac:dyDescent="0.25">
      <c r="B243" s="92">
        <v>2025</v>
      </c>
      <c r="C243" s="92">
        <v>1</v>
      </c>
      <c r="D243" s="16" t="s">
        <v>123</v>
      </c>
      <c r="E243" s="16" t="s">
        <v>123</v>
      </c>
      <c r="F243" s="16" t="s">
        <v>123</v>
      </c>
      <c r="G243" s="16" t="s">
        <v>123</v>
      </c>
    </row>
    <row r="244" spans="2:7" x14ac:dyDescent="0.25">
      <c r="B244" s="92">
        <v>2025</v>
      </c>
      <c r="C244" s="92">
        <v>2</v>
      </c>
      <c r="D244" s="16" t="s">
        <v>123</v>
      </c>
      <c r="E244" s="16" t="s">
        <v>123</v>
      </c>
      <c r="F244" s="16" t="s">
        <v>123</v>
      </c>
      <c r="G244" s="16" t="s">
        <v>123</v>
      </c>
    </row>
    <row r="245" spans="2:7" x14ac:dyDescent="0.25">
      <c r="B245" s="92">
        <v>2025</v>
      </c>
      <c r="C245" s="92">
        <v>3</v>
      </c>
      <c r="D245" s="16" t="s">
        <v>123</v>
      </c>
      <c r="E245" s="16" t="s">
        <v>123</v>
      </c>
      <c r="F245" s="16" t="s">
        <v>123</v>
      </c>
      <c r="G245" s="16" t="s">
        <v>123</v>
      </c>
    </row>
    <row r="246" spans="2:7" x14ac:dyDescent="0.25">
      <c r="B246" s="92">
        <v>2025</v>
      </c>
      <c r="C246" s="92">
        <v>4</v>
      </c>
      <c r="D246" s="16" t="s">
        <v>123</v>
      </c>
      <c r="E246" s="16" t="s">
        <v>123</v>
      </c>
      <c r="F246" s="16" t="s">
        <v>123</v>
      </c>
      <c r="G246" s="16" t="s">
        <v>123</v>
      </c>
    </row>
    <row r="247" spans="2:7" x14ac:dyDescent="0.25">
      <c r="B247" s="92">
        <v>2025</v>
      </c>
      <c r="C247" s="92">
        <v>5</v>
      </c>
      <c r="D247" s="16" t="s">
        <v>123</v>
      </c>
      <c r="E247" s="16" t="s">
        <v>123</v>
      </c>
      <c r="F247" s="16" t="s">
        <v>123</v>
      </c>
      <c r="G247" s="16" t="s">
        <v>123</v>
      </c>
    </row>
    <row r="248" spans="2:7" x14ac:dyDescent="0.25">
      <c r="B248" s="92">
        <v>2025</v>
      </c>
      <c r="C248" s="92">
        <v>6</v>
      </c>
      <c r="D248" s="16" t="s">
        <v>123</v>
      </c>
      <c r="E248" s="16" t="s">
        <v>123</v>
      </c>
      <c r="F248" s="16" t="s">
        <v>123</v>
      </c>
      <c r="G248" s="16" t="s">
        <v>123</v>
      </c>
    </row>
    <row r="249" spans="2:7" x14ac:dyDescent="0.25">
      <c r="B249" s="92">
        <v>2025</v>
      </c>
      <c r="C249" s="92">
        <v>7</v>
      </c>
      <c r="D249" s="16" t="s">
        <v>123</v>
      </c>
      <c r="E249" s="16" t="s">
        <v>123</v>
      </c>
      <c r="F249" s="16" t="s">
        <v>123</v>
      </c>
      <c r="G249" s="16" t="s">
        <v>123</v>
      </c>
    </row>
    <row r="250" spans="2:7" x14ac:dyDescent="0.25">
      <c r="B250" s="92">
        <v>2025</v>
      </c>
      <c r="C250" s="92">
        <v>8</v>
      </c>
      <c r="D250" s="16" t="s">
        <v>123</v>
      </c>
      <c r="E250" s="16" t="s">
        <v>123</v>
      </c>
      <c r="F250" s="16" t="s">
        <v>123</v>
      </c>
      <c r="G250" s="16" t="s">
        <v>123</v>
      </c>
    </row>
    <row r="251" spans="2:7" x14ac:dyDescent="0.25">
      <c r="B251" s="92">
        <v>2025</v>
      </c>
      <c r="C251" s="92">
        <v>9</v>
      </c>
      <c r="D251" s="16" t="s">
        <v>123</v>
      </c>
      <c r="E251" s="16" t="s">
        <v>123</v>
      </c>
      <c r="F251" s="16" t="s">
        <v>123</v>
      </c>
      <c r="G251" s="16" t="s">
        <v>123</v>
      </c>
    </row>
    <row r="252" spans="2:7" x14ac:dyDescent="0.25">
      <c r="B252" s="92">
        <v>2025</v>
      </c>
      <c r="C252" s="92">
        <v>10</v>
      </c>
      <c r="D252" s="16" t="s">
        <v>123</v>
      </c>
      <c r="E252" s="16" t="s">
        <v>123</v>
      </c>
      <c r="F252" s="16" t="s">
        <v>123</v>
      </c>
      <c r="G252" s="16" t="s">
        <v>123</v>
      </c>
    </row>
    <row r="253" spans="2:7" x14ac:dyDescent="0.25">
      <c r="B253" s="92">
        <v>2025</v>
      </c>
      <c r="C253" s="92">
        <v>11</v>
      </c>
      <c r="D253" s="16" t="s">
        <v>123</v>
      </c>
      <c r="E253" s="16" t="s">
        <v>123</v>
      </c>
      <c r="F253" s="16" t="s">
        <v>123</v>
      </c>
      <c r="G253" s="16" t="s">
        <v>123</v>
      </c>
    </row>
    <row r="254" spans="2:7" x14ac:dyDescent="0.25">
      <c r="B254" s="92">
        <v>2025</v>
      </c>
      <c r="C254" s="92">
        <v>12</v>
      </c>
      <c r="D254" s="16" t="s">
        <v>123</v>
      </c>
      <c r="E254" s="16" t="s">
        <v>123</v>
      </c>
      <c r="F254" s="16" t="s">
        <v>123</v>
      </c>
      <c r="G254" s="16" t="s">
        <v>123</v>
      </c>
    </row>
    <row r="255" spans="2:7" x14ac:dyDescent="0.25">
      <c r="B255" s="92">
        <v>2026</v>
      </c>
      <c r="C255" s="92">
        <v>1</v>
      </c>
      <c r="D255" s="16" t="s">
        <v>123</v>
      </c>
      <c r="E255" s="16" t="s">
        <v>123</v>
      </c>
      <c r="F255" s="16" t="s">
        <v>123</v>
      </c>
      <c r="G255" s="16" t="s">
        <v>123</v>
      </c>
    </row>
    <row r="256" spans="2:7" x14ac:dyDescent="0.25">
      <c r="B256" s="92">
        <v>2026</v>
      </c>
      <c r="C256" s="92">
        <v>2</v>
      </c>
      <c r="D256" s="16" t="s">
        <v>123</v>
      </c>
      <c r="E256" s="16" t="s">
        <v>123</v>
      </c>
      <c r="F256" s="16" t="s">
        <v>123</v>
      </c>
      <c r="G256" s="16" t="s">
        <v>123</v>
      </c>
    </row>
    <row r="257" spans="2:7" x14ac:dyDescent="0.25">
      <c r="B257" s="92">
        <v>2026</v>
      </c>
      <c r="C257" s="92">
        <v>3</v>
      </c>
      <c r="D257" s="16" t="s">
        <v>123</v>
      </c>
      <c r="E257" s="16" t="s">
        <v>123</v>
      </c>
      <c r="F257" s="16" t="s">
        <v>123</v>
      </c>
      <c r="G257" s="16" t="s">
        <v>123</v>
      </c>
    </row>
    <row r="258" spans="2:7" x14ac:dyDescent="0.25">
      <c r="B258" s="92">
        <v>2026</v>
      </c>
      <c r="C258" s="92">
        <v>4</v>
      </c>
      <c r="D258" s="16" t="s">
        <v>123</v>
      </c>
      <c r="E258" s="16" t="s">
        <v>123</v>
      </c>
      <c r="F258" s="16" t="s">
        <v>123</v>
      </c>
      <c r="G258" s="16" t="s">
        <v>123</v>
      </c>
    </row>
    <row r="259" spans="2:7" x14ac:dyDescent="0.25">
      <c r="B259" s="92">
        <v>2026</v>
      </c>
      <c r="C259" s="92">
        <v>5</v>
      </c>
      <c r="D259" s="16" t="s">
        <v>123</v>
      </c>
      <c r="E259" s="16" t="s">
        <v>123</v>
      </c>
      <c r="F259" s="16" t="s">
        <v>123</v>
      </c>
      <c r="G259" s="16" t="s">
        <v>123</v>
      </c>
    </row>
    <row r="260" spans="2:7" x14ac:dyDescent="0.25">
      <c r="B260" s="92">
        <v>2026</v>
      </c>
      <c r="C260" s="92">
        <v>6</v>
      </c>
      <c r="D260" s="16" t="s">
        <v>123</v>
      </c>
      <c r="E260" s="16" t="s">
        <v>123</v>
      </c>
      <c r="F260" s="16" t="s">
        <v>123</v>
      </c>
      <c r="G260" s="16" t="s">
        <v>123</v>
      </c>
    </row>
    <row r="261" spans="2:7" x14ac:dyDescent="0.25">
      <c r="B261" s="92">
        <v>2026</v>
      </c>
      <c r="C261" s="92">
        <v>7</v>
      </c>
      <c r="D261" s="16" t="s">
        <v>123</v>
      </c>
      <c r="E261" s="16" t="s">
        <v>123</v>
      </c>
      <c r="F261" s="16" t="s">
        <v>123</v>
      </c>
      <c r="G261" s="16" t="s">
        <v>123</v>
      </c>
    </row>
    <row r="262" spans="2:7" x14ac:dyDescent="0.25">
      <c r="B262" s="92">
        <v>2026</v>
      </c>
      <c r="C262" s="92">
        <v>8</v>
      </c>
      <c r="D262" s="16" t="s">
        <v>123</v>
      </c>
      <c r="E262" s="16" t="s">
        <v>123</v>
      </c>
      <c r="F262" s="16" t="s">
        <v>123</v>
      </c>
      <c r="G262" s="16" t="s">
        <v>123</v>
      </c>
    </row>
    <row r="263" spans="2:7" x14ac:dyDescent="0.25">
      <c r="B263" s="92">
        <v>2026</v>
      </c>
      <c r="C263" s="92">
        <v>9</v>
      </c>
      <c r="D263" s="16" t="s">
        <v>123</v>
      </c>
      <c r="E263" s="16" t="s">
        <v>123</v>
      </c>
      <c r="F263" s="16" t="s">
        <v>123</v>
      </c>
      <c r="G263" s="16" t="s">
        <v>123</v>
      </c>
    </row>
    <row r="264" spans="2:7" x14ac:dyDescent="0.25">
      <c r="B264" s="92">
        <v>2026</v>
      </c>
      <c r="C264" s="92">
        <v>10</v>
      </c>
      <c r="D264" s="16" t="s">
        <v>123</v>
      </c>
      <c r="E264" s="16" t="s">
        <v>123</v>
      </c>
      <c r="F264" s="16" t="s">
        <v>123</v>
      </c>
      <c r="G264" s="16" t="s">
        <v>123</v>
      </c>
    </row>
    <row r="265" spans="2:7" x14ac:dyDescent="0.25">
      <c r="B265" s="92">
        <v>2026</v>
      </c>
      <c r="C265" s="92">
        <v>11</v>
      </c>
      <c r="D265" s="16" t="s">
        <v>123</v>
      </c>
      <c r="E265" s="16" t="s">
        <v>123</v>
      </c>
      <c r="F265" s="16" t="s">
        <v>123</v>
      </c>
      <c r="G265" s="16" t="s">
        <v>123</v>
      </c>
    </row>
    <row r="266" spans="2:7" x14ac:dyDescent="0.25">
      <c r="B266" s="92">
        <v>2026</v>
      </c>
      <c r="C266" s="92">
        <v>12</v>
      </c>
      <c r="D266" s="16" t="s">
        <v>123</v>
      </c>
      <c r="E266" s="16" t="s">
        <v>123</v>
      </c>
      <c r="F266" s="16" t="s">
        <v>123</v>
      </c>
      <c r="G266" s="16" t="s">
        <v>123</v>
      </c>
    </row>
    <row r="267" spans="2:7" x14ac:dyDescent="0.25">
      <c r="B267" s="92">
        <v>2027</v>
      </c>
      <c r="C267" s="92">
        <v>1</v>
      </c>
      <c r="D267" s="16" t="s">
        <v>123</v>
      </c>
      <c r="E267" s="16" t="s">
        <v>123</v>
      </c>
      <c r="F267" s="16" t="s">
        <v>123</v>
      </c>
      <c r="G267" s="16" t="s">
        <v>123</v>
      </c>
    </row>
    <row r="268" spans="2:7" x14ac:dyDescent="0.25">
      <c r="B268" s="92">
        <v>2027</v>
      </c>
      <c r="C268" s="92">
        <v>2</v>
      </c>
      <c r="D268" s="16" t="s">
        <v>123</v>
      </c>
      <c r="E268" s="16" t="s">
        <v>123</v>
      </c>
      <c r="F268" s="16" t="s">
        <v>123</v>
      </c>
      <c r="G268" s="16" t="s">
        <v>123</v>
      </c>
    </row>
    <row r="269" spans="2:7" x14ac:dyDescent="0.25">
      <c r="B269" s="92">
        <v>2027</v>
      </c>
      <c r="C269" s="92">
        <v>3</v>
      </c>
      <c r="D269" s="16" t="s">
        <v>123</v>
      </c>
      <c r="E269" s="16" t="s">
        <v>123</v>
      </c>
      <c r="F269" s="16" t="s">
        <v>123</v>
      </c>
      <c r="G269" s="16" t="s">
        <v>123</v>
      </c>
    </row>
    <row r="270" spans="2:7" x14ac:dyDescent="0.25">
      <c r="B270" s="92">
        <v>2027</v>
      </c>
      <c r="C270" s="92">
        <v>4</v>
      </c>
      <c r="D270" s="16" t="s">
        <v>123</v>
      </c>
      <c r="E270" s="16" t="s">
        <v>123</v>
      </c>
      <c r="F270" s="16" t="s">
        <v>123</v>
      </c>
      <c r="G270" s="16" t="s">
        <v>123</v>
      </c>
    </row>
    <row r="271" spans="2:7" x14ac:dyDescent="0.25">
      <c r="B271" s="92">
        <v>2027</v>
      </c>
      <c r="C271" s="92">
        <v>5</v>
      </c>
      <c r="D271" s="16" t="s">
        <v>123</v>
      </c>
      <c r="E271" s="16" t="s">
        <v>123</v>
      </c>
      <c r="F271" s="16" t="s">
        <v>123</v>
      </c>
      <c r="G271" s="16" t="s">
        <v>123</v>
      </c>
    </row>
    <row r="272" spans="2:7" x14ac:dyDescent="0.25">
      <c r="B272" s="92">
        <v>2027</v>
      </c>
      <c r="C272" s="92">
        <v>6</v>
      </c>
      <c r="D272" s="16" t="s">
        <v>123</v>
      </c>
      <c r="E272" s="16" t="s">
        <v>123</v>
      </c>
      <c r="F272" s="16" t="s">
        <v>123</v>
      </c>
      <c r="G272" s="16" t="s">
        <v>123</v>
      </c>
    </row>
    <row r="273" spans="2:7" x14ac:dyDescent="0.25">
      <c r="B273" s="92">
        <v>2027</v>
      </c>
      <c r="C273" s="92">
        <v>7</v>
      </c>
      <c r="D273" s="16" t="s">
        <v>123</v>
      </c>
      <c r="E273" s="16" t="s">
        <v>123</v>
      </c>
      <c r="F273" s="16" t="s">
        <v>123</v>
      </c>
      <c r="G273" s="16" t="s">
        <v>123</v>
      </c>
    </row>
    <row r="274" spans="2:7" x14ac:dyDescent="0.25">
      <c r="B274" s="92">
        <v>2027</v>
      </c>
      <c r="C274" s="92">
        <v>8</v>
      </c>
      <c r="D274" s="16" t="s">
        <v>123</v>
      </c>
      <c r="E274" s="16" t="s">
        <v>123</v>
      </c>
      <c r="F274" s="16" t="s">
        <v>123</v>
      </c>
      <c r="G274" s="16" t="s">
        <v>123</v>
      </c>
    </row>
    <row r="275" spans="2:7" x14ac:dyDescent="0.25">
      <c r="B275" s="92">
        <v>2027</v>
      </c>
      <c r="C275" s="92">
        <v>9</v>
      </c>
      <c r="D275" s="16" t="s">
        <v>123</v>
      </c>
      <c r="E275" s="16" t="s">
        <v>123</v>
      </c>
      <c r="F275" s="16" t="s">
        <v>123</v>
      </c>
      <c r="G275" s="16" t="s">
        <v>123</v>
      </c>
    </row>
    <row r="276" spans="2:7" x14ac:dyDescent="0.25">
      <c r="B276" s="92">
        <v>2027</v>
      </c>
      <c r="C276" s="92">
        <v>10</v>
      </c>
      <c r="D276" s="16" t="s">
        <v>123</v>
      </c>
      <c r="E276" s="16" t="s">
        <v>123</v>
      </c>
      <c r="F276" s="16" t="s">
        <v>123</v>
      </c>
      <c r="G276" s="16" t="s">
        <v>123</v>
      </c>
    </row>
    <row r="277" spans="2:7" x14ac:dyDescent="0.25">
      <c r="B277" s="92">
        <v>2027</v>
      </c>
      <c r="C277" s="92">
        <v>11</v>
      </c>
      <c r="D277" s="16" t="s">
        <v>123</v>
      </c>
      <c r="E277" s="16" t="s">
        <v>123</v>
      </c>
      <c r="F277" s="16" t="s">
        <v>123</v>
      </c>
      <c r="G277" s="16" t="s">
        <v>123</v>
      </c>
    </row>
    <row r="278" spans="2:7" x14ac:dyDescent="0.25">
      <c r="B278" s="92">
        <v>2027</v>
      </c>
      <c r="C278" s="92">
        <v>12</v>
      </c>
      <c r="D278" s="16" t="s">
        <v>123</v>
      </c>
      <c r="E278" s="16" t="s">
        <v>123</v>
      </c>
      <c r="F278" s="16" t="s">
        <v>123</v>
      </c>
      <c r="G278" s="16" t="s">
        <v>123</v>
      </c>
    </row>
    <row r="279" spans="2:7" x14ac:dyDescent="0.25">
      <c r="B279" s="92">
        <v>2028</v>
      </c>
      <c r="C279" s="92">
        <v>1</v>
      </c>
      <c r="D279" s="16" t="s">
        <v>123</v>
      </c>
      <c r="E279" s="16" t="s">
        <v>123</v>
      </c>
      <c r="F279" s="16" t="s">
        <v>123</v>
      </c>
      <c r="G279" s="16" t="s">
        <v>123</v>
      </c>
    </row>
    <row r="280" spans="2:7" x14ac:dyDescent="0.25">
      <c r="B280" s="92">
        <v>2028</v>
      </c>
      <c r="C280" s="92">
        <v>2</v>
      </c>
      <c r="D280" s="16" t="s">
        <v>123</v>
      </c>
      <c r="E280" s="16" t="s">
        <v>123</v>
      </c>
      <c r="F280" s="16" t="s">
        <v>123</v>
      </c>
      <c r="G280" s="16" t="s">
        <v>123</v>
      </c>
    </row>
    <row r="281" spans="2:7" x14ac:dyDescent="0.25">
      <c r="B281" s="92">
        <v>2028</v>
      </c>
      <c r="C281" s="92">
        <v>3</v>
      </c>
      <c r="D281" s="16" t="s">
        <v>123</v>
      </c>
      <c r="E281" s="16" t="s">
        <v>123</v>
      </c>
      <c r="F281" s="16" t="s">
        <v>123</v>
      </c>
      <c r="G281" s="16" t="s">
        <v>123</v>
      </c>
    </row>
    <row r="282" spans="2:7" x14ac:dyDescent="0.25">
      <c r="B282" s="92">
        <v>2028</v>
      </c>
      <c r="C282" s="92">
        <v>4</v>
      </c>
      <c r="D282" s="16" t="s">
        <v>123</v>
      </c>
      <c r="E282" s="16" t="s">
        <v>123</v>
      </c>
      <c r="F282" s="16" t="s">
        <v>123</v>
      </c>
      <c r="G282" s="16" t="s">
        <v>123</v>
      </c>
    </row>
    <row r="283" spans="2:7" x14ac:dyDescent="0.25">
      <c r="B283" s="92">
        <v>2028</v>
      </c>
      <c r="C283" s="92">
        <v>5</v>
      </c>
      <c r="D283" s="16" t="s">
        <v>123</v>
      </c>
      <c r="E283" s="16" t="s">
        <v>123</v>
      </c>
      <c r="F283" s="16" t="s">
        <v>123</v>
      </c>
      <c r="G283" s="16" t="s">
        <v>123</v>
      </c>
    </row>
    <row r="284" spans="2:7" x14ac:dyDescent="0.25">
      <c r="B284" s="92">
        <v>2028</v>
      </c>
      <c r="C284" s="92">
        <v>6</v>
      </c>
      <c r="D284" s="16" t="s">
        <v>123</v>
      </c>
      <c r="E284" s="16" t="s">
        <v>123</v>
      </c>
      <c r="F284" s="16" t="s">
        <v>123</v>
      </c>
      <c r="G284" s="16" t="s">
        <v>123</v>
      </c>
    </row>
    <row r="285" spans="2:7" x14ac:dyDescent="0.25">
      <c r="B285" s="92">
        <v>2028</v>
      </c>
      <c r="C285" s="92">
        <v>7</v>
      </c>
      <c r="D285" s="16" t="s">
        <v>123</v>
      </c>
      <c r="E285" s="16" t="s">
        <v>123</v>
      </c>
      <c r="F285" s="16" t="s">
        <v>123</v>
      </c>
      <c r="G285" s="16" t="s">
        <v>123</v>
      </c>
    </row>
    <row r="286" spans="2:7" x14ac:dyDescent="0.25">
      <c r="B286" s="92">
        <v>2028</v>
      </c>
      <c r="C286" s="92">
        <v>8</v>
      </c>
      <c r="D286" s="16" t="s">
        <v>123</v>
      </c>
      <c r="E286" s="16" t="s">
        <v>123</v>
      </c>
      <c r="F286" s="16" t="s">
        <v>123</v>
      </c>
      <c r="G286" s="16" t="s">
        <v>123</v>
      </c>
    </row>
    <row r="287" spans="2:7" x14ac:dyDescent="0.25">
      <c r="B287" s="92">
        <v>2028</v>
      </c>
      <c r="C287" s="92">
        <v>9</v>
      </c>
      <c r="D287" s="16" t="s">
        <v>123</v>
      </c>
      <c r="E287" s="16" t="s">
        <v>123</v>
      </c>
      <c r="F287" s="16" t="s">
        <v>123</v>
      </c>
      <c r="G287" s="16" t="s">
        <v>123</v>
      </c>
    </row>
    <row r="288" spans="2:7" x14ac:dyDescent="0.25">
      <c r="B288" s="92">
        <v>2028</v>
      </c>
      <c r="C288" s="92">
        <v>10</v>
      </c>
      <c r="D288" s="16" t="s">
        <v>123</v>
      </c>
      <c r="E288" s="16" t="s">
        <v>123</v>
      </c>
      <c r="F288" s="16" t="s">
        <v>123</v>
      </c>
      <c r="G288" s="16" t="s">
        <v>123</v>
      </c>
    </row>
    <row r="289" spans="2:7" x14ac:dyDescent="0.25">
      <c r="B289" s="92">
        <v>2028</v>
      </c>
      <c r="C289" s="92">
        <v>11</v>
      </c>
      <c r="D289" s="16" t="s">
        <v>123</v>
      </c>
      <c r="E289" s="16" t="s">
        <v>123</v>
      </c>
      <c r="F289" s="16" t="s">
        <v>123</v>
      </c>
      <c r="G289" s="16" t="s">
        <v>123</v>
      </c>
    </row>
    <row r="290" spans="2:7" x14ac:dyDescent="0.25">
      <c r="B290" s="92">
        <v>2028</v>
      </c>
      <c r="C290" s="92">
        <v>12</v>
      </c>
      <c r="D290" s="16" t="s">
        <v>123</v>
      </c>
      <c r="E290" s="16" t="s">
        <v>123</v>
      </c>
      <c r="F290" s="16" t="s">
        <v>123</v>
      </c>
      <c r="G290" s="16" t="s">
        <v>123</v>
      </c>
    </row>
    <row r="291" spans="2:7" x14ac:dyDescent="0.25">
      <c r="B291" s="92">
        <v>2029</v>
      </c>
      <c r="C291" s="92">
        <v>1</v>
      </c>
      <c r="D291" s="16" t="s">
        <v>123</v>
      </c>
      <c r="E291" s="16" t="s">
        <v>123</v>
      </c>
      <c r="F291" s="16" t="s">
        <v>123</v>
      </c>
      <c r="G291" s="16" t="s">
        <v>123</v>
      </c>
    </row>
    <row r="292" spans="2:7" x14ac:dyDescent="0.25">
      <c r="B292" s="92">
        <v>2029</v>
      </c>
      <c r="C292" s="92">
        <v>2</v>
      </c>
      <c r="D292" s="16" t="s">
        <v>123</v>
      </c>
      <c r="E292" s="16" t="s">
        <v>123</v>
      </c>
      <c r="F292" s="16" t="s">
        <v>123</v>
      </c>
      <c r="G292" s="16" t="s">
        <v>123</v>
      </c>
    </row>
    <row r="293" spans="2:7" x14ac:dyDescent="0.25">
      <c r="B293" s="92">
        <v>2029</v>
      </c>
      <c r="C293" s="92">
        <v>3</v>
      </c>
      <c r="D293" s="16" t="s">
        <v>123</v>
      </c>
      <c r="E293" s="16" t="s">
        <v>123</v>
      </c>
      <c r="F293" s="16" t="s">
        <v>123</v>
      </c>
      <c r="G293" s="16" t="s">
        <v>123</v>
      </c>
    </row>
    <row r="294" spans="2:7" x14ac:dyDescent="0.25">
      <c r="B294" s="92">
        <v>2029</v>
      </c>
      <c r="C294" s="92">
        <v>4</v>
      </c>
      <c r="D294" s="16" t="s">
        <v>123</v>
      </c>
      <c r="E294" s="16" t="s">
        <v>123</v>
      </c>
      <c r="F294" s="16" t="s">
        <v>123</v>
      </c>
      <c r="G294" s="16" t="s">
        <v>123</v>
      </c>
    </row>
    <row r="295" spans="2:7" x14ac:dyDescent="0.25">
      <c r="B295" s="92">
        <v>2029</v>
      </c>
      <c r="C295" s="92">
        <v>5</v>
      </c>
      <c r="D295" s="16" t="s">
        <v>123</v>
      </c>
      <c r="E295" s="16" t="s">
        <v>123</v>
      </c>
      <c r="F295" s="16" t="s">
        <v>123</v>
      </c>
      <c r="G295" s="16" t="s">
        <v>123</v>
      </c>
    </row>
    <row r="296" spans="2:7" x14ac:dyDescent="0.25">
      <c r="B296" s="92">
        <v>2029</v>
      </c>
      <c r="C296" s="92">
        <v>6</v>
      </c>
      <c r="D296" s="16" t="s">
        <v>123</v>
      </c>
      <c r="E296" s="16" t="s">
        <v>123</v>
      </c>
      <c r="F296" s="16" t="s">
        <v>123</v>
      </c>
      <c r="G296" s="16" t="s">
        <v>123</v>
      </c>
    </row>
    <row r="297" spans="2:7" x14ac:dyDescent="0.25">
      <c r="B297" s="92">
        <v>2029</v>
      </c>
      <c r="C297" s="92">
        <v>7</v>
      </c>
      <c r="D297" s="16" t="s">
        <v>123</v>
      </c>
      <c r="E297" s="16" t="s">
        <v>123</v>
      </c>
      <c r="F297" s="16" t="s">
        <v>123</v>
      </c>
      <c r="G297" s="16" t="s">
        <v>123</v>
      </c>
    </row>
    <row r="298" spans="2:7" x14ac:dyDescent="0.25">
      <c r="B298" s="92">
        <v>2029</v>
      </c>
      <c r="C298" s="92">
        <v>8</v>
      </c>
      <c r="D298" s="16" t="s">
        <v>123</v>
      </c>
      <c r="E298" s="16" t="s">
        <v>123</v>
      </c>
      <c r="F298" s="16" t="s">
        <v>123</v>
      </c>
      <c r="G298" s="16" t="s">
        <v>123</v>
      </c>
    </row>
    <row r="299" spans="2:7" x14ac:dyDescent="0.25">
      <c r="B299" s="92">
        <v>2029</v>
      </c>
      <c r="C299" s="92">
        <v>9</v>
      </c>
      <c r="D299" s="16" t="s">
        <v>123</v>
      </c>
      <c r="E299" s="16" t="s">
        <v>123</v>
      </c>
      <c r="F299" s="16" t="s">
        <v>123</v>
      </c>
      <c r="G299" s="16" t="s">
        <v>123</v>
      </c>
    </row>
    <row r="300" spans="2:7" x14ac:dyDescent="0.25">
      <c r="B300" s="92">
        <v>2029</v>
      </c>
      <c r="C300" s="92">
        <v>10</v>
      </c>
      <c r="D300" s="16" t="s">
        <v>123</v>
      </c>
      <c r="E300" s="16" t="s">
        <v>123</v>
      </c>
      <c r="F300" s="16" t="s">
        <v>123</v>
      </c>
      <c r="G300" s="16" t="s">
        <v>123</v>
      </c>
    </row>
    <row r="301" spans="2:7" x14ac:dyDescent="0.25">
      <c r="B301" s="92">
        <v>2029</v>
      </c>
      <c r="C301" s="92">
        <v>11</v>
      </c>
      <c r="D301" s="16" t="s">
        <v>123</v>
      </c>
      <c r="E301" s="16" t="s">
        <v>123</v>
      </c>
      <c r="F301" s="16" t="s">
        <v>123</v>
      </c>
      <c r="G301" s="16" t="s">
        <v>123</v>
      </c>
    </row>
    <row r="302" spans="2:7" x14ac:dyDescent="0.25">
      <c r="B302" s="92">
        <v>2029</v>
      </c>
      <c r="C302" s="92">
        <v>12</v>
      </c>
      <c r="D302" s="16" t="s">
        <v>123</v>
      </c>
      <c r="E302" s="16" t="s">
        <v>123</v>
      </c>
      <c r="F302" s="16" t="s">
        <v>123</v>
      </c>
      <c r="G302" s="16" t="s">
        <v>123</v>
      </c>
    </row>
    <row r="303" spans="2:7" x14ac:dyDescent="0.25">
      <c r="B303" s="18">
        <v>2030</v>
      </c>
      <c r="C303" s="18">
        <v>1</v>
      </c>
      <c r="D303" s="16" t="s">
        <v>123</v>
      </c>
      <c r="E303" s="16" t="s">
        <v>123</v>
      </c>
      <c r="F303" s="16" t="s">
        <v>123</v>
      </c>
      <c r="G303" s="16" t="s">
        <v>123</v>
      </c>
    </row>
    <row r="304" spans="2:7" x14ac:dyDescent="0.25">
      <c r="B304" s="18">
        <v>2030</v>
      </c>
      <c r="C304" s="18">
        <v>2</v>
      </c>
      <c r="D304" s="16" t="s">
        <v>123</v>
      </c>
      <c r="E304" s="16" t="s">
        <v>123</v>
      </c>
      <c r="F304" s="16" t="s">
        <v>123</v>
      </c>
      <c r="G304" s="16" t="s">
        <v>123</v>
      </c>
    </row>
    <row r="305" spans="2:7" x14ac:dyDescent="0.25">
      <c r="B305" s="18">
        <v>2030</v>
      </c>
      <c r="C305" s="18">
        <v>3</v>
      </c>
      <c r="D305" s="16" t="s">
        <v>123</v>
      </c>
      <c r="E305" s="16" t="s">
        <v>123</v>
      </c>
      <c r="F305" s="16" t="s">
        <v>123</v>
      </c>
      <c r="G305" s="16" t="s">
        <v>123</v>
      </c>
    </row>
    <row r="306" spans="2:7" x14ac:dyDescent="0.25">
      <c r="B306" s="18">
        <v>2030</v>
      </c>
      <c r="C306" s="18">
        <v>4</v>
      </c>
      <c r="D306" s="16" t="s">
        <v>123</v>
      </c>
      <c r="E306" s="16" t="s">
        <v>123</v>
      </c>
      <c r="F306" s="16" t="s">
        <v>123</v>
      </c>
      <c r="G306" s="16" t="s">
        <v>123</v>
      </c>
    </row>
    <row r="307" spans="2:7" x14ac:dyDescent="0.25">
      <c r="B307" s="18">
        <v>2030</v>
      </c>
      <c r="C307" s="18">
        <v>5</v>
      </c>
      <c r="D307" s="16" t="s">
        <v>123</v>
      </c>
      <c r="E307" s="16" t="s">
        <v>123</v>
      </c>
      <c r="F307" s="16" t="s">
        <v>123</v>
      </c>
      <c r="G307" s="16" t="s">
        <v>123</v>
      </c>
    </row>
    <row r="308" spans="2:7" x14ac:dyDescent="0.25">
      <c r="B308" s="18">
        <v>2030</v>
      </c>
      <c r="C308" s="18">
        <v>6</v>
      </c>
      <c r="D308" s="16" t="s">
        <v>123</v>
      </c>
      <c r="E308" s="16" t="s">
        <v>123</v>
      </c>
      <c r="F308" s="16" t="s">
        <v>123</v>
      </c>
      <c r="G308" s="16" t="s">
        <v>123</v>
      </c>
    </row>
    <row r="309" spans="2:7" x14ac:dyDescent="0.25">
      <c r="B309" s="18">
        <v>2030</v>
      </c>
      <c r="C309" s="18">
        <v>7</v>
      </c>
      <c r="D309" s="16" t="s">
        <v>123</v>
      </c>
      <c r="E309" s="16" t="s">
        <v>123</v>
      </c>
      <c r="F309" s="16" t="s">
        <v>123</v>
      </c>
      <c r="G309" s="16" t="s">
        <v>123</v>
      </c>
    </row>
    <row r="310" spans="2:7" x14ac:dyDescent="0.25">
      <c r="B310" s="18">
        <v>2030</v>
      </c>
      <c r="C310" s="18">
        <v>8</v>
      </c>
      <c r="D310" s="16" t="s">
        <v>123</v>
      </c>
      <c r="E310" s="16" t="s">
        <v>123</v>
      </c>
      <c r="F310" s="16" t="s">
        <v>123</v>
      </c>
      <c r="G310" s="16" t="s">
        <v>123</v>
      </c>
    </row>
    <row r="311" spans="2:7" x14ac:dyDescent="0.25">
      <c r="B311" s="18">
        <v>2030</v>
      </c>
      <c r="C311" s="18">
        <v>9</v>
      </c>
      <c r="D311" s="16" t="s">
        <v>123</v>
      </c>
      <c r="E311" s="16" t="s">
        <v>123</v>
      </c>
      <c r="F311" s="16" t="s">
        <v>123</v>
      </c>
      <c r="G311" s="16" t="s">
        <v>123</v>
      </c>
    </row>
    <row r="312" spans="2:7" x14ac:dyDescent="0.25">
      <c r="B312" s="18">
        <v>2030</v>
      </c>
      <c r="C312" s="18">
        <v>10</v>
      </c>
      <c r="D312" s="16" t="s">
        <v>123</v>
      </c>
      <c r="E312" s="16" t="s">
        <v>123</v>
      </c>
      <c r="F312" s="16" t="s">
        <v>123</v>
      </c>
      <c r="G312" s="16" t="s">
        <v>123</v>
      </c>
    </row>
    <row r="313" spans="2:7" x14ac:dyDescent="0.25">
      <c r="B313" s="18">
        <v>2030</v>
      </c>
      <c r="C313" s="18">
        <v>11</v>
      </c>
      <c r="D313" s="16" t="s">
        <v>123</v>
      </c>
      <c r="E313" s="16" t="s">
        <v>123</v>
      </c>
      <c r="F313" s="16" t="s">
        <v>123</v>
      </c>
      <c r="G313" s="16" t="s">
        <v>123</v>
      </c>
    </row>
    <row r="314" spans="2:7" x14ac:dyDescent="0.25">
      <c r="B314" s="18">
        <v>2030</v>
      </c>
      <c r="C314" s="18">
        <v>12</v>
      </c>
      <c r="D314" s="16" t="s">
        <v>123</v>
      </c>
      <c r="E314" s="16" t="s">
        <v>123</v>
      </c>
      <c r="F314" s="16" t="s">
        <v>123</v>
      </c>
      <c r="G314" s="16" t="s">
        <v>123</v>
      </c>
    </row>
    <row r="315" spans="2:7" x14ac:dyDescent="0.25">
      <c r="B315" s="18">
        <v>2031</v>
      </c>
      <c r="C315" s="18">
        <v>1</v>
      </c>
      <c r="D315" s="16" t="s">
        <v>123</v>
      </c>
      <c r="E315" s="16" t="s">
        <v>123</v>
      </c>
      <c r="F315" s="16" t="s">
        <v>123</v>
      </c>
      <c r="G315" s="16" t="s">
        <v>123</v>
      </c>
    </row>
    <row r="316" spans="2:7" x14ac:dyDescent="0.25">
      <c r="B316" s="18">
        <v>2031</v>
      </c>
      <c r="C316" s="18">
        <v>2</v>
      </c>
      <c r="D316" s="16" t="s">
        <v>123</v>
      </c>
      <c r="E316" s="16" t="s">
        <v>123</v>
      </c>
      <c r="F316" s="16" t="s">
        <v>123</v>
      </c>
      <c r="G316" s="16" t="s">
        <v>123</v>
      </c>
    </row>
    <row r="317" spans="2:7" x14ac:dyDescent="0.25">
      <c r="B317" s="18">
        <v>2031</v>
      </c>
      <c r="C317" s="18">
        <v>3</v>
      </c>
      <c r="D317" s="16" t="s">
        <v>123</v>
      </c>
      <c r="E317" s="16" t="s">
        <v>123</v>
      </c>
      <c r="F317" s="16" t="s">
        <v>123</v>
      </c>
      <c r="G317" s="16" t="s">
        <v>123</v>
      </c>
    </row>
    <row r="318" spans="2:7" x14ac:dyDescent="0.25">
      <c r="B318" s="18">
        <v>2031</v>
      </c>
      <c r="C318" s="18">
        <v>4</v>
      </c>
      <c r="D318" s="16" t="s">
        <v>123</v>
      </c>
      <c r="E318" s="16" t="s">
        <v>123</v>
      </c>
      <c r="F318" s="16" t="s">
        <v>123</v>
      </c>
      <c r="G318" s="16" t="s">
        <v>123</v>
      </c>
    </row>
    <row r="319" spans="2:7" x14ac:dyDescent="0.25">
      <c r="B319" s="18">
        <v>2031</v>
      </c>
      <c r="C319" s="18">
        <v>5</v>
      </c>
      <c r="D319" s="16" t="s">
        <v>123</v>
      </c>
      <c r="E319" s="16" t="s">
        <v>123</v>
      </c>
      <c r="F319" s="16" t="s">
        <v>123</v>
      </c>
      <c r="G319" s="16" t="s">
        <v>123</v>
      </c>
    </row>
    <row r="320" spans="2:7" x14ac:dyDescent="0.25">
      <c r="B320" s="18">
        <v>2031</v>
      </c>
      <c r="C320" s="18">
        <v>6</v>
      </c>
      <c r="D320" s="16" t="s">
        <v>123</v>
      </c>
      <c r="E320" s="16" t="s">
        <v>123</v>
      </c>
      <c r="F320" s="16" t="s">
        <v>123</v>
      </c>
      <c r="G320" s="16" t="s">
        <v>123</v>
      </c>
    </row>
    <row r="321" spans="2:7" x14ac:dyDescent="0.25">
      <c r="B321" s="18">
        <v>2031</v>
      </c>
      <c r="C321" s="18">
        <v>7</v>
      </c>
      <c r="D321" s="16" t="s">
        <v>123</v>
      </c>
      <c r="E321" s="16" t="s">
        <v>123</v>
      </c>
      <c r="F321" s="16" t="s">
        <v>123</v>
      </c>
      <c r="G321" s="16" t="s">
        <v>123</v>
      </c>
    </row>
    <row r="322" spans="2:7" x14ac:dyDescent="0.25">
      <c r="B322" s="18">
        <v>2031</v>
      </c>
      <c r="C322" s="18">
        <v>8</v>
      </c>
      <c r="D322" s="16" t="s">
        <v>123</v>
      </c>
      <c r="E322" s="16" t="s">
        <v>123</v>
      </c>
      <c r="F322" s="16" t="s">
        <v>123</v>
      </c>
      <c r="G322" s="16" t="s">
        <v>123</v>
      </c>
    </row>
    <row r="323" spans="2:7" x14ac:dyDescent="0.25">
      <c r="B323" s="18">
        <v>2031</v>
      </c>
      <c r="C323" s="18">
        <v>9</v>
      </c>
      <c r="D323" s="16" t="s">
        <v>123</v>
      </c>
      <c r="E323" s="16" t="s">
        <v>123</v>
      </c>
      <c r="F323" s="16" t="s">
        <v>123</v>
      </c>
      <c r="G323" s="16" t="s">
        <v>123</v>
      </c>
    </row>
    <row r="324" spans="2:7" x14ac:dyDescent="0.25">
      <c r="B324" s="18">
        <v>2031</v>
      </c>
      <c r="C324" s="18">
        <v>10</v>
      </c>
      <c r="D324" s="16" t="s">
        <v>123</v>
      </c>
      <c r="E324" s="16" t="s">
        <v>123</v>
      </c>
      <c r="F324" s="16" t="s">
        <v>123</v>
      </c>
      <c r="G324" s="16" t="s">
        <v>123</v>
      </c>
    </row>
    <row r="325" spans="2:7" x14ac:dyDescent="0.25">
      <c r="B325" s="18">
        <v>2031</v>
      </c>
      <c r="C325" s="18">
        <v>11</v>
      </c>
      <c r="D325" s="16" t="s">
        <v>123</v>
      </c>
      <c r="E325" s="16" t="s">
        <v>123</v>
      </c>
      <c r="F325" s="16" t="s">
        <v>123</v>
      </c>
      <c r="G325" s="16" t="s">
        <v>123</v>
      </c>
    </row>
    <row r="326" spans="2:7" x14ac:dyDescent="0.25">
      <c r="B326" s="18">
        <v>2031</v>
      </c>
      <c r="C326" s="18">
        <v>12</v>
      </c>
      <c r="D326" s="16" t="s">
        <v>123</v>
      </c>
      <c r="E326" s="16" t="s">
        <v>123</v>
      </c>
      <c r="F326" s="16" t="s">
        <v>123</v>
      </c>
      <c r="G326" s="16" t="s">
        <v>123</v>
      </c>
    </row>
    <row r="327" spans="2:7" x14ac:dyDescent="0.25">
      <c r="B327" s="18">
        <v>2032</v>
      </c>
      <c r="C327" s="18">
        <v>1</v>
      </c>
      <c r="D327" s="16" t="s">
        <v>123</v>
      </c>
      <c r="E327" s="16" t="s">
        <v>123</v>
      </c>
      <c r="F327" s="16" t="s">
        <v>123</v>
      </c>
      <c r="G327" s="16" t="s">
        <v>123</v>
      </c>
    </row>
    <row r="328" spans="2:7" x14ac:dyDescent="0.25">
      <c r="B328" s="18">
        <v>2032</v>
      </c>
      <c r="C328" s="18">
        <v>2</v>
      </c>
      <c r="D328" s="16" t="s">
        <v>123</v>
      </c>
      <c r="E328" s="16" t="s">
        <v>123</v>
      </c>
      <c r="F328" s="16" t="s">
        <v>123</v>
      </c>
      <c r="G328" s="16" t="s">
        <v>123</v>
      </c>
    </row>
    <row r="329" spans="2:7" x14ac:dyDescent="0.25">
      <c r="B329" s="18">
        <v>2032</v>
      </c>
      <c r="C329" s="18">
        <v>3</v>
      </c>
      <c r="D329" s="16" t="s">
        <v>123</v>
      </c>
      <c r="E329" s="16" t="s">
        <v>123</v>
      </c>
      <c r="F329" s="16" t="s">
        <v>123</v>
      </c>
      <c r="G329" s="16" t="s">
        <v>123</v>
      </c>
    </row>
    <row r="330" spans="2:7" x14ac:dyDescent="0.25">
      <c r="B330" s="18">
        <v>2032</v>
      </c>
      <c r="C330" s="18">
        <v>4</v>
      </c>
      <c r="D330" s="16" t="s">
        <v>123</v>
      </c>
      <c r="E330" s="16" t="s">
        <v>123</v>
      </c>
      <c r="F330" s="16" t="s">
        <v>123</v>
      </c>
      <c r="G330" s="16" t="s">
        <v>123</v>
      </c>
    </row>
    <row r="331" spans="2:7" x14ac:dyDescent="0.25">
      <c r="B331" s="18">
        <v>2032</v>
      </c>
      <c r="C331" s="18">
        <v>5</v>
      </c>
      <c r="D331" s="16" t="s">
        <v>123</v>
      </c>
      <c r="E331" s="16" t="s">
        <v>123</v>
      </c>
      <c r="F331" s="16" t="s">
        <v>123</v>
      </c>
      <c r="G331" s="16" t="s">
        <v>123</v>
      </c>
    </row>
    <row r="332" spans="2:7" x14ac:dyDescent="0.25">
      <c r="B332" s="18">
        <v>2032</v>
      </c>
      <c r="C332" s="18">
        <v>6</v>
      </c>
      <c r="D332" s="16" t="s">
        <v>123</v>
      </c>
      <c r="E332" s="16" t="s">
        <v>123</v>
      </c>
      <c r="F332" s="16" t="s">
        <v>123</v>
      </c>
      <c r="G332" s="16" t="s">
        <v>123</v>
      </c>
    </row>
    <row r="333" spans="2:7" x14ac:dyDescent="0.25">
      <c r="B333" s="18">
        <v>2032</v>
      </c>
      <c r="C333" s="18">
        <v>7</v>
      </c>
      <c r="D333" s="16" t="s">
        <v>123</v>
      </c>
      <c r="E333" s="16" t="s">
        <v>123</v>
      </c>
      <c r="F333" s="16" t="s">
        <v>123</v>
      </c>
      <c r="G333" s="16" t="s">
        <v>123</v>
      </c>
    </row>
    <row r="334" spans="2:7" x14ac:dyDescent="0.25">
      <c r="B334" s="18">
        <v>2032</v>
      </c>
      <c r="C334" s="18">
        <v>8</v>
      </c>
      <c r="D334" s="16" t="s">
        <v>123</v>
      </c>
      <c r="E334" s="16" t="s">
        <v>123</v>
      </c>
      <c r="F334" s="16" t="s">
        <v>123</v>
      </c>
      <c r="G334" s="16" t="s">
        <v>123</v>
      </c>
    </row>
    <row r="335" spans="2:7" x14ac:dyDescent="0.25">
      <c r="B335" s="18">
        <v>2032</v>
      </c>
      <c r="C335" s="18">
        <v>9</v>
      </c>
      <c r="D335" s="16" t="s">
        <v>123</v>
      </c>
      <c r="E335" s="16" t="s">
        <v>123</v>
      </c>
      <c r="F335" s="16" t="s">
        <v>123</v>
      </c>
      <c r="G335" s="16" t="s">
        <v>123</v>
      </c>
    </row>
    <row r="336" spans="2:7" x14ac:dyDescent="0.25">
      <c r="B336" s="18">
        <v>2032</v>
      </c>
      <c r="C336" s="18">
        <v>10</v>
      </c>
      <c r="D336" s="16" t="s">
        <v>123</v>
      </c>
      <c r="E336" s="16" t="s">
        <v>123</v>
      </c>
      <c r="F336" s="16" t="s">
        <v>123</v>
      </c>
      <c r="G336" s="16" t="s">
        <v>123</v>
      </c>
    </row>
    <row r="337" spans="2:7" x14ac:dyDescent="0.25">
      <c r="B337" s="18">
        <v>2032</v>
      </c>
      <c r="C337" s="18">
        <v>11</v>
      </c>
      <c r="D337" s="16" t="s">
        <v>123</v>
      </c>
      <c r="E337" s="16" t="s">
        <v>123</v>
      </c>
      <c r="F337" s="16" t="s">
        <v>123</v>
      </c>
      <c r="G337" s="16" t="s">
        <v>123</v>
      </c>
    </row>
    <row r="338" spans="2:7" x14ac:dyDescent="0.25">
      <c r="B338" s="18">
        <v>2032</v>
      </c>
      <c r="C338" s="18">
        <v>12</v>
      </c>
      <c r="D338" s="16" t="s">
        <v>123</v>
      </c>
      <c r="E338" s="16" t="s">
        <v>123</v>
      </c>
      <c r="F338" s="16" t="s">
        <v>123</v>
      </c>
      <c r="G338" s="16" t="s">
        <v>123</v>
      </c>
    </row>
    <row r="339" spans="2:7" x14ac:dyDescent="0.25">
      <c r="B339" s="18">
        <v>2033</v>
      </c>
      <c r="C339" s="18">
        <v>1</v>
      </c>
      <c r="D339" s="16" t="s">
        <v>123</v>
      </c>
      <c r="E339" s="16" t="s">
        <v>123</v>
      </c>
      <c r="F339" s="16" t="s">
        <v>123</v>
      </c>
      <c r="G339" s="16" t="s">
        <v>123</v>
      </c>
    </row>
    <row r="340" spans="2:7" x14ac:dyDescent="0.25">
      <c r="B340" s="18">
        <v>2033</v>
      </c>
      <c r="C340" s="18">
        <v>2</v>
      </c>
      <c r="D340" s="16" t="s">
        <v>123</v>
      </c>
      <c r="E340" s="16" t="s">
        <v>123</v>
      </c>
      <c r="F340" s="16" t="s">
        <v>123</v>
      </c>
      <c r="G340" s="16" t="s">
        <v>123</v>
      </c>
    </row>
    <row r="341" spans="2:7" x14ac:dyDescent="0.25">
      <c r="B341" s="18">
        <v>2033</v>
      </c>
      <c r="C341" s="18">
        <v>3</v>
      </c>
      <c r="D341" s="16" t="s">
        <v>123</v>
      </c>
      <c r="E341" s="16" t="s">
        <v>123</v>
      </c>
      <c r="F341" s="16" t="s">
        <v>123</v>
      </c>
      <c r="G341" s="16" t="s">
        <v>123</v>
      </c>
    </row>
    <row r="342" spans="2:7" x14ac:dyDescent="0.25">
      <c r="B342" s="18">
        <v>2033</v>
      </c>
      <c r="C342" s="18">
        <v>4</v>
      </c>
      <c r="D342" s="16" t="s">
        <v>123</v>
      </c>
      <c r="E342" s="16" t="s">
        <v>123</v>
      </c>
      <c r="F342" s="16" t="s">
        <v>123</v>
      </c>
      <c r="G342" s="16" t="s">
        <v>123</v>
      </c>
    </row>
    <row r="343" spans="2:7" x14ac:dyDescent="0.25">
      <c r="B343" s="18">
        <v>2033</v>
      </c>
      <c r="C343" s="18">
        <v>5</v>
      </c>
      <c r="D343" s="16" t="s">
        <v>123</v>
      </c>
      <c r="E343" s="16" t="s">
        <v>123</v>
      </c>
      <c r="F343" s="16" t="s">
        <v>123</v>
      </c>
      <c r="G343" s="16" t="s">
        <v>123</v>
      </c>
    </row>
    <row r="344" spans="2:7" x14ac:dyDescent="0.25">
      <c r="B344" s="18">
        <v>2033</v>
      </c>
      <c r="C344" s="18">
        <v>6</v>
      </c>
      <c r="D344" s="16" t="s">
        <v>123</v>
      </c>
      <c r="E344" s="16" t="s">
        <v>123</v>
      </c>
      <c r="F344" s="16" t="s">
        <v>123</v>
      </c>
      <c r="G344" s="16" t="s">
        <v>123</v>
      </c>
    </row>
    <row r="345" spans="2:7" x14ac:dyDescent="0.25">
      <c r="B345" s="18">
        <v>2033</v>
      </c>
      <c r="C345" s="18">
        <v>7</v>
      </c>
      <c r="D345" s="16" t="s">
        <v>123</v>
      </c>
      <c r="E345" s="16" t="s">
        <v>123</v>
      </c>
      <c r="F345" s="16" t="s">
        <v>123</v>
      </c>
      <c r="G345" s="16" t="s">
        <v>123</v>
      </c>
    </row>
    <row r="346" spans="2:7" x14ac:dyDescent="0.25">
      <c r="B346" s="18">
        <v>2033</v>
      </c>
      <c r="C346" s="18">
        <v>8</v>
      </c>
      <c r="D346" s="16" t="s">
        <v>123</v>
      </c>
      <c r="E346" s="16" t="s">
        <v>123</v>
      </c>
      <c r="F346" s="16" t="s">
        <v>123</v>
      </c>
      <c r="G346" s="16" t="s">
        <v>123</v>
      </c>
    </row>
    <row r="347" spans="2:7" x14ac:dyDescent="0.25">
      <c r="B347" s="18">
        <v>2033</v>
      </c>
      <c r="C347" s="18">
        <v>9</v>
      </c>
      <c r="D347" s="16" t="s">
        <v>123</v>
      </c>
      <c r="E347" s="16" t="s">
        <v>123</v>
      </c>
      <c r="F347" s="16" t="s">
        <v>123</v>
      </c>
      <c r="G347" s="16" t="s">
        <v>123</v>
      </c>
    </row>
    <row r="348" spans="2:7" x14ac:dyDescent="0.25">
      <c r="B348" s="18">
        <v>2033</v>
      </c>
      <c r="C348" s="18">
        <v>10</v>
      </c>
      <c r="D348" s="16" t="s">
        <v>123</v>
      </c>
      <c r="E348" s="16" t="s">
        <v>123</v>
      </c>
      <c r="F348" s="16" t="s">
        <v>123</v>
      </c>
      <c r="G348" s="16" t="s">
        <v>123</v>
      </c>
    </row>
    <row r="349" spans="2:7" x14ac:dyDescent="0.25">
      <c r="B349" s="18">
        <v>2033</v>
      </c>
      <c r="C349" s="18">
        <v>11</v>
      </c>
      <c r="D349" s="16" t="s">
        <v>123</v>
      </c>
      <c r="E349" s="16" t="s">
        <v>123</v>
      </c>
      <c r="F349" s="16" t="s">
        <v>123</v>
      </c>
      <c r="G349" s="16" t="s">
        <v>123</v>
      </c>
    </row>
    <row r="350" spans="2:7" x14ac:dyDescent="0.25">
      <c r="B350" s="46">
        <v>2033</v>
      </c>
      <c r="C350" s="46">
        <v>12</v>
      </c>
      <c r="D350" s="16" t="s">
        <v>123</v>
      </c>
      <c r="E350" s="16" t="s">
        <v>123</v>
      </c>
      <c r="F350" s="16" t="s">
        <v>123</v>
      </c>
      <c r="G350" s="16" t="s">
        <v>123</v>
      </c>
    </row>
    <row r="351" spans="2:7" x14ac:dyDescent="0.25">
      <c r="B351" s="18">
        <v>2034</v>
      </c>
      <c r="C351" s="18">
        <v>1</v>
      </c>
      <c r="D351" s="16" t="s">
        <v>123</v>
      </c>
      <c r="E351" s="16" t="s">
        <v>123</v>
      </c>
      <c r="F351" s="16" t="s">
        <v>123</v>
      </c>
      <c r="G351" s="16" t="s">
        <v>123</v>
      </c>
    </row>
    <row r="352" spans="2:7" x14ac:dyDescent="0.25">
      <c r="B352" s="18">
        <v>2034</v>
      </c>
      <c r="C352" s="18">
        <v>2</v>
      </c>
      <c r="D352" s="16" t="s">
        <v>123</v>
      </c>
      <c r="E352" s="16" t="s">
        <v>123</v>
      </c>
      <c r="F352" s="16" t="s">
        <v>123</v>
      </c>
      <c r="G352" s="16" t="s">
        <v>123</v>
      </c>
    </row>
    <row r="353" spans="2:7" x14ac:dyDescent="0.25">
      <c r="B353" s="18">
        <v>2034</v>
      </c>
      <c r="C353" s="18">
        <v>3</v>
      </c>
      <c r="D353" s="16" t="s">
        <v>123</v>
      </c>
      <c r="E353" s="16" t="s">
        <v>123</v>
      </c>
      <c r="F353" s="16" t="s">
        <v>123</v>
      </c>
      <c r="G353" s="16" t="s">
        <v>123</v>
      </c>
    </row>
    <row r="354" spans="2:7" x14ac:dyDescent="0.25">
      <c r="B354" s="18">
        <v>2034</v>
      </c>
      <c r="C354" s="18">
        <v>4</v>
      </c>
      <c r="D354" s="16" t="s">
        <v>123</v>
      </c>
      <c r="E354" s="16" t="s">
        <v>123</v>
      </c>
      <c r="F354" s="16" t="s">
        <v>123</v>
      </c>
      <c r="G354" s="16" t="s">
        <v>123</v>
      </c>
    </row>
    <row r="355" spans="2:7" x14ac:dyDescent="0.25">
      <c r="B355" s="18">
        <v>2034</v>
      </c>
      <c r="C355" s="18">
        <v>5</v>
      </c>
      <c r="D355" s="16" t="s">
        <v>123</v>
      </c>
      <c r="E355" s="16" t="s">
        <v>123</v>
      </c>
      <c r="F355" s="16" t="s">
        <v>123</v>
      </c>
      <c r="G355" s="16" t="s">
        <v>123</v>
      </c>
    </row>
    <row r="356" spans="2:7" x14ac:dyDescent="0.25">
      <c r="B356" s="18">
        <v>2034</v>
      </c>
      <c r="C356" s="18">
        <v>6</v>
      </c>
      <c r="D356" s="16" t="s">
        <v>123</v>
      </c>
      <c r="E356" s="16" t="s">
        <v>123</v>
      </c>
      <c r="F356" s="16" t="s">
        <v>123</v>
      </c>
      <c r="G356" s="16" t="s">
        <v>123</v>
      </c>
    </row>
    <row r="357" spans="2:7" x14ac:dyDescent="0.25">
      <c r="B357" s="18">
        <v>2034</v>
      </c>
      <c r="C357" s="18">
        <v>7</v>
      </c>
      <c r="D357" s="16" t="s">
        <v>123</v>
      </c>
      <c r="E357" s="16" t="s">
        <v>123</v>
      </c>
      <c r="F357" s="16" t="s">
        <v>123</v>
      </c>
      <c r="G357" s="16" t="s">
        <v>123</v>
      </c>
    </row>
    <row r="358" spans="2:7" x14ac:dyDescent="0.25">
      <c r="B358" s="18">
        <v>2034</v>
      </c>
      <c r="C358" s="18">
        <v>8</v>
      </c>
      <c r="D358" s="16" t="s">
        <v>123</v>
      </c>
      <c r="E358" s="16" t="s">
        <v>123</v>
      </c>
      <c r="F358" s="16" t="s">
        <v>123</v>
      </c>
      <c r="G358" s="16" t="s">
        <v>123</v>
      </c>
    </row>
    <row r="359" spans="2:7" x14ac:dyDescent="0.25">
      <c r="B359" s="18">
        <v>2034</v>
      </c>
      <c r="C359" s="18">
        <v>9</v>
      </c>
      <c r="D359" s="16" t="s">
        <v>123</v>
      </c>
      <c r="E359" s="16" t="s">
        <v>123</v>
      </c>
      <c r="F359" s="16" t="s">
        <v>123</v>
      </c>
      <c r="G359" s="16" t="s">
        <v>123</v>
      </c>
    </row>
    <row r="360" spans="2:7" x14ac:dyDescent="0.25">
      <c r="B360" s="18">
        <v>2034</v>
      </c>
      <c r="C360" s="18">
        <v>10</v>
      </c>
      <c r="D360" s="16" t="s">
        <v>123</v>
      </c>
      <c r="E360" s="16" t="s">
        <v>123</v>
      </c>
      <c r="F360" s="16" t="s">
        <v>123</v>
      </c>
      <c r="G360" s="16" t="s">
        <v>123</v>
      </c>
    </row>
    <row r="361" spans="2:7" x14ac:dyDescent="0.25">
      <c r="B361" s="18">
        <v>2034</v>
      </c>
      <c r="C361" s="18">
        <v>11</v>
      </c>
      <c r="D361" s="16" t="s">
        <v>123</v>
      </c>
      <c r="E361" s="16" t="s">
        <v>123</v>
      </c>
      <c r="F361" s="16" t="s">
        <v>123</v>
      </c>
      <c r="G361" s="16" t="s">
        <v>123</v>
      </c>
    </row>
    <row r="362" spans="2:7" x14ac:dyDescent="0.25">
      <c r="B362" s="18">
        <v>2034</v>
      </c>
      <c r="C362" s="18">
        <v>12</v>
      </c>
      <c r="D362" s="16" t="s">
        <v>123</v>
      </c>
      <c r="E362" s="16" t="s">
        <v>123</v>
      </c>
      <c r="F362" s="16" t="s">
        <v>123</v>
      </c>
      <c r="G362" s="16" t="s">
        <v>123</v>
      </c>
    </row>
    <row r="363" spans="2:7" x14ac:dyDescent="0.25">
      <c r="B363" s="18">
        <v>2035</v>
      </c>
      <c r="C363" s="18">
        <v>1</v>
      </c>
      <c r="D363" s="16" t="s">
        <v>123</v>
      </c>
      <c r="E363" s="16" t="s">
        <v>123</v>
      </c>
      <c r="F363" s="16" t="s">
        <v>123</v>
      </c>
      <c r="G363" s="16" t="s">
        <v>123</v>
      </c>
    </row>
    <row r="364" spans="2:7" x14ac:dyDescent="0.25">
      <c r="B364" s="18">
        <v>2035</v>
      </c>
      <c r="C364" s="18">
        <v>2</v>
      </c>
      <c r="D364" s="16" t="s">
        <v>123</v>
      </c>
      <c r="E364" s="16" t="s">
        <v>123</v>
      </c>
      <c r="F364" s="16" t="s">
        <v>123</v>
      </c>
      <c r="G364" s="16" t="s">
        <v>123</v>
      </c>
    </row>
    <row r="365" spans="2:7" x14ac:dyDescent="0.25">
      <c r="B365" s="18">
        <v>2035</v>
      </c>
      <c r="C365" s="18">
        <v>3</v>
      </c>
      <c r="D365" s="16" t="s">
        <v>123</v>
      </c>
      <c r="E365" s="16" t="s">
        <v>123</v>
      </c>
      <c r="F365" s="16" t="s">
        <v>123</v>
      </c>
      <c r="G365" s="16" t="s">
        <v>123</v>
      </c>
    </row>
    <row r="366" spans="2:7" x14ac:dyDescent="0.25">
      <c r="B366" s="18">
        <v>2035</v>
      </c>
      <c r="C366" s="18">
        <v>4</v>
      </c>
      <c r="D366" s="16" t="s">
        <v>123</v>
      </c>
      <c r="E366" s="16" t="s">
        <v>123</v>
      </c>
      <c r="F366" s="16" t="s">
        <v>123</v>
      </c>
      <c r="G366" s="16" t="s">
        <v>123</v>
      </c>
    </row>
    <row r="367" spans="2:7" x14ac:dyDescent="0.25">
      <c r="B367" s="18">
        <v>2035</v>
      </c>
      <c r="C367" s="18">
        <v>5</v>
      </c>
      <c r="D367" s="16" t="s">
        <v>123</v>
      </c>
      <c r="E367" s="16" t="s">
        <v>123</v>
      </c>
      <c r="F367" s="16" t="s">
        <v>123</v>
      </c>
      <c r="G367" s="16" t="s">
        <v>123</v>
      </c>
    </row>
    <row r="368" spans="2:7" x14ac:dyDescent="0.25">
      <c r="B368" s="18">
        <v>2035</v>
      </c>
      <c r="C368" s="18">
        <v>6</v>
      </c>
      <c r="D368" s="16" t="s">
        <v>123</v>
      </c>
      <c r="E368" s="16" t="s">
        <v>123</v>
      </c>
      <c r="F368" s="16" t="s">
        <v>123</v>
      </c>
      <c r="G368" s="16" t="s">
        <v>123</v>
      </c>
    </row>
    <row r="369" spans="2:7" x14ac:dyDescent="0.25">
      <c r="B369" s="18">
        <v>2035</v>
      </c>
      <c r="C369" s="18">
        <v>7</v>
      </c>
      <c r="D369" s="16" t="s">
        <v>123</v>
      </c>
      <c r="E369" s="16" t="s">
        <v>123</v>
      </c>
      <c r="F369" s="16" t="s">
        <v>123</v>
      </c>
      <c r="G369" s="16" t="s">
        <v>123</v>
      </c>
    </row>
    <row r="370" spans="2:7" x14ac:dyDescent="0.25">
      <c r="B370" s="18">
        <v>2035</v>
      </c>
      <c r="C370" s="18">
        <v>8</v>
      </c>
      <c r="D370" s="16" t="s">
        <v>123</v>
      </c>
      <c r="E370" s="16" t="s">
        <v>123</v>
      </c>
      <c r="F370" s="16" t="s">
        <v>123</v>
      </c>
      <c r="G370" s="16" t="s">
        <v>123</v>
      </c>
    </row>
    <row r="371" spans="2:7" x14ac:dyDescent="0.25">
      <c r="B371" s="18">
        <v>2035</v>
      </c>
      <c r="C371" s="18">
        <v>9</v>
      </c>
      <c r="D371" s="16" t="s">
        <v>123</v>
      </c>
      <c r="E371" s="16" t="s">
        <v>123</v>
      </c>
      <c r="F371" s="16" t="s">
        <v>123</v>
      </c>
      <c r="G371" s="16" t="s">
        <v>123</v>
      </c>
    </row>
    <row r="372" spans="2:7" x14ac:dyDescent="0.25">
      <c r="B372" s="18">
        <v>2035</v>
      </c>
      <c r="C372" s="18">
        <v>10</v>
      </c>
      <c r="D372" s="16" t="s">
        <v>123</v>
      </c>
      <c r="E372" s="16" t="s">
        <v>123</v>
      </c>
      <c r="F372" s="16" t="s">
        <v>123</v>
      </c>
      <c r="G372" s="16" t="s">
        <v>123</v>
      </c>
    </row>
    <row r="373" spans="2:7" x14ac:dyDescent="0.25">
      <c r="B373" s="18">
        <v>2035</v>
      </c>
      <c r="C373" s="18">
        <v>11</v>
      </c>
      <c r="D373" s="16" t="s">
        <v>123</v>
      </c>
      <c r="E373" s="16" t="s">
        <v>123</v>
      </c>
      <c r="F373" s="16" t="s">
        <v>123</v>
      </c>
      <c r="G373" s="16" t="s">
        <v>123</v>
      </c>
    </row>
    <row r="374" spans="2:7" x14ac:dyDescent="0.25">
      <c r="B374" s="18">
        <v>2035</v>
      </c>
      <c r="C374" s="18">
        <v>12</v>
      </c>
      <c r="D374" s="16" t="s">
        <v>123</v>
      </c>
      <c r="E374" s="16" t="s">
        <v>123</v>
      </c>
      <c r="F374" s="16" t="s">
        <v>123</v>
      </c>
      <c r="G374" s="16" t="s">
        <v>123</v>
      </c>
    </row>
    <row r="375" spans="2:7" x14ac:dyDescent="0.25">
      <c r="B375" s="18">
        <v>2036</v>
      </c>
      <c r="C375" s="18">
        <v>1</v>
      </c>
      <c r="D375" s="16" t="s">
        <v>123</v>
      </c>
      <c r="E375" s="16" t="s">
        <v>123</v>
      </c>
      <c r="F375" s="16" t="s">
        <v>123</v>
      </c>
      <c r="G375" s="16" t="s">
        <v>123</v>
      </c>
    </row>
    <row r="376" spans="2:7" x14ac:dyDescent="0.25">
      <c r="B376" s="18">
        <v>2036</v>
      </c>
      <c r="C376" s="18">
        <v>2</v>
      </c>
      <c r="D376" s="16" t="s">
        <v>123</v>
      </c>
      <c r="E376" s="16" t="s">
        <v>123</v>
      </c>
      <c r="F376" s="16" t="s">
        <v>123</v>
      </c>
      <c r="G376" s="16" t="s">
        <v>123</v>
      </c>
    </row>
    <row r="377" spans="2:7" x14ac:dyDescent="0.25">
      <c r="B377" s="18">
        <v>2036</v>
      </c>
      <c r="C377" s="18">
        <v>3</v>
      </c>
      <c r="D377" s="16" t="s">
        <v>123</v>
      </c>
      <c r="E377" s="16" t="s">
        <v>123</v>
      </c>
      <c r="F377" s="16" t="s">
        <v>123</v>
      </c>
      <c r="G377" s="16" t="s">
        <v>123</v>
      </c>
    </row>
    <row r="378" spans="2:7" x14ac:dyDescent="0.25">
      <c r="B378" s="18">
        <v>2036</v>
      </c>
      <c r="C378" s="18">
        <v>4</v>
      </c>
      <c r="D378" s="16" t="s">
        <v>123</v>
      </c>
      <c r="E378" s="16" t="s">
        <v>123</v>
      </c>
      <c r="F378" s="16" t="s">
        <v>123</v>
      </c>
      <c r="G378" s="16" t="s">
        <v>123</v>
      </c>
    </row>
    <row r="379" spans="2:7" x14ac:dyDescent="0.25">
      <c r="B379" s="18">
        <v>2036</v>
      </c>
      <c r="C379" s="18">
        <v>5</v>
      </c>
      <c r="D379" s="16" t="s">
        <v>123</v>
      </c>
      <c r="E379" s="16" t="s">
        <v>123</v>
      </c>
      <c r="F379" s="16" t="s">
        <v>123</v>
      </c>
      <c r="G379" s="16" t="s">
        <v>123</v>
      </c>
    </row>
    <row r="380" spans="2:7" x14ac:dyDescent="0.25">
      <c r="B380" s="18">
        <v>2036</v>
      </c>
      <c r="C380" s="18">
        <v>6</v>
      </c>
      <c r="D380" s="16" t="s">
        <v>123</v>
      </c>
      <c r="E380" s="16" t="s">
        <v>123</v>
      </c>
      <c r="F380" s="16" t="s">
        <v>123</v>
      </c>
      <c r="G380" s="16" t="s">
        <v>123</v>
      </c>
    </row>
    <row r="381" spans="2:7" x14ac:dyDescent="0.25">
      <c r="B381" s="18">
        <v>2036</v>
      </c>
      <c r="C381" s="18">
        <v>7</v>
      </c>
      <c r="D381" s="16" t="s">
        <v>123</v>
      </c>
      <c r="E381" s="16" t="s">
        <v>123</v>
      </c>
      <c r="F381" s="16" t="s">
        <v>123</v>
      </c>
      <c r="G381" s="16" t="s">
        <v>123</v>
      </c>
    </row>
    <row r="382" spans="2:7" x14ac:dyDescent="0.25">
      <c r="B382" s="18">
        <v>2036</v>
      </c>
      <c r="C382" s="18">
        <v>8</v>
      </c>
      <c r="D382" s="16" t="s">
        <v>123</v>
      </c>
      <c r="E382" s="16" t="s">
        <v>123</v>
      </c>
      <c r="F382" s="16" t="s">
        <v>123</v>
      </c>
      <c r="G382" s="16" t="s">
        <v>123</v>
      </c>
    </row>
    <row r="383" spans="2:7" x14ac:dyDescent="0.25">
      <c r="B383" s="18">
        <v>2036</v>
      </c>
      <c r="C383" s="18">
        <v>9</v>
      </c>
      <c r="D383" s="16" t="s">
        <v>123</v>
      </c>
      <c r="E383" s="16" t="s">
        <v>123</v>
      </c>
      <c r="F383" s="16" t="s">
        <v>123</v>
      </c>
      <c r="G383" s="16" t="s">
        <v>123</v>
      </c>
    </row>
    <row r="384" spans="2:7" x14ac:dyDescent="0.25">
      <c r="B384" s="18">
        <v>2036</v>
      </c>
      <c r="C384" s="18">
        <v>10</v>
      </c>
      <c r="D384" s="16" t="s">
        <v>123</v>
      </c>
      <c r="E384" s="16" t="s">
        <v>123</v>
      </c>
      <c r="F384" s="16" t="s">
        <v>123</v>
      </c>
      <c r="G384" s="16" t="s">
        <v>123</v>
      </c>
    </row>
    <row r="385" spans="2:7" x14ac:dyDescent="0.25">
      <c r="B385" s="18">
        <v>2036</v>
      </c>
      <c r="C385" s="18">
        <v>11</v>
      </c>
      <c r="D385" s="16" t="s">
        <v>123</v>
      </c>
      <c r="E385" s="16" t="s">
        <v>123</v>
      </c>
      <c r="F385" s="16" t="s">
        <v>123</v>
      </c>
      <c r="G385" s="16" t="s">
        <v>123</v>
      </c>
    </row>
    <row r="386" spans="2:7" x14ac:dyDescent="0.25">
      <c r="B386" s="18">
        <v>2036</v>
      </c>
      <c r="C386" s="18">
        <v>12</v>
      </c>
      <c r="D386" s="16" t="s">
        <v>123</v>
      </c>
      <c r="E386" s="16" t="s">
        <v>123</v>
      </c>
      <c r="F386" s="16" t="s">
        <v>123</v>
      </c>
      <c r="G386" s="16" t="s">
        <v>123</v>
      </c>
    </row>
    <row r="387" spans="2:7" x14ac:dyDescent="0.25">
      <c r="B387" s="18">
        <v>2037</v>
      </c>
      <c r="C387" s="18">
        <v>1</v>
      </c>
      <c r="D387" s="16" t="s">
        <v>123</v>
      </c>
      <c r="E387" s="16" t="s">
        <v>123</v>
      </c>
      <c r="F387" s="16" t="s">
        <v>123</v>
      </c>
      <c r="G387" s="16" t="s">
        <v>123</v>
      </c>
    </row>
    <row r="388" spans="2:7" x14ac:dyDescent="0.25">
      <c r="B388" s="18">
        <v>2037</v>
      </c>
      <c r="C388" s="18">
        <v>2</v>
      </c>
      <c r="D388" s="16" t="s">
        <v>123</v>
      </c>
      <c r="E388" s="16" t="s">
        <v>123</v>
      </c>
      <c r="F388" s="16" t="s">
        <v>123</v>
      </c>
      <c r="G388" s="16" t="s">
        <v>123</v>
      </c>
    </row>
    <row r="389" spans="2:7" x14ac:dyDescent="0.25">
      <c r="B389" s="18">
        <v>2037</v>
      </c>
      <c r="C389" s="18">
        <v>3</v>
      </c>
      <c r="D389" s="16" t="s">
        <v>123</v>
      </c>
      <c r="E389" s="16" t="s">
        <v>123</v>
      </c>
      <c r="F389" s="16" t="s">
        <v>123</v>
      </c>
      <c r="G389" s="16" t="s">
        <v>123</v>
      </c>
    </row>
    <row r="390" spans="2:7" x14ac:dyDescent="0.25">
      <c r="B390" s="18">
        <v>2037</v>
      </c>
      <c r="C390" s="18">
        <v>4</v>
      </c>
      <c r="D390" s="16" t="s">
        <v>123</v>
      </c>
      <c r="E390" s="16" t="s">
        <v>123</v>
      </c>
      <c r="F390" s="16" t="s">
        <v>123</v>
      </c>
      <c r="G390" s="16" t="s">
        <v>123</v>
      </c>
    </row>
    <row r="391" spans="2:7" x14ac:dyDescent="0.25">
      <c r="B391" s="18">
        <v>2037</v>
      </c>
      <c r="C391" s="18">
        <v>5</v>
      </c>
      <c r="D391" s="16" t="s">
        <v>123</v>
      </c>
      <c r="E391" s="16" t="s">
        <v>123</v>
      </c>
      <c r="F391" s="16" t="s">
        <v>123</v>
      </c>
      <c r="G391" s="16" t="s">
        <v>123</v>
      </c>
    </row>
    <row r="392" spans="2:7" x14ac:dyDescent="0.25">
      <c r="B392" s="18">
        <v>2037</v>
      </c>
      <c r="C392" s="18">
        <v>6</v>
      </c>
      <c r="D392" s="16" t="s">
        <v>123</v>
      </c>
      <c r="E392" s="16" t="s">
        <v>123</v>
      </c>
      <c r="F392" s="16" t="s">
        <v>123</v>
      </c>
      <c r="G392" s="16" t="s">
        <v>123</v>
      </c>
    </row>
    <row r="393" spans="2:7" x14ac:dyDescent="0.25">
      <c r="B393" s="18">
        <v>2037</v>
      </c>
      <c r="C393" s="18">
        <v>7</v>
      </c>
      <c r="D393" s="16" t="s">
        <v>123</v>
      </c>
      <c r="E393" s="16" t="s">
        <v>123</v>
      </c>
      <c r="F393" s="16" t="s">
        <v>123</v>
      </c>
      <c r="G393" s="16" t="s">
        <v>123</v>
      </c>
    </row>
    <row r="394" spans="2:7" x14ac:dyDescent="0.25">
      <c r="B394" s="18">
        <v>2037</v>
      </c>
      <c r="C394" s="18">
        <v>8</v>
      </c>
      <c r="D394" s="16" t="s">
        <v>123</v>
      </c>
      <c r="E394" s="16" t="s">
        <v>123</v>
      </c>
      <c r="F394" s="16" t="s">
        <v>123</v>
      </c>
      <c r="G394" s="16" t="s">
        <v>123</v>
      </c>
    </row>
    <row r="395" spans="2:7" x14ac:dyDescent="0.25">
      <c r="B395" s="18">
        <v>2037</v>
      </c>
      <c r="C395" s="18">
        <v>9</v>
      </c>
      <c r="D395" s="16" t="s">
        <v>123</v>
      </c>
      <c r="E395" s="16" t="s">
        <v>123</v>
      </c>
      <c r="F395" s="16" t="s">
        <v>123</v>
      </c>
      <c r="G395" s="16" t="s">
        <v>123</v>
      </c>
    </row>
    <row r="396" spans="2:7" x14ac:dyDescent="0.25">
      <c r="B396" s="18">
        <v>2037</v>
      </c>
      <c r="C396" s="18">
        <v>10</v>
      </c>
      <c r="D396" s="16" t="s">
        <v>123</v>
      </c>
      <c r="E396" s="16" t="s">
        <v>123</v>
      </c>
      <c r="F396" s="16" t="s">
        <v>123</v>
      </c>
      <c r="G396" s="16" t="s">
        <v>123</v>
      </c>
    </row>
    <row r="397" spans="2:7" x14ac:dyDescent="0.25">
      <c r="B397" s="18">
        <v>2037</v>
      </c>
      <c r="C397" s="18">
        <v>11</v>
      </c>
      <c r="D397" s="16" t="s">
        <v>123</v>
      </c>
      <c r="E397" s="16" t="s">
        <v>123</v>
      </c>
      <c r="F397" s="16" t="s">
        <v>123</v>
      </c>
      <c r="G397" s="16" t="s">
        <v>123</v>
      </c>
    </row>
    <row r="398" spans="2:7" x14ac:dyDescent="0.25">
      <c r="B398" s="18">
        <v>2037</v>
      </c>
      <c r="C398" s="18">
        <v>12</v>
      </c>
      <c r="D398" s="16" t="s">
        <v>123</v>
      </c>
      <c r="E398" s="16" t="s">
        <v>123</v>
      </c>
      <c r="F398" s="16" t="s">
        <v>123</v>
      </c>
      <c r="G398" s="16" t="s">
        <v>123</v>
      </c>
    </row>
    <row r="399" spans="2:7" x14ac:dyDescent="0.25">
      <c r="B399" s="18">
        <v>2038</v>
      </c>
      <c r="C399" s="18">
        <v>1</v>
      </c>
      <c r="D399" s="16" t="s">
        <v>123</v>
      </c>
      <c r="E399" s="16" t="s">
        <v>123</v>
      </c>
      <c r="F399" s="16" t="s">
        <v>123</v>
      </c>
      <c r="G399" s="16" t="s">
        <v>123</v>
      </c>
    </row>
    <row r="400" spans="2:7" x14ac:dyDescent="0.25">
      <c r="B400" s="18">
        <v>2038</v>
      </c>
      <c r="C400" s="18">
        <v>2</v>
      </c>
      <c r="D400" s="16" t="s">
        <v>123</v>
      </c>
      <c r="E400" s="16" t="s">
        <v>123</v>
      </c>
      <c r="F400" s="16" t="s">
        <v>123</v>
      </c>
      <c r="G400" s="16" t="s">
        <v>123</v>
      </c>
    </row>
    <row r="401" spans="2:7" x14ac:dyDescent="0.25">
      <c r="B401" s="18">
        <v>2038</v>
      </c>
      <c r="C401" s="18">
        <v>3</v>
      </c>
      <c r="D401" s="16" t="s">
        <v>123</v>
      </c>
      <c r="E401" s="16" t="s">
        <v>123</v>
      </c>
      <c r="F401" s="16" t="s">
        <v>123</v>
      </c>
      <c r="G401" s="16" t="s">
        <v>123</v>
      </c>
    </row>
    <row r="402" spans="2:7" x14ac:dyDescent="0.25">
      <c r="B402" s="18">
        <v>2038</v>
      </c>
      <c r="C402" s="18">
        <v>4</v>
      </c>
      <c r="D402" s="16" t="s">
        <v>123</v>
      </c>
      <c r="E402" s="16" t="s">
        <v>123</v>
      </c>
      <c r="F402" s="16" t="s">
        <v>123</v>
      </c>
      <c r="G402" s="16" t="s">
        <v>123</v>
      </c>
    </row>
    <row r="403" spans="2:7" x14ac:dyDescent="0.25">
      <c r="B403" s="18">
        <v>2038</v>
      </c>
      <c r="C403" s="18">
        <v>5</v>
      </c>
      <c r="D403" s="16" t="s">
        <v>123</v>
      </c>
      <c r="E403" s="16" t="s">
        <v>123</v>
      </c>
      <c r="F403" s="16" t="s">
        <v>123</v>
      </c>
      <c r="G403" s="16" t="s">
        <v>123</v>
      </c>
    </row>
    <row r="404" spans="2:7" x14ac:dyDescent="0.25">
      <c r="B404" s="18">
        <v>2038</v>
      </c>
      <c r="C404" s="18">
        <v>6</v>
      </c>
      <c r="D404" s="16" t="s">
        <v>123</v>
      </c>
      <c r="E404" s="16" t="s">
        <v>123</v>
      </c>
      <c r="F404" s="16" t="s">
        <v>123</v>
      </c>
      <c r="G404" s="16" t="s">
        <v>123</v>
      </c>
    </row>
    <row r="405" spans="2:7" x14ac:dyDescent="0.25">
      <c r="B405" s="18">
        <v>2038</v>
      </c>
      <c r="C405" s="18">
        <v>7</v>
      </c>
      <c r="D405" s="16" t="s">
        <v>123</v>
      </c>
      <c r="E405" s="16" t="s">
        <v>123</v>
      </c>
      <c r="F405" s="16" t="s">
        <v>123</v>
      </c>
      <c r="G405" s="16" t="s">
        <v>123</v>
      </c>
    </row>
    <row r="406" spans="2:7" x14ac:dyDescent="0.25">
      <c r="B406" s="18">
        <v>2038</v>
      </c>
      <c r="C406" s="18">
        <v>8</v>
      </c>
      <c r="D406" s="16" t="s">
        <v>123</v>
      </c>
      <c r="E406" s="16" t="s">
        <v>123</v>
      </c>
      <c r="F406" s="16" t="s">
        <v>123</v>
      </c>
      <c r="G406" s="16" t="s">
        <v>123</v>
      </c>
    </row>
    <row r="407" spans="2:7" x14ac:dyDescent="0.25">
      <c r="B407" s="18">
        <v>2038</v>
      </c>
      <c r="C407" s="18">
        <v>9</v>
      </c>
      <c r="D407" s="16" t="s">
        <v>123</v>
      </c>
      <c r="E407" s="16" t="s">
        <v>123</v>
      </c>
      <c r="F407" s="16" t="s">
        <v>123</v>
      </c>
      <c r="G407" s="16" t="s">
        <v>123</v>
      </c>
    </row>
    <row r="408" spans="2:7" x14ac:dyDescent="0.25">
      <c r="B408" s="18">
        <v>2038</v>
      </c>
      <c r="C408" s="18">
        <v>10</v>
      </c>
      <c r="D408" s="16" t="s">
        <v>123</v>
      </c>
      <c r="E408" s="16" t="s">
        <v>123</v>
      </c>
      <c r="F408" s="16" t="s">
        <v>123</v>
      </c>
      <c r="G408" s="16" t="s">
        <v>123</v>
      </c>
    </row>
    <row r="409" spans="2:7" x14ac:dyDescent="0.25">
      <c r="B409" s="18">
        <v>2038</v>
      </c>
      <c r="C409" s="18">
        <v>11</v>
      </c>
      <c r="D409" s="16" t="s">
        <v>123</v>
      </c>
      <c r="E409" s="16" t="s">
        <v>123</v>
      </c>
      <c r="F409" s="16" t="s">
        <v>123</v>
      </c>
      <c r="G409" s="16" t="s">
        <v>123</v>
      </c>
    </row>
    <row r="410" spans="2:7" x14ac:dyDescent="0.25">
      <c r="B410" s="18">
        <v>2038</v>
      </c>
      <c r="C410" s="18">
        <v>12</v>
      </c>
      <c r="D410" s="16" t="s">
        <v>123</v>
      </c>
      <c r="E410" s="16" t="s">
        <v>123</v>
      </c>
      <c r="F410" s="16" t="s">
        <v>123</v>
      </c>
      <c r="G410" s="16" t="s">
        <v>123</v>
      </c>
    </row>
    <row r="411" spans="2:7" x14ac:dyDescent="0.25">
      <c r="B411" s="18">
        <v>2039</v>
      </c>
      <c r="C411" s="18">
        <v>1</v>
      </c>
      <c r="D411" s="16" t="s">
        <v>123</v>
      </c>
      <c r="E411" s="16" t="s">
        <v>123</v>
      </c>
      <c r="F411" s="16" t="s">
        <v>123</v>
      </c>
      <c r="G411" s="16" t="s">
        <v>123</v>
      </c>
    </row>
    <row r="412" spans="2:7" x14ac:dyDescent="0.25">
      <c r="B412" s="18">
        <v>2039</v>
      </c>
      <c r="C412" s="18">
        <v>2</v>
      </c>
      <c r="D412" s="16" t="s">
        <v>123</v>
      </c>
      <c r="E412" s="16" t="s">
        <v>123</v>
      </c>
      <c r="F412" s="16" t="s">
        <v>123</v>
      </c>
      <c r="G412" s="16" t="s">
        <v>123</v>
      </c>
    </row>
    <row r="413" spans="2:7" x14ac:dyDescent="0.25">
      <c r="B413" s="18">
        <v>2039</v>
      </c>
      <c r="C413" s="18">
        <v>3</v>
      </c>
      <c r="D413" s="16" t="s">
        <v>123</v>
      </c>
      <c r="E413" s="16" t="s">
        <v>123</v>
      </c>
      <c r="F413" s="16" t="s">
        <v>123</v>
      </c>
      <c r="G413" s="16" t="s">
        <v>123</v>
      </c>
    </row>
    <row r="414" spans="2:7" x14ac:dyDescent="0.25">
      <c r="B414" s="18">
        <v>2039</v>
      </c>
      <c r="C414" s="18">
        <v>4</v>
      </c>
      <c r="D414" s="16" t="s">
        <v>123</v>
      </c>
      <c r="E414" s="16" t="s">
        <v>123</v>
      </c>
      <c r="F414" s="16" t="s">
        <v>123</v>
      </c>
      <c r="G414" s="16" t="s">
        <v>123</v>
      </c>
    </row>
    <row r="415" spans="2:7" x14ac:dyDescent="0.25">
      <c r="B415" s="18">
        <v>2039</v>
      </c>
      <c r="C415" s="18">
        <v>5</v>
      </c>
      <c r="D415" s="16" t="s">
        <v>123</v>
      </c>
      <c r="E415" s="16" t="s">
        <v>123</v>
      </c>
      <c r="F415" s="16" t="s">
        <v>123</v>
      </c>
      <c r="G415" s="16" t="s">
        <v>123</v>
      </c>
    </row>
    <row r="416" spans="2:7" x14ac:dyDescent="0.25">
      <c r="B416" s="18">
        <v>2039</v>
      </c>
      <c r="C416" s="18">
        <v>6</v>
      </c>
      <c r="D416" s="16" t="s">
        <v>123</v>
      </c>
      <c r="E416" s="16" t="s">
        <v>123</v>
      </c>
      <c r="F416" s="16" t="s">
        <v>123</v>
      </c>
      <c r="G416" s="16" t="s">
        <v>123</v>
      </c>
    </row>
    <row r="417" spans="2:7" x14ac:dyDescent="0.25">
      <c r="B417" s="18">
        <v>2039</v>
      </c>
      <c r="C417" s="18">
        <v>7</v>
      </c>
      <c r="D417" s="16" t="s">
        <v>123</v>
      </c>
      <c r="E417" s="16" t="s">
        <v>123</v>
      </c>
      <c r="F417" s="16" t="s">
        <v>123</v>
      </c>
      <c r="G417" s="16" t="s">
        <v>123</v>
      </c>
    </row>
    <row r="418" spans="2:7" x14ac:dyDescent="0.25">
      <c r="B418" s="18">
        <v>2039</v>
      </c>
      <c r="C418" s="18">
        <v>8</v>
      </c>
      <c r="D418" s="16" t="s">
        <v>123</v>
      </c>
      <c r="E418" s="16" t="s">
        <v>123</v>
      </c>
      <c r="F418" s="16" t="s">
        <v>123</v>
      </c>
      <c r="G418" s="16" t="s">
        <v>123</v>
      </c>
    </row>
    <row r="419" spans="2:7" x14ac:dyDescent="0.25">
      <c r="B419" s="18">
        <v>2039</v>
      </c>
      <c r="C419" s="18">
        <v>9</v>
      </c>
      <c r="D419" s="16" t="s">
        <v>123</v>
      </c>
      <c r="E419" s="16" t="s">
        <v>123</v>
      </c>
      <c r="F419" s="16" t="s">
        <v>123</v>
      </c>
      <c r="G419" s="16" t="s">
        <v>123</v>
      </c>
    </row>
    <row r="420" spans="2:7" x14ac:dyDescent="0.25">
      <c r="B420" s="18">
        <v>2039</v>
      </c>
      <c r="C420" s="18">
        <v>10</v>
      </c>
      <c r="D420" s="16" t="s">
        <v>123</v>
      </c>
      <c r="E420" s="16" t="s">
        <v>123</v>
      </c>
      <c r="F420" s="16" t="s">
        <v>123</v>
      </c>
      <c r="G420" s="16" t="s">
        <v>123</v>
      </c>
    </row>
    <row r="421" spans="2:7" x14ac:dyDescent="0.25">
      <c r="B421" s="18">
        <v>2039</v>
      </c>
      <c r="C421" s="18">
        <v>11</v>
      </c>
      <c r="D421" s="16" t="s">
        <v>123</v>
      </c>
      <c r="E421" s="16" t="s">
        <v>123</v>
      </c>
      <c r="F421" s="16" t="s">
        <v>123</v>
      </c>
      <c r="G421" s="16" t="s">
        <v>123</v>
      </c>
    </row>
    <row r="422" spans="2:7" x14ac:dyDescent="0.25">
      <c r="B422" s="18">
        <v>2039</v>
      </c>
      <c r="C422" s="18">
        <v>12</v>
      </c>
      <c r="D422" s="16" t="s">
        <v>123</v>
      </c>
      <c r="E422" s="16" t="s">
        <v>123</v>
      </c>
      <c r="F422" s="16" t="s">
        <v>123</v>
      </c>
      <c r="G422" s="16" t="s">
        <v>123</v>
      </c>
    </row>
    <row r="423" spans="2:7" x14ac:dyDescent="0.25">
      <c r="B423" s="18">
        <v>2040</v>
      </c>
      <c r="C423" s="18">
        <v>1</v>
      </c>
      <c r="D423" s="16" t="s">
        <v>123</v>
      </c>
      <c r="E423" s="16" t="s">
        <v>123</v>
      </c>
      <c r="F423" s="16" t="s">
        <v>123</v>
      </c>
      <c r="G423" s="16" t="s">
        <v>123</v>
      </c>
    </row>
    <row r="424" spans="2:7" x14ac:dyDescent="0.25">
      <c r="B424" s="18">
        <v>2040</v>
      </c>
      <c r="C424" s="18">
        <v>2</v>
      </c>
      <c r="D424" s="16" t="s">
        <v>123</v>
      </c>
      <c r="E424" s="16" t="s">
        <v>123</v>
      </c>
      <c r="F424" s="16" t="s">
        <v>123</v>
      </c>
      <c r="G424" s="16" t="s">
        <v>123</v>
      </c>
    </row>
    <row r="425" spans="2:7" x14ac:dyDescent="0.25">
      <c r="B425" s="18">
        <v>2040</v>
      </c>
      <c r="C425" s="18">
        <v>3</v>
      </c>
      <c r="D425" s="16" t="s">
        <v>123</v>
      </c>
      <c r="E425" s="16" t="s">
        <v>123</v>
      </c>
      <c r="F425" s="16" t="s">
        <v>123</v>
      </c>
      <c r="G425" s="16" t="s">
        <v>123</v>
      </c>
    </row>
    <row r="426" spans="2:7" x14ac:dyDescent="0.25">
      <c r="B426" s="18">
        <v>2040</v>
      </c>
      <c r="C426" s="18">
        <v>4</v>
      </c>
      <c r="D426" s="16" t="s">
        <v>123</v>
      </c>
      <c r="E426" s="16" t="s">
        <v>123</v>
      </c>
      <c r="F426" s="16" t="s">
        <v>123</v>
      </c>
      <c r="G426" s="16" t="s">
        <v>123</v>
      </c>
    </row>
    <row r="427" spans="2:7" x14ac:dyDescent="0.25">
      <c r="B427" s="18">
        <v>2040</v>
      </c>
      <c r="C427" s="18">
        <v>5</v>
      </c>
      <c r="D427" s="16" t="s">
        <v>123</v>
      </c>
      <c r="E427" s="16" t="s">
        <v>123</v>
      </c>
      <c r="F427" s="16" t="s">
        <v>123</v>
      </c>
      <c r="G427" s="16" t="s">
        <v>123</v>
      </c>
    </row>
    <row r="428" spans="2:7" x14ac:dyDescent="0.25">
      <c r="B428" s="18">
        <v>2040</v>
      </c>
      <c r="C428" s="18">
        <v>6</v>
      </c>
      <c r="D428" s="16" t="s">
        <v>123</v>
      </c>
      <c r="E428" s="16" t="s">
        <v>123</v>
      </c>
      <c r="F428" s="16" t="s">
        <v>123</v>
      </c>
      <c r="G428" s="16" t="s">
        <v>123</v>
      </c>
    </row>
    <row r="429" spans="2:7" x14ac:dyDescent="0.25">
      <c r="B429" s="18">
        <v>2040</v>
      </c>
      <c r="C429" s="18">
        <v>7</v>
      </c>
      <c r="D429" s="16" t="s">
        <v>123</v>
      </c>
      <c r="E429" s="16" t="s">
        <v>123</v>
      </c>
      <c r="F429" s="16" t="s">
        <v>123</v>
      </c>
      <c r="G429" s="16" t="s">
        <v>123</v>
      </c>
    </row>
    <row r="430" spans="2:7" x14ac:dyDescent="0.25">
      <c r="B430" s="18">
        <v>2040</v>
      </c>
      <c r="C430" s="18">
        <v>8</v>
      </c>
      <c r="D430" s="16" t="s">
        <v>123</v>
      </c>
      <c r="E430" s="16" t="s">
        <v>123</v>
      </c>
      <c r="F430" s="16" t="s">
        <v>123</v>
      </c>
      <c r="G430" s="16" t="s">
        <v>123</v>
      </c>
    </row>
    <row r="431" spans="2:7" x14ac:dyDescent="0.25">
      <c r="B431" s="18">
        <v>2040</v>
      </c>
      <c r="C431" s="18">
        <v>9</v>
      </c>
      <c r="D431" s="16" t="s">
        <v>123</v>
      </c>
      <c r="E431" s="16" t="s">
        <v>123</v>
      </c>
      <c r="F431" s="16" t="s">
        <v>123</v>
      </c>
      <c r="G431" s="16" t="s">
        <v>123</v>
      </c>
    </row>
    <row r="432" spans="2:7" x14ac:dyDescent="0.25">
      <c r="B432" s="18">
        <v>2040</v>
      </c>
      <c r="C432" s="18">
        <v>10</v>
      </c>
      <c r="D432" s="16" t="s">
        <v>123</v>
      </c>
      <c r="E432" s="16" t="s">
        <v>123</v>
      </c>
      <c r="F432" s="16" t="s">
        <v>123</v>
      </c>
      <c r="G432" s="16" t="s">
        <v>123</v>
      </c>
    </row>
    <row r="433" spans="2:7" x14ac:dyDescent="0.25">
      <c r="B433" s="18">
        <v>2040</v>
      </c>
      <c r="C433" s="18">
        <v>11</v>
      </c>
      <c r="D433" s="16" t="s">
        <v>123</v>
      </c>
      <c r="E433" s="16" t="s">
        <v>123</v>
      </c>
      <c r="F433" s="16" t="s">
        <v>123</v>
      </c>
      <c r="G433" s="16" t="s">
        <v>123</v>
      </c>
    </row>
    <row r="434" spans="2:7" x14ac:dyDescent="0.25">
      <c r="B434" s="18">
        <v>2040</v>
      </c>
      <c r="C434" s="18">
        <v>12</v>
      </c>
      <c r="D434" s="16" t="s">
        <v>123</v>
      </c>
      <c r="E434" s="16" t="s">
        <v>123</v>
      </c>
      <c r="F434" s="16" t="s">
        <v>123</v>
      </c>
      <c r="G434" s="16" t="s">
        <v>123</v>
      </c>
    </row>
  </sheetData>
  <mergeCells count="7">
    <mergeCell ref="B1:U1"/>
    <mergeCell ref="B5:U5"/>
    <mergeCell ref="B2:U2"/>
    <mergeCell ref="B9:H9"/>
    <mergeCell ref="C205:G205"/>
    <mergeCell ref="J9:U9"/>
    <mergeCell ref="C3:M3"/>
  </mergeCells>
  <pageMargins left="0.7" right="0.7" top="0.75" bottom="0.75" header="0.3" footer="0.3"/>
  <pageSetup scale="56"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18AC-E2AC-4499-9969-41D86CDE31E4}">
  <sheetPr>
    <tabColor theme="6" tint="0.79998168889431442"/>
    <pageSetUpPr fitToPage="1"/>
  </sheetPr>
  <dimension ref="B1:AA241"/>
  <sheetViews>
    <sheetView topLeftCell="A36" zoomScaleNormal="100" workbookViewId="0">
      <selection activeCell="V17" sqref="V17"/>
    </sheetView>
  </sheetViews>
  <sheetFormatPr defaultRowHeight="15.75" x14ac:dyDescent="0.25"/>
  <cols>
    <col min="1" max="1" width="2.125" customWidth="1"/>
    <col min="2" max="2" width="9" customWidth="1"/>
    <col min="11" max="11" width="12.375" customWidth="1"/>
    <col min="12" max="12" width="16.125" bestFit="1" customWidth="1"/>
    <col min="13" max="13" width="16.625" bestFit="1" customWidth="1"/>
    <col min="14" max="14" width="12.375" customWidth="1"/>
  </cols>
  <sheetData>
    <row r="1" spans="2:27" s="6" customFormat="1" x14ac:dyDescent="0.25">
      <c r="B1" s="217" t="s">
        <v>129</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row>
    <row r="2" spans="2:27" s="7" customFormat="1" ht="15.75" customHeight="1" x14ac:dyDescent="0.2">
      <c r="C2" s="219" t="str">
        <f>'Admin Info'!B6</f>
        <v>San Diego Gas &amp; Electric (SDG&amp;E)</v>
      </c>
      <c r="D2" s="245"/>
      <c r="E2" s="245"/>
      <c r="F2" s="245"/>
      <c r="G2" s="245"/>
      <c r="H2" s="245"/>
      <c r="I2" s="245"/>
      <c r="J2" s="245"/>
      <c r="K2" s="245"/>
      <c r="L2" s="245"/>
      <c r="M2" s="245"/>
      <c r="N2" s="245"/>
      <c r="O2" s="245"/>
      <c r="P2" s="245"/>
      <c r="Q2" s="245"/>
      <c r="R2" s="245"/>
      <c r="S2" s="245"/>
      <c r="T2" s="245"/>
      <c r="U2" s="245"/>
      <c r="V2" s="245"/>
      <c r="W2" s="245"/>
      <c r="X2" s="245"/>
      <c r="Y2" s="245"/>
      <c r="Z2" s="245"/>
    </row>
    <row r="3" spans="2:27" s="7" customFormat="1" ht="12.75" x14ac:dyDescent="0.2">
      <c r="D3" s="245"/>
      <c r="E3" s="245"/>
      <c r="F3" s="245"/>
      <c r="G3" s="245"/>
      <c r="H3" s="245"/>
      <c r="I3" s="245"/>
      <c r="J3" s="245"/>
      <c r="K3" s="245"/>
      <c r="L3" s="245"/>
      <c r="M3" s="245"/>
      <c r="N3" s="245"/>
    </row>
    <row r="4" spans="2:27" s="7" customFormat="1" ht="12.75" x14ac:dyDescent="0.2">
      <c r="D4" s="23"/>
      <c r="E4" s="23"/>
      <c r="F4" s="23"/>
      <c r="G4" s="23"/>
      <c r="H4" s="23"/>
      <c r="I4" s="23"/>
      <c r="J4" s="23"/>
      <c r="K4" s="23"/>
      <c r="L4" s="23"/>
      <c r="M4" s="23"/>
      <c r="N4" s="23"/>
    </row>
    <row r="5" spans="2:27" s="6" customFormat="1" ht="30.75" customHeight="1" x14ac:dyDescent="0.2">
      <c r="B5" s="220" t="s">
        <v>130</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row>
    <row r="7" spans="2:27" x14ac:dyDescent="0.25">
      <c r="Q7" s="54"/>
    </row>
    <row r="8" spans="2:27" ht="42" customHeight="1" x14ac:dyDescent="0.25">
      <c r="B8" s="252" t="s">
        <v>131</v>
      </c>
      <c r="C8" s="253"/>
      <c r="D8" s="253"/>
      <c r="E8" s="254"/>
      <c r="F8" s="63"/>
      <c r="G8" s="22"/>
      <c r="H8" s="22"/>
      <c r="I8" s="22"/>
      <c r="J8" s="22"/>
      <c r="K8" s="246" t="s">
        <v>132</v>
      </c>
      <c r="L8" s="247"/>
      <c r="M8" s="247"/>
      <c r="N8" s="247"/>
      <c r="O8" s="247"/>
      <c r="P8" s="247"/>
      <c r="Q8" s="247"/>
      <c r="R8" s="247"/>
      <c r="S8" s="247"/>
      <c r="T8" s="247"/>
      <c r="U8" s="248"/>
      <c r="V8" s="54"/>
      <c r="W8" s="54"/>
      <c r="X8" s="54"/>
      <c r="Y8" s="54"/>
      <c r="Z8" s="54"/>
      <c r="AA8" s="54"/>
    </row>
    <row r="9" spans="2:27" x14ac:dyDescent="0.25">
      <c r="B9" s="13" t="s">
        <v>66</v>
      </c>
      <c r="C9" s="13" t="s">
        <v>67</v>
      </c>
      <c r="D9" s="13" t="s">
        <v>133</v>
      </c>
      <c r="E9" s="13" t="s">
        <v>134</v>
      </c>
      <c r="F9" s="60"/>
      <c r="G9" s="20"/>
      <c r="H9" s="20"/>
      <c r="I9" s="20"/>
      <c r="K9" s="64"/>
      <c r="L9" s="255" t="s">
        <v>135</v>
      </c>
      <c r="M9" s="255"/>
      <c r="N9" s="255"/>
      <c r="O9" s="255"/>
      <c r="P9" s="255"/>
      <c r="Q9" s="255"/>
      <c r="R9" s="255"/>
      <c r="S9" s="255"/>
      <c r="T9" s="255"/>
      <c r="U9" s="255"/>
    </row>
    <row r="10" spans="2:27" x14ac:dyDescent="0.25">
      <c r="B10" s="18">
        <v>2023</v>
      </c>
      <c r="C10" s="18">
        <v>1</v>
      </c>
      <c r="D10" s="16">
        <v>335.7</v>
      </c>
      <c r="E10" s="16" t="s">
        <v>136</v>
      </c>
      <c r="F10" s="61"/>
      <c r="G10" s="19"/>
      <c r="H10" s="19"/>
      <c r="I10" s="19"/>
      <c r="K10" s="142" t="s">
        <v>137</v>
      </c>
      <c r="L10" s="142" t="s">
        <v>138</v>
      </c>
      <c r="M10" s="142" t="s">
        <v>139</v>
      </c>
      <c r="N10" s="142" t="s">
        <v>140</v>
      </c>
      <c r="O10" s="142"/>
      <c r="P10" s="10"/>
      <c r="Q10" s="10"/>
      <c r="R10" s="10"/>
      <c r="S10" s="10"/>
      <c r="T10" s="10"/>
      <c r="U10" s="10"/>
    </row>
    <row r="11" spans="2:27" x14ac:dyDescent="0.25">
      <c r="B11" s="18">
        <v>2023</v>
      </c>
      <c r="C11" s="18">
        <v>2</v>
      </c>
      <c r="D11" s="16">
        <v>335.70000000000005</v>
      </c>
      <c r="E11" s="16"/>
      <c r="F11" s="61"/>
      <c r="G11" s="19"/>
      <c r="H11" s="19"/>
      <c r="I11" s="19"/>
      <c r="K11" s="142" t="s">
        <v>141</v>
      </c>
      <c r="L11" s="142" t="s">
        <v>142</v>
      </c>
      <c r="M11" s="142"/>
      <c r="N11" s="142"/>
      <c r="O11" s="142"/>
      <c r="P11" s="10"/>
      <c r="Q11" s="10"/>
      <c r="R11" s="10"/>
      <c r="S11" s="10"/>
      <c r="T11" s="10"/>
      <c r="U11" s="10"/>
    </row>
    <row r="12" spans="2:27" x14ac:dyDescent="0.25">
      <c r="B12" s="18">
        <v>2023</v>
      </c>
      <c r="C12" s="18">
        <v>3</v>
      </c>
      <c r="D12" s="16">
        <v>305.99999999999994</v>
      </c>
      <c r="E12" s="16"/>
      <c r="F12" s="61"/>
      <c r="G12" s="19"/>
      <c r="H12" s="19"/>
      <c r="I12" s="19"/>
      <c r="K12" s="142" t="s">
        <v>143</v>
      </c>
      <c r="L12" s="142"/>
      <c r="M12" s="142" t="s">
        <v>144</v>
      </c>
      <c r="N12" s="142"/>
      <c r="O12" s="142"/>
      <c r="P12" s="10"/>
      <c r="Q12" s="10"/>
      <c r="R12" s="10"/>
      <c r="S12" s="10"/>
      <c r="T12" s="10"/>
      <c r="U12" s="10"/>
    </row>
    <row r="13" spans="2:27" x14ac:dyDescent="0.25">
      <c r="B13" s="18">
        <v>2023</v>
      </c>
      <c r="C13" s="18">
        <v>4</v>
      </c>
      <c r="D13" s="16">
        <v>183.00000000000003</v>
      </c>
      <c r="E13" s="16"/>
      <c r="F13" s="61"/>
      <c r="G13" s="19"/>
      <c r="H13" s="19"/>
      <c r="I13" s="19"/>
      <c r="K13" s="142" t="s">
        <v>145</v>
      </c>
      <c r="L13" s="142"/>
      <c r="M13" s="142"/>
      <c r="N13" s="142" t="s">
        <v>146</v>
      </c>
      <c r="O13" s="142"/>
      <c r="P13" s="10"/>
      <c r="Q13" s="10"/>
      <c r="R13" s="10"/>
      <c r="S13" s="10"/>
      <c r="T13" s="10"/>
      <c r="U13" s="10"/>
    </row>
    <row r="14" spans="2:27" x14ac:dyDescent="0.25">
      <c r="B14" s="18">
        <v>2023</v>
      </c>
      <c r="C14" s="18">
        <v>5</v>
      </c>
      <c r="D14" s="16">
        <v>108.39999999999999</v>
      </c>
      <c r="E14" s="16"/>
      <c r="F14" s="61"/>
      <c r="G14" s="19"/>
      <c r="H14" s="19"/>
      <c r="I14" s="19"/>
      <c r="K14" s="142"/>
      <c r="L14" s="142"/>
      <c r="M14" s="142"/>
      <c r="N14" s="142"/>
      <c r="O14" s="142"/>
      <c r="P14" s="10"/>
      <c r="Q14" s="10"/>
      <c r="R14" s="10"/>
      <c r="S14" s="10"/>
      <c r="T14" s="10"/>
      <c r="U14" s="10"/>
    </row>
    <row r="15" spans="2:27" x14ac:dyDescent="0.25">
      <c r="B15" s="18">
        <v>2023</v>
      </c>
      <c r="C15" s="18">
        <v>6</v>
      </c>
      <c r="D15" s="16">
        <v>28.9</v>
      </c>
      <c r="E15" s="16"/>
      <c r="F15" s="61"/>
      <c r="G15" s="19"/>
      <c r="H15" s="19"/>
      <c r="I15" s="19"/>
      <c r="K15" s="10"/>
      <c r="L15" s="10"/>
      <c r="M15" s="10"/>
      <c r="N15" s="10"/>
      <c r="O15" s="10"/>
      <c r="P15" s="10"/>
      <c r="Q15" s="10"/>
      <c r="R15" s="10"/>
      <c r="S15" s="10"/>
      <c r="T15" s="10"/>
      <c r="U15" s="10"/>
    </row>
    <row r="16" spans="2:27" x14ac:dyDescent="0.25">
      <c r="B16" s="18">
        <v>2023</v>
      </c>
      <c r="C16" s="18">
        <v>7</v>
      </c>
      <c r="D16" s="16">
        <v>0.2</v>
      </c>
      <c r="E16" s="16"/>
      <c r="F16" s="61"/>
      <c r="G16" s="19"/>
      <c r="H16" s="19"/>
      <c r="I16" s="19"/>
      <c r="K16" s="10"/>
      <c r="L16" s="10"/>
      <c r="M16" s="10"/>
      <c r="N16" s="10"/>
      <c r="O16" s="10"/>
      <c r="P16" s="10"/>
      <c r="Q16" s="10"/>
      <c r="R16" s="10"/>
      <c r="S16" s="10"/>
      <c r="T16" s="10"/>
      <c r="U16" s="10"/>
    </row>
    <row r="17" spans="2:21" x14ac:dyDescent="0.25">
      <c r="B17" s="18">
        <v>2023</v>
      </c>
      <c r="C17" s="18">
        <v>8</v>
      </c>
      <c r="D17" s="16">
        <v>0</v>
      </c>
      <c r="E17" s="16"/>
      <c r="F17" s="61"/>
      <c r="G17" s="19"/>
      <c r="H17" s="19"/>
      <c r="I17" s="19"/>
      <c r="K17" s="10"/>
      <c r="L17" s="10"/>
      <c r="M17" s="22"/>
      <c r="N17" s="10"/>
      <c r="O17" s="10"/>
      <c r="P17" s="10"/>
      <c r="Q17" s="10"/>
      <c r="R17" s="10"/>
      <c r="S17" s="10"/>
      <c r="T17" s="10"/>
      <c r="U17" s="10"/>
    </row>
    <row r="18" spans="2:21" x14ac:dyDescent="0.25">
      <c r="B18" s="18">
        <v>2023</v>
      </c>
      <c r="C18" s="18">
        <v>9</v>
      </c>
      <c r="D18" s="16">
        <v>3.2</v>
      </c>
      <c r="E18" s="16"/>
      <c r="F18" s="61"/>
      <c r="G18" s="19"/>
      <c r="H18" s="19"/>
      <c r="I18" s="19"/>
      <c r="K18" s="10"/>
      <c r="L18" s="10"/>
      <c r="M18" s="10"/>
      <c r="N18" s="10"/>
      <c r="O18" s="10"/>
      <c r="P18" s="10"/>
      <c r="Q18" s="10"/>
      <c r="R18" s="10"/>
      <c r="S18" s="10"/>
      <c r="T18" s="10"/>
      <c r="U18" s="10"/>
    </row>
    <row r="19" spans="2:21" x14ac:dyDescent="0.25">
      <c r="B19" s="18">
        <v>2023</v>
      </c>
      <c r="C19" s="18">
        <v>10</v>
      </c>
      <c r="D19" s="16">
        <v>18</v>
      </c>
      <c r="E19" s="16"/>
      <c r="F19" s="61"/>
      <c r="G19" s="19"/>
      <c r="H19" s="19"/>
      <c r="I19" s="19"/>
      <c r="K19" s="10"/>
      <c r="L19" s="10"/>
      <c r="M19" s="10"/>
      <c r="N19" s="10"/>
      <c r="O19" s="10"/>
      <c r="P19" s="10"/>
      <c r="Q19" s="10"/>
      <c r="R19" s="10"/>
      <c r="S19" s="10"/>
      <c r="T19" s="10"/>
      <c r="U19" s="10"/>
    </row>
    <row r="20" spans="2:21" x14ac:dyDescent="0.25">
      <c r="B20" s="18">
        <v>2023</v>
      </c>
      <c r="C20" s="18">
        <v>11</v>
      </c>
      <c r="D20" s="16">
        <v>105.80000000000001</v>
      </c>
      <c r="E20" s="16"/>
      <c r="F20" s="61"/>
      <c r="G20" s="19"/>
      <c r="H20" s="19"/>
      <c r="I20" s="19"/>
      <c r="K20" s="10"/>
      <c r="L20" s="10"/>
      <c r="M20" s="10"/>
      <c r="N20" s="22"/>
      <c r="O20" s="10"/>
      <c r="P20" s="10"/>
      <c r="Q20" s="10"/>
      <c r="R20" s="10"/>
      <c r="S20" s="10"/>
      <c r="T20" s="10"/>
      <c r="U20" s="10"/>
    </row>
    <row r="21" spans="2:21" x14ac:dyDescent="0.25">
      <c r="B21" s="18">
        <v>2023</v>
      </c>
      <c r="C21" s="18">
        <v>12</v>
      </c>
      <c r="D21" s="16">
        <v>210.00000000000003</v>
      </c>
      <c r="E21" s="16"/>
      <c r="F21" s="61"/>
      <c r="G21" s="19"/>
      <c r="H21" s="19"/>
      <c r="I21" s="19"/>
      <c r="K21" s="10"/>
      <c r="L21" s="10"/>
      <c r="M21" s="10"/>
      <c r="N21" s="10"/>
      <c r="O21" s="22"/>
      <c r="P21" s="10"/>
      <c r="Q21" s="10"/>
      <c r="R21" s="10"/>
      <c r="S21" s="10"/>
      <c r="T21" s="10"/>
      <c r="U21" s="10"/>
    </row>
    <row r="22" spans="2:21" x14ac:dyDescent="0.25">
      <c r="B22" s="18">
        <v>2024</v>
      </c>
      <c r="C22" s="18">
        <v>1</v>
      </c>
      <c r="D22" s="16">
        <v>294.59999999999997</v>
      </c>
      <c r="E22" s="16"/>
      <c r="F22" s="61"/>
      <c r="G22" s="19"/>
      <c r="H22" s="19"/>
      <c r="I22" s="19"/>
      <c r="K22" s="10"/>
      <c r="L22" s="10"/>
      <c r="M22" s="10"/>
      <c r="N22" s="10"/>
      <c r="O22" s="10"/>
      <c r="P22" s="10"/>
      <c r="Q22" s="10"/>
      <c r="R22" s="10"/>
      <c r="S22" s="10"/>
      <c r="T22" s="10"/>
      <c r="U22" s="10"/>
    </row>
    <row r="23" spans="2:21" x14ac:dyDescent="0.25">
      <c r="B23" s="18">
        <v>2024</v>
      </c>
      <c r="C23" s="18">
        <v>2</v>
      </c>
      <c r="D23" s="16">
        <v>256.5</v>
      </c>
      <c r="E23" s="16"/>
      <c r="F23" s="61"/>
      <c r="G23" s="19"/>
      <c r="H23" s="19"/>
      <c r="I23" s="19"/>
      <c r="K23" s="20"/>
      <c r="L23" s="20"/>
      <c r="M23" s="20"/>
      <c r="N23" s="20"/>
      <c r="O23" s="20"/>
      <c r="P23" s="20"/>
      <c r="Q23" s="20"/>
      <c r="R23" s="20"/>
      <c r="S23" s="20"/>
      <c r="T23" s="20"/>
      <c r="U23" s="20"/>
    </row>
    <row r="24" spans="2:21" x14ac:dyDescent="0.25">
      <c r="B24" s="18">
        <v>2024</v>
      </c>
      <c r="C24" s="18">
        <v>3</v>
      </c>
      <c r="D24" s="16">
        <v>226.60000000000002</v>
      </c>
      <c r="E24" s="16"/>
      <c r="F24" s="61"/>
      <c r="G24" s="19"/>
      <c r="H24" s="19"/>
      <c r="I24" s="19"/>
      <c r="K24" s="20"/>
      <c r="L24" s="20"/>
      <c r="M24" s="20"/>
      <c r="N24" s="20"/>
      <c r="O24" s="20"/>
      <c r="P24" s="20"/>
      <c r="Q24" s="20"/>
      <c r="R24" s="20"/>
      <c r="S24" s="20"/>
      <c r="T24" s="20"/>
      <c r="U24" s="20"/>
    </row>
    <row r="25" spans="2:21" x14ac:dyDescent="0.25">
      <c r="B25" s="18">
        <v>2024</v>
      </c>
      <c r="C25" s="18">
        <v>4</v>
      </c>
      <c r="D25" s="16">
        <v>138.70000000000002</v>
      </c>
      <c r="E25" s="16"/>
      <c r="F25" s="61"/>
      <c r="G25" s="19"/>
      <c r="H25" s="19"/>
      <c r="I25" s="19"/>
      <c r="K25" s="22"/>
      <c r="L25" s="22"/>
      <c r="M25" s="22"/>
      <c r="N25" s="22"/>
      <c r="O25" s="22"/>
      <c r="P25" s="22"/>
      <c r="Q25" s="22"/>
      <c r="R25" s="22"/>
      <c r="S25" s="22"/>
      <c r="T25" s="22"/>
      <c r="U25" s="22"/>
    </row>
    <row r="26" spans="2:21" x14ac:dyDescent="0.25">
      <c r="B26" s="18">
        <v>2024</v>
      </c>
      <c r="C26" s="18">
        <v>5</v>
      </c>
      <c r="D26" s="16">
        <v>61.300000000000004</v>
      </c>
      <c r="E26" s="16"/>
      <c r="F26" s="61"/>
      <c r="G26" s="19"/>
      <c r="H26" s="19"/>
      <c r="I26" s="19"/>
      <c r="K26" s="22"/>
      <c r="L26" s="22"/>
      <c r="M26" s="22"/>
      <c r="N26" s="22"/>
      <c r="O26" s="22"/>
      <c r="P26" s="22"/>
      <c r="Q26" s="22"/>
      <c r="R26" s="22"/>
      <c r="S26" s="22"/>
      <c r="T26" s="22"/>
      <c r="U26" s="22"/>
    </row>
    <row r="27" spans="2:21" x14ac:dyDescent="0.25">
      <c r="B27" s="18">
        <v>2024</v>
      </c>
      <c r="C27" s="18">
        <v>6</v>
      </c>
      <c r="D27" s="16">
        <v>12.499999999999996</v>
      </c>
      <c r="E27" s="16"/>
      <c r="F27" s="61"/>
      <c r="G27" s="19"/>
      <c r="H27" s="19"/>
      <c r="I27" s="19"/>
      <c r="K27" s="246" t="s">
        <v>147</v>
      </c>
      <c r="L27" s="247"/>
      <c r="M27" s="247"/>
      <c r="N27" s="247"/>
      <c r="O27" s="247"/>
      <c r="P27" s="247"/>
      <c r="Q27" s="247"/>
      <c r="R27" s="247"/>
      <c r="S27" s="247"/>
      <c r="T27" s="247"/>
      <c r="U27" s="248"/>
    </row>
    <row r="28" spans="2:21" x14ac:dyDescent="0.25">
      <c r="B28" s="18">
        <v>2024</v>
      </c>
      <c r="C28" s="18">
        <v>7</v>
      </c>
      <c r="D28" s="16">
        <v>0</v>
      </c>
      <c r="E28" s="16"/>
      <c r="F28" s="61"/>
      <c r="G28" s="19"/>
      <c r="H28" s="19"/>
      <c r="I28" s="19"/>
      <c r="K28" s="64"/>
      <c r="L28" s="255" t="s">
        <v>135</v>
      </c>
      <c r="M28" s="255"/>
      <c r="N28" s="255"/>
      <c r="O28" s="255"/>
      <c r="P28" s="255"/>
      <c r="Q28" s="255"/>
      <c r="R28" s="255"/>
      <c r="S28" s="255"/>
      <c r="T28" s="255"/>
      <c r="U28" s="255"/>
    </row>
    <row r="29" spans="2:21" x14ac:dyDescent="0.25">
      <c r="B29" s="18">
        <v>2024</v>
      </c>
      <c r="C29" s="18">
        <v>8</v>
      </c>
      <c r="D29" s="16">
        <v>1.2</v>
      </c>
      <c r="E29" s="16"/>
      <c r="F29" s="61"/>
      <c r="G29" s="19"/>
      <c r="H29" s="19"/>
      <c r="I29" s="19"/>
      <c r="K29" s="10"/>
      <c r="L29" s="142" t="s">
        <v>138</v>
      </c>
      <c r="M29" s="142" t="s">
        <v>139</v>
      </c>
      <c r="N29" s="142" t="s">
        <v>140</v>
      </c>
      <c r="O29" s="10"/>
      <c r="P29" s="10"/>
      <c r="Q29" s="10"/>
      <c r="R29" s="10"/>
      <c r="S29" s="10"/>
      <c r="T29" s="10"/>
      <c r="U29" s="10"/>
    </row>
    <row r="30" spans="2:21" x14ac:dyDescent="0.25">
      <c r="B30" s="18">
        <v>2024</v>
      </c>
      <c r="C30" s="18">
        <v>9</v>
      </c>
      <c r="D30" s="16">
        <v>4</v>
      </c>
      <c r="E30" s="16"/>
      <c r="F30" s="61"/>
      <c r="G30" s="19"/>
      <c r="H30" s="19"/>
      <c r="I30" s="19"/>
      <c r="K30" s="10" t="s">
        <v>148</v>
      </c>
      <c r="L30" s="10">
        <f>1/3</f>
        <v>0.33333333333333331</v>
      </c>
      <c r="M30" s="10">
        <f t="shared" ref="M30:N30" si="0">1/3</f>
        <v>0.33333333333333331</v>
      </c>
      <c r="N30" s="10">
        <f t="shared" si="0"/>
        <v>0.33333333333333331</v>
      </c>
      <c r="O30" s="10"/>
      <c r="P30" s="10"/>
      <c r="Q30" s="10"/>
      <c r="R30" s="10"/>
      <c r="S30" s="10"/>
      <c r="T30" s="10"/>
      <c r="U30" s="10"/>
    </row>
    <row r="31" spans="2:21" x14ac:dyDescent="0.25">
      <c r="B31" s="18">
        <v>2024</v>
      </c>
      <c r="C31" s="18">
        <v>10</v>
      </c>
      <c r="D31" s="16">
        <v>17.100000000000001</v>
      </c>
      <c r="E31" s="16"/>
      <c r="F31" s="61"/>
      <c r="G31" s="19"/>
      <c r="H31" s="19"/>
      <c r="I31" s="19"/>
      <c r="K31" s="20"/>
      <c r="L31" s="20"/>
      <c r="M31" s="20"/>
      <c r="N31" s="20"/>
      <c r="O31" s="20"/>
      <c r="P31" s="20"/>
      <c r="Q31" s="20"/>
      <c r="R31" s="20"/>
      <c r="S31" s="20"/>
      <c r="T31" s="20"/>
      <c r="U31" s="20"/>
    </row>
    <row r="32" spans="2:21" x14ac:dyDescent="0.25">
      <c r="B32" s="18">
        <v>2024</v>
      </c>
      <c r="C32" s="18">
        <v>11</v>
      </c>
      <c r="D32" s="16">
        <v>154.20000000000002</v>
      </c>
      <c r="E32" s="16"/>
      <c r="F32" s="61"/>
      <c r="G32" s="19"/>
      <c r="H32" s="19"/>
      <c r="I32" s="19"/>
      <c r="K32" s="20"/>
      <c r="L32" s="20"/>
      <c r="M32" s="20"/>
      <c r="N32" s="20"/>
      <c r="O32" s="20"/>
      <c r="P32" s="20"/>
      <c r="Q32" s="20"/>
      <c r="R32" s="20"/>
      <c r="S32" s="20"/>
      <c r="T32" s="20"/>
      <c r="U32" s="20"/>
    </row>
    <row r="33" spans="2:18" x14ac:dyDescent="0.25">
      <c r="B33" s="18">
        <v>2024</v>
      </c>
      <c r="C33" s="18">
        <v>12</v>
      </c>
      <c r="D33" s="16">
        <v>236.80000000000004</v>
      </c>
      <c r="E33" s="16"/>
      <c r="F33" s="61"/>
      <c r="G33" s="19"/>
      <c r="H33" s="19"/>
      <c r="I33" s="19"/>
    </row>
    <row r="34" spans="2:18" x14ac:dyDescent="0.25">
      <c r="E34" s="62"/>
    </row>
    <row r="36" spans="2:18" ht="50.25" customHeight="1" x14ac:dyDescent="0.25">
      <c r="B36" s="249" t="s">
        <v>149</v>
      </c>
      <c r="C36" s="250"/>
      <c r="D36" s="250"/>
      <c r="E36" s="250"/>
      <c r="F36" s="250"/>
      <c r="G36" s="250"/>
      <c r="H36" s="250"/>
      <c r="I36" s="251"/>
      <c r="K36" s="256" t="s">
        <v>150</v>
      </c>
      <c r="L36" s="257"/>
      <c r="M36" s="257"/>
      <c r="N36" s="257"/>
      <c r="O36" s="257"/>
      <c r="P36" s="257"/>
      <c r="Q36" s="257"/>
      <c r="R36" s="258"/>
    </row>
    <row r="37" spans="2:18" ht="34.5" x14ac:dyDescent="0.25">
      <c r="B37" s="13" t="s">
        <v>66</v>
      </c>
      <c r="C37" s="13" t="s">
        <v>67</v>
      </c>
      <c r="D37" s="13" t="s">
        <v>151</v>
      </c>
      <c r="E37" s="13" t="s">
        <v>152</v>
      </c>
      <c r="F37" s="13" t="s">
        <v>153</v>
      </c>
      <c r="G37" s="13" t="s">
        <v>154</v>
      </c>
      <c r="H37" s="13" t="s">
        <v>155</v>
      </c>
      <c r="I37" s="13" t="s">
        <v>156</v>
      </c>
      <c r="K37" s="13" t="s">
        <v>66</v>
      </c>
      <c r="L37" s="13" t="s">
        <v>67</v>
      </c>
      <c r="M37" s="13" t="s">
        <v>151</v>
      </c>
      <c r="N37" s="13" t="s">
        <v>152</v>
      </c>
      <c r="O37" s="13" t="s">
        <v>153</v>
      </c>
      <c r="P37" s="13" t="s">
        <v>154</v>
      </c>
      <c r="Q37" s="13" t="s">
        <v>155</v>
      </c>
      <c r="R37" s="13" t="s">
        <v>156</v>
      </c>
    </row>
    <row r="38" spans="2:18" x14ac:dyDescent="0.25">
      <c r="B38" s="18">
        <v>2024</v>
      </c>
      <c r="C38" s="18">
        <v>1</v>
      </c>
      <c r="D38" s="141">
        <v>244.38764493263858</v>
      </c>
      <c r="E38" s="141" t="s">
        <v>136</v>
      </c>
      <c r="F38" s="141">
        <v>298.25353236633339</v>
      </c>
      <c r="G38" s="141" t="s">
        <v>136</v>
      </c>
      <c r="H38" s="141">
        <v>190.5217574989438</v>
      </c>
      <c r="I38" s="141" t="s">
        <v>136</v>
      </c>
      <c r="K38" s="18">
        <v>2024</v>
      </c>
      <c r="L38" s="18">
        <v>1</v>
      </c>
      <c r="M38" s="221" t="s">
        <v>157</v>
      </c>
      <c r="N38" s="222"/>
      <c r="O38" s="222"/>
      <c r="P38" s="222"/>
      <c r="Q38" s="222"/>
      <c r="R38" s="223"/>
    </row>
    <row r="39" spans="2:18" x14ac:dyDescent="0.25">
      <c r="B39" s="18">
        <v>2024</v>
      </c>
      <c r="C39" s="18">
        <v>2</v>
      </c>
      <c r="D39" s="141">
        <v>214.96559170069941</v>
      </c>
      <c r="E39" s="141"/>
      <c r="F39" s="141">
        <v>262.34651542889816</v>
      </c>
      <c r="G39" s="141"/>
      <c r="H39" s="141">
        <v>167.58466797250065</v>
      </c>
      <c r="I39" s="141"/>
      <c r="K39" s="18">
        <v>2024</v>
      </c>
      <c r="L39" s="18">
        <v>2</v>
      </c>
      <c r="M39" s="224"/>
      <c r="N39" s="225"/>
      <c r="O39" s="225"/>
      <c r="P39" s="225"/>
      <c r="Q39" s="225"/>
      <c r="R39" s="226"/>
    </row>
    <row r="40" spans="2:18" x14ac:dyDescent="0.25">
      <c r="B40" s="18">
        <v>2024</v>
      </c>
      <c r="C40" s="18">
        <v>3</v>
      </c>
      <c r="D40" s="141">
        <v>169.16312256489695</v>
      </c>
      <c r="E40" s="141"/>
      <c r="F40" s="141">
        <v>206.44864786436395</v>
      </c>
      <c r="G40" s="141"/>
      <c r="H40" s="141">
        <v>131.87759726542996</v>
      </c>
      <c r="I40" s="141"/>
      <c r="K40" s="18">
        <v>2024</v>
      </c>
      <c r="L40" s="18">
        <v>3</v>
      </c>
      <c r="M40" s="224"/>
      <c r="N40" s="225"/>
      <c r="O40" s="225"/>
      <c r="P40" s="225"/>
      <c r="Q40" s="225"/>
      <c r="R40" s="226"/>
    </row>
    <row r="41" spans="2:18" x14ac:dyDescent="0.25">
      <c r="B41" s="18">
        <v>2024</v>
      </c>
      <c r="C41" s="18">
        <v>4</v>
      </c>
      <c r="D41" s="141">
        <v>100.37234192367276</v>
      </c>
      <c r="E41" s="141"/>
      <c r="F41" s="141">
        <v>122.49557680736393</v>
      </c>
      <c r="G41" s="141"/>
      <c r="H41" s="141">
        <v>78.249107039981595</v>
      </c>
      <c r="I41" s="141"/>
      <c r="K41" s="18">
        <v>2024</v>
      </c>
      <c r="L41" s="18">
        <v>4</v>
      </c>
      <c r="M41" s="224"/>
      <c r="N41" s="225"/>
      <c r="O41" s="225"/>
      <c r="P41" s="225"/>
      <c r="Q41" s="225"/>
      <c r="R41" s="226"/>
    </row>
    <row r="42" spans="2:18" x14ac:dyDescent="0.25">
      <c r="B42" s="18">
        <v>2024</v>
      </c>
      <c r="C42" s="18">
        <v>5</v>
      </c>
      <c r="D42" s="141">
        <v>47.280289161151011</v>
      </c>
      <c r="E42" s="141"/>
      <c r="F42" s="141">
        <v>57.701416360478468</v>
      </c>
      <c r="G42" s="141"/>
      <c r="H42" s="141">
        <v>36.85916196182356</v>
      </c>
      <c r="I42" s="141"/>
      <c r="K42" s="18">
        <v>2024</v>
      </c>
      <c r="L42" s="18">
        <v>5</v>
      </c>
      <c r="M42" s="227"/>
      <c r="N42" s="228"/>
      <c r="O42" s="228"/>
      <c r="P42" s="228"/>
      <c r="Q42" s="228"/>
      <c r="R42" s="229"/>
    </row>
    <row r="43" spans="2:18" x14ac:dyDescent="0.25">
      <c r="B43" s="18">
        <v>2024</v>
      </c>
      <c r="C43" s="18">
        <v>6</v>
      </c>
      <c r="D43" s="141">
        <v>7.8269727268459865</v>
      </c>
      <c r="E43" s="141"/>
      <c r="F43" s="141">
        <v>9.5521288081490905</v>
      </c>
      <c r="G43" s="141"/>
      <c r="H43" s="141">
        <v>6.1018166455428835</v>
      </c>
      <c r="I43" s="141"/>
      <c r="K43" s="18">
        <v>2024</v>
      </c>
      <c r="L43" s="18">
        <v>6</v>
      </c>
      <c r="M43" s="16" t="e">
        <v>#N/A</v>
      </c>
      <c r="N43" s="16" t="e">
        <v>#N/A</v>
      </c>
      <c r="O43" s="16" t="e">
        <v>#N/A</v>
      </c>
      <c r="P43" s="16" t="e">
        <v>#N/A</v>
      </c>
      <c r="Q43" s="16" t="e">
        <v>#N/A</v>
      </c>
      <c r="R43" s="16" t="e">
        <v>#N/A</v>
      </c>
    </row>
    <row r="44" spans="2:18" x14ac:dyDescent="0.25">
      <c r="B44" s="18">
        <v>2024</v>
      </c>
      <c r="C44" s="18">
        <v>7</v>
      </c>
      <c r="D44" s="141">
        <v>0.52743745012439569</v>
      </c>
      <c r="E44" s="141"/>
      <c r="F44" s="141">
        <v>0.64369081606090484</v>
      </c>
      <c r="G44" s="141"/>
      <c r="H44" s="141">
        <v>0.41118408418788649</v>
      </c>
      <c r="I44" s="141"/>
      <c r="K44" s="18">
        <v>2024</v>
      </c>
      <c r="L44" s="18">
        <v>7</v>
      </c>
      <c r="M44" s="16" t="e">
        <v>#N/A</v>
      </c>
      <c r="N44" s="16" t="e">
        <v>#N/A</v>
      </c>
      <c r="O44" s="16" t="e">
        <v>#N/A</v>
      </c>
      <c r="P44" s="16" t="e">
        <v>#N/A</v>
      </c>
      <c r="Q44" s="16" t="e">
        <v>#N/A</v>
      </c>
      <c r="R44" s="16" t="e">
        <v>#N/A</v>
      </c>
    </row>
    <row r="45" spans="2:18" x14ac:dyDescent="0.25">
      <c r="B45" s="18">
        <v>2024</v>
      </c>
      <c r="C45" s="18">
        <v>8</v>
      </c>
      <c r="D45" s="141">
        <v>8.4589025019950234E-2</v>
      </c>
      <c r="E45" s="141"/>
      <c r="F45" s="141">
        <v>0.10323343276448473</v>
      </c>
      <c r="G45" s="141"/>
      <c r="H45" s="141">
        <v>6.5944617275415743E-2</v>
      </c>
      <c r="I45" s="141"/>
      <c r="K45" s="18">
        <v>2024</v>
      </c>
      <c r="L45" s="18">
        <v>8</v>
      </c>
      <c r="M45" s="16" t="e">
        <v>#N/A</v>
      </c>
      <c r="N45" s="16" t="e">
        <v>#N/A</v>
      </c>
      <c r="O45" s="16" t="e">
        <v>#N/A</v>
      </c>
      <c r="P45" s="16" t="e">
        <v>#N/A</v>
      </c>
      <c r="Q45" s="16" t="e">
        <v>#N/A</v>
      </c>
      <c r="R45" s="16" t="e">
        <v>#N/A</v>
      </c>
    </row>
    <row r="46" spans="2:18" x14ac:dyDescent="0.25">
      <c r="B46" s="18">
        <v>2024</v>
      </c>
      <c r="C46" s="18">
        <v>9</v>
      </c>
      <c r="D46" s="141">
        <v>0.83593860019715538</v>
      </c>
      <c r="E46" s="141"/>
      <c r="F46" s="141">
        <v>1.0201892179078491</v>
      </c>
      <c r="G46" s="141"/>
      <c r="H46" s="141">
        <v>0.65168798248646165</v>
      </c>
      <c r="I46" s="141"/>
      <c r="K46" s="18">
        <v>2024</v>
      </c>
      <c r="L46" s="18">
        <v>9</v>
      </c>
      <c r="M46" s="16" t="e">
        <v>#N/A</v>
      </c>
      <c r="N46" s="16" t="e">
        <v>#N/A</v>
      </c>
      <c r="O46" s="16" t="e">
        <v>#N/A</v>
      </c>
      <c r="P46" s="16" t="e">
        <v>#N/A</v>
      </c>
      <c r="Q46" s="16" t="e">
        <v>#N/A</v>
      </c>
      <c r="R46" s="16" t="e">
        <v>#N/A</v>
      </c>
    </row>
    <row r="47" spans="2:18" x14ac:dyDescent="0.25">
      <c r="B47" s="18">
        <v>2024</v>
      </c>
      <c r="C47" s="18">
        <v>10</v>
      </c>
      <c r="D47" s="141">
        <v>20.988029854950007</v>
      </c>
      <c r="E47" s="141"/>
      <c r="F47" s="141">
        <v>25.614036435329208</v>
      </c>
      <c r="G47" s="141"/>
      <c r="H47" s="141">
        <v>16.362023274570802</v>
      </c>
      <c r="I47" s="141"/>
      <c r="K47" s="18">
        <v>2024</v>
      </c>
      <c r="L47" s="18">
        <v>10</v>
      </c>
      <c r="M47" s="16" t="e">
        <v>#N/A</v>
      </c>
      <c r="N47" s="16" t="e">
        <v>#N/A</v>
      </c>
      <c r="O47" s="16" t="e">
        <v>#N/A</v>
      </c>
      <c r="P47" s="16" t="e">
        <v>#N/A</v>
      </c>
      <c r="Q47" s="16" t="e">
        <v>#N/A</v>
      </c>
      <c r="R47" s="16" t="e">
        <v>#N/A</v>
      </c>
    </row>
    <row r="48" spans="2:18" x14ac:dyDescent="0.25">
      <c r="B48" s="18">
        <v>2024</v>
      </c>
      <c r="C48" s="18">
        <v>11</v>
      </c>
      <c r="D48" s="141">
        <v>107.30366615030748</v>
      </c>
      <c r="E48" s="141"/>
      <c r="F48" s="141">
        <v>130.95464573918315</v>
      </c>
      <c r="G48" s="141"/>
      <c r="H48" s="141">
        <v>83.652686561431821</v>
      </c>
      <c r="I48" s="141"/>
      <c r="K48" s="18">
        <v>2024</v>
      </c>
      <c r="L48" s="18">
        <v>11</v>
      </c>
      <c r="M48" s="16" t="e">
        <v>#N/A</v>
      </c>
      <c r="N48" s="16" t="e">
        <v>#N/A</v>
      </c>
      <c r="O48" s="16" t="e">
        <v>#N/A</v>
      </c>
      <c r="P48" s="16" t="e">
        <v>#N/A</v>
      </c>
      <c r="Q48" s="16" t="e">
        <v>#N/A</v>
      </c>
      <c r="R48" s="16" t="e">
        <v>#N/A</v>
      </c>
    </row>
    <row r="49" spans="2:18" x14ac:dyDescent="0.25">
      <c r="B49" s="18">
        <v>2024</v>
      </c>
      <c r="C49" s="18">
        <v>12</v>
      </c>
      <c r="D49" s="141">
        <v>252.26437590949632</v>
      </c>
      <c r="E49" s="141"/>
      <c r="F49" s="141">
        <v>307.86638672316747</v>
      </c>
      <c r="G49" s="141"/>
      <c r="H49" s="141">
        <v>196.66236509582518</v>
      </c>
      <c r="I49" s="141"/>
      <c r="K49" s="18">
        <v>2024</v>
      </c>
      <c r="L49" s="18">
        <v>12</v>
      </c>
      <c r="M49" s="16" t="e">
        <v>#N/A</v>
      </c>
      <c r="N49" s="16" t="e">
        <v>#N/A</v>
      </c>
      <c r="O49" s="16" t="e">
        <v>#N/A</v>
      </c>
      <c r="P49" s="16" t="e">
        <v>#N/A</v>
      </c>
      <c r="Q49" s="16" t="e">
        <v>#N/A</v>
      </c>
      <c r="R49" s="16" t="e">
        <v>#N/A</v>
      </c>
    </row>
    <row r="50" spans="2:18" x14ac:dyDescent="0.25">
      <c r="B50" s="18">
        <v>2025</v>
      </c>
      <c r="C50" s="18">
        <v>1</v>
      </c>
      <c r="D50" s="141">
        <v>243.13007557620992</v>
      </c>
      <c r="E50" s="141"/>
      <c r="F50" s="141">
        <v>296.9959630099047</v>
      </c>
      <c r="G50" s="141"/>
      <c r="H50" s="141">
        <v>189.26418814251514</v>
      </c>
      <c r="I50" s="141"/>
      <c r="K50" s="18">
        <v>2025</v>
      </c>
      <c r="L50" s="18">
        <v>1</v>
      </c>
      <c r="M50" s="16" t="e">
        <v>#N/A</v>
      </c>
      <c r="N50" s="16" t="e">
        <v>#N/A</v>
      </c>
      <c r="O50" s="16" t="e">
        <v>#N/A</v>
      </c>
      <c r="P50" s="16" t="e">
        <v>#N/A</v>
      </c>
      <c r="Q50" s="16" t="e">
        <v>#N/A</v>
      </c>
      <c r="R50" s="16" t="e">
        <v>#N/A</v>
      </c>
    </row>
    <row r="51" spans="2:18" x14ac:dyDescent="0.25">
      <c r="B51" s="18">
        <v>2025</v>
      </c>
      <c r="C51" s="18">
        <v>2</v>
      </c>
      <c r="D51" s="141">
        <v>213.85942227513834</v>
      </c>
      <c r="E51" s="141"/>
      <c r="F51" s="141">
        <v>261.24034600333709</v>
      </c>
      <c r="G51" s="141"/>
      <c r="H51" s="141">
        <v>166.47849854693959</v>
      </c>
      <c r="I51" s="141"/>
      <c r="K51" s="18">
        <v>2025</v>
      </c>
      <c r="L51" s="18">
        <v>2</v>
      </c>
      <c r="M51" s="16" t="e">
        <v>#N/A</v>
      </c>
      <c r="N51" s="16" t="e">
        <v>#N/A</v>
      </c>
      <c r="O51" s="16" t="e">
        <v>#N/A</v>
      </c>
      <c r="P51" s="16" t="e">
        <v>#N/A</v>
      </c>
      <c r="Q51" s="16" t="e">
        <v>#N/A</v>
      </c>
      <c r="R51" s="16" t="e">
        <v>#N/A</v>
      </c>
    </row>
    <row r="52" spans="2:18" x14ac:dyDescent="0.25">
      <c r="B52" s="18">
        <v>2025</v>
      </c>
      <c r="C52" s="18">
        <v>3</v>
      </c>
      <c r="D52" s="141">
        <v>168.29264337502613</v>
      </c>
      <c r="E52" s="141"/>
      <c r="F52" s="141">
        <v>205.57816867449313</v>
      </c>
      <c r="G52" s="141"/>
      <c r="H52" s="141">
        <v>131.00711807555913</v>
      </c>
      <c r="I52" s="141"/>
      <c r="K52" s="18">
        <v>2025</v>
      </c>
      <c r="L52" s="18">
        <v>3</v>
      </c>
      <c r="M52" s="16" t="e">
        <v>#N/A</v>
      </c>
      <c r="N52" s="16" t="e">
        <v>#N/A</v>
      </c>
      <c r="O52" s="16" t="e">
        <v>#N/A</v>
      </c>
      <c r="P52" s="16" t="e">
        <v>#N/A</v>
      </c>
      <c r="Q52" s="16" t="e">
        <v>#N/A</v>
      </c>
      <c r="R52" s="16" t="e">
        <v>#N/A</v>
      </c>
    </row>
    <row r="53" spans="2:18" x14ac:dyDescent="0.25">
      <c r="B53" s="18">
        <v>2025</v>
      </c>
      <c r="C53" s="18">
        <v>4</v>
      </c>
      <c r="D53" s="141">
        <v>99.855846167633274</v>
      </c>
      <c r="E53" s="141"/>
      <c r="F53" s="141">
        <v>121.97908105132444</v>
      </c>
      <c r="G53" s="141"/>
      <c r="H53" s="141">
        <v>77.732611283942106</v>
      </c>
      <c r="I53" s="141"/>
      <c r="K53" s="18">
        <v>2025</v>
      </c>
      <c r="L53" s="18">
        <v>4</v>
      </c>
      <c r="M53" s="16" t="e">
        <v>#N/A</v>
      </c>
      <c r="N53" s="16" t="e">
        <v>#N/A</v>
      </c>
      <c r="O53" s="16" t="e">
        <v>#N/A</v>
      </c>
      <c r="P53" s="16" t="e">
        <v>#N/A</v>
      </c>
      <c r="Q53" s="16" t="e">
        <v>#N/A</v>
      </c>
      <c r="R53" s="16" t="e">
        <v>#N/A</v>
      </c>
    </row>
    <row r="54" spans="2:18" x14ac:dyDescent="0.25">
      <c r="B54" s="18">
        <v>2025</v>
      </c>
      <c r="C54" s="18">
        <v>5</v>
      </c>
      <c r="D54" s="141">
        <v>47.036994362723135</v>
      </c>
      <c r="E54" s="141"/>
      <c r="F54" s="141">
        <v>57.458121562050586</v>
      </c>
      <c r="G54" s="141"/>
      <c r="H54" s="141">
        <v>36.615867163395684</v>
      </c>
      <c r="I54" s="141"/>
      <c r="K54" s="18">
        <v>2025</v>
      </c>
      <c r="L54" s="18">
        <v>5</v>
      </c>
      <c r="M54" s="16" t="e">
        <v>#N/A</v>
      </c>
      <c r="N54" s="16" t="e">
        <v>#N/A</v>
      </c>
      <c r="O54" s="16" t="e">
        <v>#N/A</v>
      </c>
      <c r="P54" s="16" t="e">
        <v>#N/A</v>
      </c>
      <c r="Q54" s="16" t="e">
        <v>#N/A</v>
      </c>
      <c r="R54" s="16" t="e">
        <v>#N/A</v>
      </c>
    </row>
    <row r="55" spans="2:18" x14ac:dyDescent="0.25">
      <c r="B55" s="18">
        <v>2025</v>
      </c>
      <c r="C55" s="18">
        <v>6</v>
      </c>
      <c r="D55" s="141">
        <v>7.7866967093836577</v>
      </c>
      <c r="E55" s="141"/>
      <c r="F55" s="141">
        <v>9.5118527906867616</v>
      </c>
      <c r="G55" s="141"/>
      <c r="H55" s="141">
        <v>6.0615406280805537</v>
      </c>
      <c r="I55" s="141"/>
      <c r="K55" s="18">
        <v>2025</v>
      </c>
      <c r="L55" s="18">
        <v>6</v>
      </c>
      <c r="M55" s="16" t="e">
        <v>#N/A</v>
      </c>
      <c r="N55" s="16" t="e">
        <v>#N/A</v>
      </c>
      <c r="O55" s="16" t="e">
        <v>#N/A</v>
      </c>
      <c r="P55" s="16" t="e">
        <v>#N/A</v>
      </c>
      <c r="Q55" s="16" t="e">
        <v>#N/A</v>
      </c>
      <c r="R55" s="16" t="e">
        <v>#N/A</v>
      </c>
    </row>
    <row r="56" spans="2:18" x14ac:dyDescent="0.25">
      <c r="B56" s="18">
        <v>2025</v>
      </c>
      <c r="C56" s="18">
        <v>7</v>
      </c>
      <c r="D56" s="141">
        <v>0.52472336376011919</v>
      </c>
      <c r="E56" s="141"/>
      <c r="F56" s="141">
        <v>0.64097672969662833</v>
      </c>
      <c r="G56" s="141"/>
      <c r="H56" s="141">
        <v>0.40846999782360999</v>
      </c>
      <c r="I56" s="141"/>
      <c r="K56" s="18">
        <v>2025</v>
      </c>
      <c r="L56" s="18">
        <v>7</v>
      </c>
      <c r="M56" s="16" t="e">
        <v>#N/A</v>
      </c>
      <c r="N56" s="16" t="e">
        <v>#N/A</v>
      </c>
      <c r="O56" s="16" t="e">
        <v>#N/A</v>
      </c>
      <c r="P56" s="16" t="e">
        <v>#N/A</v>
      </c>
      <c r="Q56" s="16" t="e">
        <v>#N/A</v>
      </c>
      <c r="R56" s="16" t="e">
        <v>#N/A</v>
      </c>
    </row>
    <row r="57" spans="2:18" x14ac:dyDescent="0.25">
      <c r="B57" s="18">
        <v>2025</v>
      </c>
      <c r="C57" s="18">
        <v>8</v>
      </c>
      <c r="D57" s="141">
        <v>8.4153747018132302E-2</v>
      </c>
      <c r="E57" s="141"/>
      <c r="F57" s="141">
        <v>0.10279815476266679</v>
      </c>
      <c r="G57" s="141"/>
      <c r="H57" s="141">
        <v>6.5509339273597825E-2</v>
      </c>
      <c r="I57" s="141"/>
      <c r="K57" s="18">
        <v>2025</v>
      </c>
      <c r="L57" s="18">
        <v>8</v>
      </c>
      <c r="M57" s="16" t="e">
        <v>#N/A</v>
      </c>
      <c r="N57" s="16" t="e">
        <v>#N/A</v>
      </c>
      <c r="O57" s="16" t="e">
        <v>#N/A</v>
      </c>
      <c r="P57" s="16" t="e">
        <v>#N/A</v>
      </c>
      <c r="Q57" s="16" t="e">
        <v>#N/A</v>
      </c>
      <c r="R57" s="16" t="e">
        <v>#N/A</v>
      </c>
    </row>
    <row r="58" spans="2:18" x14ac:dyDescent="0.25">
      <c r="B58" s="18">
        <v>2025</v>
      </c>
      <c r="C58" s="18">
        <v>9</v>
      </c>
      <c r="D58" s="141">
        <v>0.83163702935566064</v>
      </c>
      <c r="E58" s="141"/>
      <c r="F58" s="141">
        <v>1.0158876470663543</v>
      </c>
      <c r="G58" s="141"/>
      <c r="H58" s="141">
        <v>0.6473864116449668</v>
      </c>
      <c r="I58" s="141"/>
      <c r="K58" s="18">
        <v>2025</v>
      </c>
      <c r="L58" s="18">
        <v>9</v>
      </c>
      <c r="M58" s="16" t="e">
        <v>#N/A</v>
      </c>
      <c r="N58" s="16" t="e">
        <v>#N/A</v>
      </c>
      <c r="O58" s="16" t="e">
        <v>#N/A</v>
      </c>
      <c r="P58" s="16" t="e">
        <v>#N/A</v>
      </c>
      <c r="Q58" s="16" t="e">
        <v>#N/A</v>
      </c>
      <c r="R58" s="16" t="e">
        <v>#N/A</v>
      </c>
    </row>
    <row r="59" spans="2:18" x14ac:dyDescent="0.25">
      <c r="B59" s="18">
        <v>2025</v>
      </c>
      <c r="C59" s="18">
        <v>10</v>
      </c>
      <c r="D59" s="141">
        <v>20.880029701322474</v>
      </c>
      <c r="E59" s="141"/>
      <c r="F59" s="141">
        <v>25.506036281701679</v>
      </c>
      <c r="G59" s="141"/>
      <c r="H59" s="141">
        <v>16.254023120943273</v>
      </c>
      <c r="I59" s="141"/>
      <c r="K59" s="18">
        <v>2025</v>
      </c>
      <c r="L59" s="18">
        <v>10</v>
      </c>
      <c r="M59" s="16" t="e">
        <v>#N/A</v>
      </c>
      <c r="N59" s="16" t="e">
        <v>#N/A</v>
      </c>
      <c r="O59" s="16" t="e">
        <v>#N/A</v>
      </c>
      <c r="P59" s="16" t="e">
        <v>#N/A</v>
      </c>
      <c r="Q59" s="16" t="e">
        <v>#N/A</v>
      </c>
      <c r="R59" s="16" t="e">
        <v>#N/A</v>
      </c>
    </row>
    <row r="60" spans="2:18" x14ac:dyDescent="0.25">
      <c r="B60" s="18">
        <v>2025</v>
      </c>
      <c r="C60" s="18">
        <v>11</v>
      </c>
      <c r="D60" s="141">
        <v>106.75150320270727</v>
      </c>
      <c r="E60" s="141"/>
      <c r="F60" s="141">
        <v>130.40248279158294</v>
      </c>
      <c r="G60" s="141"/>
      <c r="H60" s="141">
        <v>83.100523613831612</v>
      </c>
      <c r="I60" s="141"/>
      <c r="K60" s="18">
        <v>2025</v>
      </c>
      <c r="L60" s="18">
        <v>11</v>
      </c>
      <c r="M60" s="16" t="e">
        <v>#N/A</v>
      </c>
      <c r="N60" s="16" t="e">
        <v>#N/A</v>
      </c>
      <c r="O60" s="16" t="e">
        <v>#N/A</v>
      </c>
      <c r="P60" s="16" t="e">
        <v>#N/A</v>
      </c>
      <c r="Q60" s="16" t="e">
        <v>#N/A</v>
      </c>
      <c r="R60" s="16" t="e">
        <v>#N/A</v>
      </c>
    </row>
    <row r="61" spans="2:18" x14ac:dyDescent="0.25">
      <c r="B61" s="18">
        <v>2025</v>
      </c>
      <c r="C61" s="18">
        <v>12</v>
      </c>
      <c r="D61" s="141">
        <v>250.96627448972191</v>
      </c>
      <c r="E61" s="141"/>
      <c r="F61" s="141">
        <v>306.56828530339305</v>
      </c>
      <c r="G61" s="141"/>
      <c r="H61" s="141">
        <v>195.36426367605074</v>
      </c>
      <c r="I61" s="141"/>
      <c r="K61" s="18">
        <v>2025</v>
      </c>
      <c r="L61" s="18">
        <v>12</v>
      </c>
      <c r="M61" s="16" t="e">
        <v>#N/A</v>
      </c>
      <c r="N61" s="16" t="e">
        <v>#N/A</v>
      </c>
      <c r="O61" s="16" t="e">
        <v>#N/A</v>
      </c>
      <c r="P61" s="16" t="e">
        <v>#N/A</v>
      </c>
      <c r="Q61" s="16" t="e">
        <v>#N/A</v>
      </c>
      <c r="R61" s="16" t="e">
        <v>#N/A</v>
      </c>
    </row>
    <row r="62" spans="2:18" x14ac:dyDescent="0.25">
      <c r="B62" s="18">
        <v>2026</v>
      </c>
      <c r="C62" s="18">
        <v>1</v>
      </c>
      <c r="D62" s="141">
        <v>241.87250621978123</v>
      </c>
      <c r="E62" s="141"/>
      <c r="F62" s="141">
        <v>295.73839365347601</v>
      </c>
      <c r="G62" s="141"/>
      <c r="H62" s="141">
        <v>188.00661878608645</v>
      </c>
      <c r="I62" s="141"/>
      <c r="K62" s="18">
        <v>2026</v>
      </c>
      <c r="L62" s="18">
        <v>1</v>
      </c>
      <c r="M62" s="16" t="e">
        <v>#N/A</v>
      </c>
      <c r="N62" s="16" t="e">
        <v>#N/A</v>
      </c>
      <c r="O62" s="16" t="e">
        <v>#N/A</v>
      </c>
      <c r="P62" s="16" t="e">
        <v>#N/A</v>
      </c>
      <c r="Q62" s="16" t="e">
        <v>#N/A</v>
      </c>
      <c r="R62" s="16" t="e">
        <v>#N/A</v>
      </c>
    </row>
    <row r="63" spans="2:18" x14ac:dyDescent="0.25">
      <c r="B63" s="18">
        <v>2026</v>
      </c>
      <c r="C63" s="18">
        <v>2</v>
      </c>
      <c r="D63" s="141">
        <v>212.75325284957731</v>
      </c>
      <c r="E63" s="141"/>
      <c r="F63" s="141">
        <v>260.13417657777603</v>
      </c>
      <c r="G63" s="141"/>
      <c r="H63" s="141">
        <v>165.37232912137853</v>
      </c>
      <c r="I63" s="141"/>
      <c r="K63" s="18">
        <v>2026</v>
      </c>
      <c r="L63" s="18">
        <v>2</v>
      </c>
      <c r="M63" s="16" t="e">
        <v>#N/A</v>
      </c>
      <c r="N63" s="16" t="e">
        <v>#N/A</v>
      </c>
      <c r="O63" s="16" t="e">
        <v>#N/A</v>
      </c>
      <c r="P63" s="16" t="e">
        <v>#N/A</v>
      </c>
      <c r="Q63" s="16" t="e">
        <v>#N/A</v>
      </c>
      <c r="R63" s="16" t="e">
        <v>#N/A</v>
      </c>
    </row>
    <row r="64" spans="2:18" x14ac:dyDescent="0.25">
      <c r="B64" s="18">
        <v>2026</v>
      </c>
      <c r="C64" s="18">
        <v>3</v>
      </c>
      <c r="D64" s="141">
        <v>167.42216418515531</v>
      </c>
      <c r="E64" s="141"/>
      <c r="F64" s="141">
        <v>204.70768948462231</v>
      </c>
      <c r="G64" s="141"/>
      <c r="H64" s="141">
        <v>130.13663888568831</v>
      </c>
      <c r="I64" s="141"/>
      <c r="K64" s="18">
        <v>2026</v>
      </c>
      <c r="L64" s="18">
        <v>3</v>
      </c>
      <c r="M64" s="16" t="e">
        <v>#N/A</v>
      </c>
      <c r="N64" s="16" t="e">
        <v>#N/A</v>
      </c>
      <c r="O64" s="16" t="e">
        <v>#N/A</v>
      </c>
      <c r="P64" s="16" t="e">
        <v>#N/A</v>
      </c>
      <c r="Q64" s="16" t="e">
        <v>#N/A</v>
      </c>
      <c r="R64" s="16" t="e">
        <v>#N/A</v>
      </c>
    </row>
    <row r="65" spans="2:18" x14ac:dyDescent="0.25">
      <c r="B65" s="18">
        <v>2026</v>
      </c>
      <c r="C65" s="18">
        <v>4</v>
      </c>
      <c r="D65" s="141">
        <v>99.339350411593799</v>
      </c>
      <c r="E65" s="141"/>
      <c r="F65" s="141">
        <v>121.46258529528497</v>
      </c>
      <c r="G65" s="141"/>
      <c r="H65" s="141">
        <v>77.21611552790263</v>
      </c>
      <c r="I65" s="141"/>
      <c r="K65" s="18">
        <v>2026</v>
      </c>
      <c r="L65" s="18">
        <v>4</v>
      </c>
      <c r="M65" s="16" t="e">
        <v>#N/A</v>
      </c>
      <c r="N65" s="16" t="e">
        <v>#N/A</v>
      </c>
      <c r="O65" s="16" t="e">
        <v>#N/A</v>
      </c>
      <c r="P65" s="16" t="e">
        <v>#N/A</v>
      </c>
      <c r="Q65" s="16" t="e">
        <v>#N/A</v>
      </c>
      <c r="R65" s="16" t="e">
        <v>#N/A</v>
      </c>
    </row>
    <row r="66" spans="2:18" x14ac:dyDescent="0.25">
      <c r="B66" s="18">
        <v>2026</v>
      </c>
      <c r="C66" s="18">
        <v>5</v>
      </c>
      <c r="D66" s="141">
        <v>46.79369956429526</v>
      </c>
      <c r="E66" s="141"/>
      <c r="F66" s="141">
        <v>57.21482676362271</v>
      </c>
      <c r="G66" s="141"/>
      <c r="H66" s="141">
        <v>36.372572364967802</v>
      </c>
      <c r="I66" s="141"/>
      <c r="K66" s="18">
        <v>2026</v>
      </c>
      <c r="L66" s="18">
        <v>5</v>
      </c>
      <c r="M66" s="16" t="e">
        <v>#N/A</v>
      </c>
      <c r="N66" s="16" t="e">
        <v>#N/A</v>
      </c>
      <c r="O66" s="16" t="e">
        <v>#N/A</v>
      </c>
      <c r="P66" s="16" t="e">
        <v>#N/A</v>
      </c>
      <c r="Q66" s="16" t="e">
        <v>#N/A</v>
      </c>
      <c r="R66" s="16" t="e">
        <v>#N/A</v>
      </c>
    </row>
    <row r="67" spans="2:18" x14ac:dyDescent="0.25">
      <c r="B67" s="18">
        <v>2026</v>
      </c>
      <c r="C67" s="18">
        <v>6</v>
      </c>
      <c r="D67" s="141">
        <v>7.7464206919213279</v>
      </c>
      <c r="E67" s="141"/>
      <c r="F67" s="141">
        <v>9.4715767732244309</v>
      </c>
      <c r="G67" s="141"/>
      <c r="H67" s="141">
        <v>6.0212646106182248</v>
      </c>
      <c r="I67" s="141"/>
      <c r="K67" s="18">
        <v>2026</v>
      </c>
      <c r="L67" s="18">
        <v>6</v>
      </c>
      <c r="M67" s="16" t="e">
        <v>#N/A</v>
      </c>
      <c r="N67" s="16" t="e">
        <v>#N/A</v>
      </c>
      <c r="O67" s="16" t="e">
        <v>#N/A</v>
      </c>
      <c r="P67" s="16" t="e">
        <v>#N/A</v>
      </c>
      <c r="Q67" s="16" t="e">
        <v>#N/A</v>
      </c>
      <c r="R67" s="16" t="e">
        <v>#N/A</v>
      </c>
    </row>
    <row r="68" spans="2:18" x14ac:dyDescent="0.25">
      <c r="B68" s="18">
        <v>2026</v>
      </c>
      <c r="C68" s="18">
        <v>7</v>
      </c>
      <c r="D68" s="141">
        <v>0.52200927739584269</v>
      </c>
      <c r="E68" s="141"/>
      <c r="F68" s="141">
        <v>0.63826264333235183</v>
      </c>
      <c r="G68" s="141"/>
      <c r="H68" s="141">
        <v>0.40575591145933354</v>
      </c>
      <c r="I68" s="141"/>
      <c r="K68" s="18">
        <v>2026</v>
      </c>
      <c r="L68" s="18">
        <v>7</v>
      </c>
      <c r="M68" s="16" t="e">
        <v>#N/A</v>
      </c>
      <c r="N68" s="16" t="e">
        <v>#N/A</v>
      </c>
      <c r="O68" s="16" t="e">
        <v>#N/A</v>
      </c>
      <c r="P68" s="16" t="e">
        <v>#N/A</v>
      </c>
      <c r="Q68" s="16" t="e">
        <v>#N/A</v>
      </c>
      <c r="R68" s="16" t="e">
        <v>#N/A</v>
      </c>
    </row>
    <row r="69" spans="2:18" x14ac:dyDescent="0.25">
      <c r="B69" s="18">
        <v>2026</v>
      </c>
      <c r="C69" s="18">
        <v>8</v>
      </c>
      <c r="D69" s="141">
        <v>8.3718469016314384E-2</v>
      </c>
      <c r="E69" s="141"/>
      <c r="F69" s="141">
        <v>0.10236287676084888</v>
      </c>
      <c r="G69" s="141"/>
      <c r="H69" s="141">
        <v>6.5074061271779893E-2</v>
      </c>
      <c r="I69" s="141"/>
      <c r="K69" s="18">
        <v>2026</v>
      </c>
      <c r="L69" s="18">
        <v>8</v>
      </c>
      <c r="M69" s="16" t="e">
        <v>#N/A</v>
      </c>
      <c r="N69" s="16" t="e">
        <v>#N/A</v>
      </c>
      <c r="O69" s="16" t="e">
        <v>#N/A</v>
      </c>
      <c r="P69" s="16" t="e">
        <v>#N/A</v>
      </c>
      <c r="Q69" s="16" t="e">
        <v>#N/A</v>
      </c>
      <c r="R69" s="16" t="e">
        <v>#N/A</v>
      </c>
    </row>
    <row r="70" spans="2:18" x14ac:dyDescent="0.25">
      <c r="B70" s="18">
        <v>2026</v>
      </c>
      <c r="C70" s="18">
        <v>9</v>
      </c>
      <c r="D70" s="141">
        <v>0.82733545851416579</v>
      </c>
      <c r="E70" s="141"/>
      <c r="F70" s="141">
        <v>1.0115860762248596</v>
      </c>
      <c r="G70" s="141"/>
      <c r="H70" s="141">
        <v>0.64308484080347206</v>
      </c>
      <c r="I70" s="141"/>
      <c r="K70" s="18">
        <v>2026</v>
      </c>
      <c r="L70" s="18">
        <v>9</v>
      </c>
      <c r="M70" s="16" t="e">
        <v>#N/A</v>
      </c>
      <c r="N70" s="16" t="e">
        <v>#N/A</v>
      </c>
      <c r="O70" s="16" t="e">
        <v>#N/A</v>
      </c>
      <c r="P70" s="16" t="e">
        <v>#N/A</v>
      </c>
      <c r="Q70" s="16" t="e">
        <v>#N/A</v>
      </c>
      <c r="R70" s="16" t="e">
        <v>#N/A</v>
      </c>
    </row>
    <row r="71" spans="2:18" x14ac:dyDescent="0.25">
      <c r="B71" s="18">
        <v>2026</v>
      </c>
      <c r="C71" s="18">
        <v>10</v>
      </c>
      <c r="D71" s="141">
        <v>20.772029547694945</v>
      </c>
      <c r="E71" s="141"/>
      <c r="F71" s="141">
        <v>25.39803612807415</v>
      </c>
      <c r="G71" s="141"/>
      <c r="H71" s="141">
        <v>16.146022967315741</v>
      </c>
      <c r="I71" s="141"/>
      <c r="K71" s="18">
        <v>2026</v>
      </c>
      <c r="L71" s="18">
        <v>10</v>
      </c>
      <c r="M71" s="16" t="e">
        <v>#N/A</v>
      </c>
      <c r="N71" s="16" t="e">
        <v>#N/A</v>
      </c>
      <c r="O71" s="16" t="e">
        <v>#N/A</v>
      </c>
      <c r="P71" s="16" t="e">
        <v>#N/A</v>
      </c>
      <c r="Q71" s="16" t="e">
        <v>#N/A</v>
      </c>
      <c r="R71" s="16" t="e">
        <v>#N/A</v>
      </c>
    </row>
    <row r="72" spans="2:18" x14ac:dyDescent="0.25">
      <c r="B72" s="18">
        <v>2026</v>
      </c>
      <c r="C72" s="18">
        <v>11</v>
      </c>
      <c r="D72" s="141">
        <v>106.19934025510706</v>
      </c>
      <c r="E72" s="141"/>
      <c r="F72" s="141">
        <v>129.85031984398273</v>
      </c>
      <c r="G72" s="141"/>
      <c r="H72" s="141">
        <v>82.548360666231403</v>
      </c>
      <c r="I72" s="141"/>
      <c r="K72" s="18">
        <v>2026</v>
      </c>
      <c r="L72" s="18">
        <v>11</v>
      </c>
      <c r="M72" s="16" t="e">
        <v>#N/A</v>
      </c>
      <c r="N72" s="16" t="e">
        <v>#N/A</v>
      </c>
      <c r="O72" s="16" t="e">
        <v>#N/A</v>
      </c>
      <c r="P72" s="16" t="e">
        <v>#N/A</v>
      </c>
      <c r="Q72" s="16" t="e">
        <v>#N/A</v>
      </c>
      <c r="R72" s="16" t="e">
        <v>#N/A</v>
      </c>
    </row>
    <row r="73" spans="2:18" x14ac:dyDescent="0.25">
      <c r="B73" s="18">
        <v>2026</v>
      </c>
      <c r="C73" s="18">
        <v>12</v>
      </c>
      <c r="D73" s="141">
        <v>249.66817306994747</v>
      </c>
      <c r="E73" s="141"/>
      <c r="F73" s="141">
        <v>305.27018388361864</v>
      </c>
      <c r="G73" s="141"/>
      <c r="H73" s="141">
        <v>194.06616225627633</v>
      </c>
      <c r="I73" s="141"/>
      <c r="K73" s="18">
        <v>2026</v>
      </c>
      <c r="L73" s="18">
        <v>12</v>
      </c>
      <c r="M73" s="16" t="e">
        <v>#N/A</v>
      </c>
      <c r="N73" s="16" t="e">
        <v>#N/A</v>
      </c>
      <c r="O73" s="16" t="e">
        <v>#N/A</v>
      </c>
      <c r="P73" s="16" t="e">
        <v>#N/A</v>
      </c>
      <c r="Q73" s="16" t="e">
        <v>#N/A</v>
      </c>
      <c r="R73" s="16" t="e">
        <v>#N/A</v>
      </c>
    </row>
    <row r="74" spans="2:18" x14ac:dyDescent="0.25">
      <c r="B74" s="18">
        <v>2027</v>
      </c>
      <c r="C74" s="18">
        <v>1</v>
      </c>
      <c r="D74" s="141">
        <v>240.61493686335257</v>
      </c>
      <c r="E74" s="141"/>
      <c r="F74" s="141">
        <v>294.48082429704738</v>
      </c>
      <c r="G74" s="141"/>
      <c r="H74" s="141">
        <v>186.74904942965779</v>
      </c>
      <c r="I74" s="141"/>
      <c r="K74" s="18">
        <v>2027</v>
      </c>
      <c r="L74" s="18">
        <v>1</v>
      </c>
      <c r="M74" s="16" t="e">
        <v>#N/A</v>
      </c>
      <c r="N74" s="16" t="e">
        <v>#N/A</v>
      </c>
      <c r="O74" s="16" t="e">
        <v>#N/A</v>
      </c>
      <c r="P74" s="16" t="e">
        <v>#N/A</v>
      </c>
      <c r="Q74" s="16" t="e">
        <v>#N/A</v>
      </c>
      <c r="R74" s="16" t="e">
        <v>#N/A</v>
      </c>
    </row>
    <row r="75" spans="2:18" x14ac:dyDescent="0.25">
      <c r="B75" s="18">
        <v>2027</v>
      </c>
      <c r="C75" s="18">
        <v>2</v>
      </c>
      <c r="D75" s="141">
        <v>211.64708342401624</v>
      </c>
      <c r="E75" s="141"/>
      <c r="F75" s="141">
        <v>259.02800715221497</v>
      </c>
      <c r="G75" s="141"/>
      <c r="H75" s="141">
        <v>164.26615969581746</v>
      </c>
      <c r="I75" s="141"/>
      <c r="K75" s="18">
        <v>2027</v>
      </c>
      <c r="L75" s="18">
        <v>2</v>
      </c>
      <c r="M75" s="16" t="e">
        <v>#N/A</v>
      </c>
      <c r="N75" s="16" t="e">
        <v>#N/A</v>
      </c>
      <c r="O75" s="16" t="e">
        <v>#N/A</v>
      </c>
      <c r="P75" s="16" t="e">
        <v>#N/A</v>
      </c>
      <c r="Q75" s="16" t="e">
        <v>#N/A</v>
      </c>
      <c r="R75" s="16" t="e">
        <v>#N/A</v>
      </c>
    </row>
    <row r="76" spans="2:18" x14ac:dyDescent="0.25">
      <c r="B76" s="18">
        <v>2027</v>
      </c>
      <c r="C76" s="18">
        <v>3</v>
      </c>
      <c r="D76" s="141">
        <v>166.55168499528449</v>
      </c>
      <c r="E76" s="141"/>
      <c r="F76" s="141">
        <v>203.83721029475149</v>
      </c>
      <c r="G76" s="141"/>
      <c r="H76" s="141">
        <v>129.26615969581749</v>
      </c>
      <c r="I76" s="141"/>
      <c r="K76" s="18">
        <v>2027</v>
      </c>
      <c r="L76" s="18">
        <v>3</v>
      </c>
      <c r="M76" s="16" t="e">
        <v>#N/A</v>
      </c>
      <c r="N76" s="16" t="e">
        <v>#N/A</v>
      </c>
      <c r="O76" s="16" t="e">
        <v>#N/A</v>
      </c>
      <c r="P76" s="16" t="e">
        <v>#N/A</v>
      </c>
      <c r="Q76" s="16" t="e">
        <v>#N/A</v>
      </c>
      <c r="R76" s="16" t="e">
        <v>#N/A</v>
      </c>
    </row>
    <row r="77" spans="2:18" x14ac:dyDescent="0.25">
      <c r="B77" s="18">
        <v>2027</v>
      </c>
      <c r="C77" s="18">
        <v>4</v>
      </c>
      <c r="D77" s="141">
        <v>98.822854655554309</v>
      </c>
      <c r="E77" s="141"/>
      <c r="F77" s="141">
        <v>120.94608953924548</v>
      </c>
      <c r="G77" s="141"/>
      <c r="H77" s="141">
        <v>76.699619771863141</v>
      </c>
      <c r="I77" s="141"/>
      <c r="K77" s="18">
        <v>2027</v>
      </c>
      <c r="L77" s="18">
        <v>4</v>
      </c>
      <c r="M77" s="16" t="e">
        <v>#N/A</v>
      </c>
      <c r="N77" s="16" t="e">
        <v>#N/A</v>
      </c>
      <c r="O77" s="16" t="e">
        <v>#N/A</v>
      </c>
      <c r="P77" s="16" t="e">
        <v>#N/A</v>
      </c>
      <c r="Q77" s="16" t="e">
        <v>#N/A</v>
      </c>
      <c r="R77" s="16" t="e">
        <v>#N/A</v>
      </c>
    </row>
    <row r="78" spans="2:18" x14ac:dyDescent="0.25">
      <c r="B78" s="18">
        <v>2027</v>
      </c>
      <c r="C78" s="18">
        <v>5</v>
      </c>
      <c r="D78" s="141">
        <v>46.550404765867377</v>
      </c>
      <c r="E78" s="141"/>
      <c r="F78" s="141">
        <v>56.971531965194828</v>
      </c>
      <c r="G78" s="141"/>
      <c r="H78" s="141">
        <v>36.129277566539926</v>
      </c>
      <c r="I78" s="141"/>
      <c r="K78" s="18">
        <v>2027</v>
      </c>
      <c r="L78" s="18">
        <v>5</v>
      </c>
      <c r="M78" s="16" t="e">
        <v>#N/A</v>
      </c>
      <c r="N78" s="16" t="e">
        <v>#N/A</v>
      </c>
      <c r="O78" s="16" t="e">
        <v>#N/A</v>
      </c>
      <c r="P78" s="16" t="e">
        <v>#N/A</v>
      </c>
      <c r="Q78" s="16" t="e">
        <v>#N/A</v>
      </c>
      <c r="R78" s="16" t="e">
        <v>#N/A</v>
      </c>
    </row>
    <row r="79" spans="2:18" x14ac:dyDescent="0.25">
      <c r="B79" s="18">
        <v>2027</v>
      </c>
      <c r="C79" s="18">
        <v>6</v>
      </c>
      <c r="D79" s="141">
        <v>7.706144674458999</v>
      </c>
      <c r="E79" s="141"/>
      <c r="F79" s="141">
        <v>9.431300755762102</v>
      </c>
      <c r="G79" s="141"/>
      <c r="H79" s="141">
        <v>5.980988593155895</v>
      </c>
      <c r="I79" s="141"/>
      <c r="K79" s="18">
        <v>2027</v>
      </c>
      <c r="L79" s="18">
        <v>6</v>
      </c>
      <c r="M79" s="16" t="e">
        <v>#N/A</v>
      </c>
      <c r="N79" s="16" t="e">
        <v>#N/A</v>
      </c>
      <c r="O79" s="16" t="e">
        <v>#N/A</v>
      </c>
      <c r="P79" s="16" t="e">
        <v>#N/A</v>
      </c>
      <c r="Q79" s="16" t="e">
        <v>#N/A</v>
      </c>
      <c r="R79" s="16" t="e">
        <v>#N/A</v>
      </c>
    </row>
    <row r="80" spans="2:18" x14ac:dyDescent="0.25">
      <c r="B80" s="18">
        <v>2027</v>
      </c>
      <c r="C80" s="18">
        <v>7</v>
      </c>
      <c r="D80" s="141">
        <v>0.51929519103156618</v>
      </c>
      <c r="E80" s="141"/>
      <c r="F80" s="141">
        <v>0.63554855696807533</v>
      </c>
      <c r="G80" s="141"/>
      <c r="H80" s="141">
        <v>0.40304182509505704</v>
      </c>
      <c r="I80" s="141"/>
      <c r="K80" s="18">
        <v>2027</v>
      </c>
      <c r="L80" s="18">
        <v>7</v>
      </c>
      <c r="M80" s="16" t="e">
        <v>#N/A</v>
      </c>
      <c r="N80" s="16" t="e">
        <v>#N/A</v>
      </c>
      <c r="O80" s="16" t="e">
        <v>#N/A</v>
      </c>
      <c r="P80" s="16" t="e">
        <v>#N/A</v>
      </c>
      <c r="Q80" s="16" t="e">
        <v>#N/A</v>
      </c>
      <c r="R80" s="16" t="e">
        <v>#N/A</v>
      </c>
    </row>
    <row r="81" spans="2:18" x14ac:dyDescent="0.25">
      <c r="B81" s="18">
        <v>2027</v>
      </c>
      <c r="C81" s="18">
        <v>8</v>
      </c>
      <c r="D81" s="141">
        <v>8.3283191014496452E-2</v>
      </c>
      <c r="E81" s="141"/>
      <c r="F81" s="141">
        <v>0.10192759875903094</v>
      </c>
      <c r="G81" s="141"/>
      <c r="H81" s="141">
        <v>6.4638783269961975E-2</v>
      </c>
      <c r="I81" s="141"/>
      <c r="K81" s="18">
        <v>2027</v>
      </c>
      <c r="L81" s="18">
        <v>8</v>
      </c>
      <c r="M81" s="16" t="e">
        <v>#N/A</v>
      </c>
      <c r="N81" s="16" t="e">
        <v>#N/A</v>
      </c>
      <c r="O81" s="16" t="e">
        <v>#N/A</v>
      </c>
      <c r="P81" s="16" t="e">
        <v>#N/A</v>
      </c>
      <c r="Q81" s="16" t="e">
        <v>#N/A</v>
      </c>
      <c r="R81" s="16" t="e">
        <v>#N/A</v>
      </c>
    </row>
    <row r="82" spans="2:18" x14ac:dyDescent="0.25">
      <c r="B82" s="18">
        <v>2027</v>
      </c>
      <c r="C82" s="18">
        <v>9</v>
      </c>
      <c r="D82" s="141">
        <v>0.82303388767267105</v>
      </c>
      <c r="E82" s="141"/>
      <c r="F82" s="141">
        <v>1.0072845053833648</v>
      </c>
      <c r="G82" s="141"/>
      <c r="H82" s="141">
        <v>0.63878326996197721</v>
      </c>
      <c r="I82" s="141"/>
      <c r="K82" s="18">
        <v>2027</v>
      </c>
      <c r="L82" s="18">
        <v>9</v>
      </c>
      <c r="M82" s="16" t="e">
        <v>#N/A</v>
      </c>
      <c r="N82" s="16" t="e">
        <v>#N/A</v>
      </c>
      <c r="O82" s="16" t="e">
        <v>#N/A</v>
      </c>
      <c r="P82" s="16" t="e">
        <v>#N/A</v>
      </c>
      <c r="Q82" s="16" t="e">
        <v>#N/A</v>
      </c>
      <c r="R82" s="16" t="e">
        <v>#N/A</v>
      </c>
    </row>
    <row r="83" spans="2:18" x14ac:dyDescent="0.25">
      <c r="B83" s="18">
        <v>2027</v>
      </c>
      <c r="C83" s="18">
        <v>10</v>
      </c>
      <c r="D83" s="141">
        <v>20.664029394067416</v>
      </c>
      <c r="E83" s="141"/>
      <c r="F83" s="141">
        <v>25.290035974446617</v>
      </c>
      <c r="G83" s="141"/>
      <c r="H83" s="141">
        <v>16.038022813688212</v>
      </c>
      <c r="I83" s="141"/>
      <c r="K83" s="18">
        <v>2027</v>
      </c>
      <c r="L83" s="18">
        <v>10</v>
      </c>
      <c r="M83" s="16" t="e">
        <v>#N/A</v>
      </c>
      <c r="N83" s="16" t="e">
        <v>#N/A</v>
      </c>
      <c r="O83" s="16" t="e">
        <v>#N/A</v>
      </c>
      <c r="P83" s="16" t="e">
        <v>#N/A</v>
      </c>
      <c r="Q83" s="16" t="e">
        <v>#N/A</v>
      </c>
      <c r="R83" s="16" t="e">
        <v>#N/A</v>
      </c>
    </row>
    <row r="84" spans="2:18" x14ac:dyDescent="0.25">
      <c r="B84" s="18">
        <v>2027</v>
      </c>
      <c r="C84" s="18">
        <v>11</v>
      </c>
      <c r="D84" s="141">
        <v>105.64717730750685</v>
      </c>
      <c r="E84" s="141"/>
      <c r="F84" s="141">
        <v>129.29815689638252</v>
      </c>
      <c r="G84" s="141"/>
      <c r="H84" s="141">
        <v>81.996197718631194</v>
      </c>
      <c r="I84" s="141"/>
      <c r="K84" s="18">
        <v>2027</v>
      </c>
      <c r="L84" s="18">
        <v>11</v>
      </c>
      <c r="M84" s="16" t="e">
        <v>#N/A</v>
      </c>
      <c r="N84" s="16" t="e">
        <v>#N/A</v>
      </c>
      <c r="O84" s="16" t="e">
        <v>#N/A</v>
      </c>
      <c r="P84" s="16" t="e">
        <v>#N/A</v>
      </c>
      <c r="Q84" s="16" t="e">
        <v>#N/A</v>
      </c>
      <c r="R84" s="16" t="e">
        <v>#N/A</v>
      </c>
    </row>
    <row r="85" spans="2:18" x14ac:dyDescent="0.25">
      <c r="B85" s="18">
        <v>2027</v>
      </c>
      <c r="C85" s="18">
        <v>12</v>
      </c>
      <c r="D85" s="141">
        <v>248.37007165017306</v>
      </c>
      <c r="E85" s="141"/>
      <c r="F85" s="141">
        <v>303.97208246384417</v>
      </c>
      <c r="G85" s="141"/>
      <c r="H85" s="141">
        <v>192.76806083650192</v>
      </c>
      <c r="I85" s="141"/>
      <c r="K85" s="18">
        <v>2027</v>
      </c>
      <c r="L85" s="18">
        <v>12</v>
      </c>
      <c r="M85" s="16" t="e">
        <v>#N/A</v>
      </c>
      <c r="N85" s="16" t="e">
        <v>#N/A</v>
      </c>
      <c r="O85" s="16" t="e">
        <v>#N/A</v>
      </c>
      <c r="P85" s="16" t="e">
        <v>#N/A</v>
      </c>
      <c r="Q85" s="16" t="e">
        <v>#N/A</v>
      </c>
      <c r="R85" s="16" t="e">
        <v>#N/A</v>
      </c>
    </row>
    <row r="86" spans="2:18" x14ac:dyDescent="0.25">
      <c r="B86" s="18">
        <v>2028</v>
      </c>
      <c r="C86" s="18">
        <v>1</v>
      </c>
      <c r="D86" s="141">
        <v>239.35736750692391</v>
      </c>
      <c r="E86" s="141"/>
      <c r="F86" s="141">
        <v>293.22325494061869</v>
      </c>
      <c r="G86" s="141"/>
      <c r="H86" s="141">
        <v>185.49148007322913</v>
      </c>
      <c r="I86" s="141"/>
      <c r="K86" s="18">
        <v>2028</v>
      </c>
      <c r="L86" s="18">
        <v>1</v>
      </c>
      <c r="M86" s="16" t="e">
        <v>#N/A</v>
      </c>
      <c r="N86" s="16" t="e">
        <v>#N/A</v>
      </c>
      <c r="O86" s="16" t="e">
        <v>#N/A</v>
      </c>
      <c r="P86" s="16" t="e">
        <v>#N/A</v>
      </c>
      <c r="Q86" s="16" t="e">
        <v>#N/A</v>
      </c>
      <c r="R86" s="16" t="e">
        <v>#N/A</v>
      </c>
    </row>
    <row r="87" spans="2:18" x14ac:dyDescent="0.25">
      <c r="B87" s="18">
        <v>2028</v>
      </c>
      <c r="C87" s="18">
        <v>2</v>
      </c>
      <c r="D87" s="141">
        <v>210.54091399845518</v>
      </c>
      <c r="E87" s="141"/>
      <c r="F87" s="141">
        <v>257.92183772665391</v>
      </c>
      <c r="G87" s="141"/>
      <c r="H87" s="141">
        <v>163.15999027025643</v>
      </c>
      <c r="I87" s="141"/>
      <c r="K87" s="18">
        <v>2028</v>
      </c>
      <c r="L87" s="18">
        <v>2</v>
      </c>
      <c r="M87" s="16" t="e">
        <v>#N/A</v>
      </c>
      <c r="N87" s="16" t="e">
        <v>#N/A</v>
      </c>
      <c r="O87" s="16" t="e">
        <v>#N/A</v>
      </c>
      <c r="P87" s="16" t="e">
        <v>#N/A</v>
      </c>
      <c r="Q87" s="16" t="e">
        <v>#N/A</v>
      </c>
      <c r="R87" s="16" t="e">
        <v>#N/A</v>
      </c>
    </row>
    <row r="88" spans="2:18" x14ac:dyDescent="0.25">
      <c r="B88" s="18">
        <v>2028</v>
      </c>
      <c r="C88" s="18">
        <v>3</v>
      </c>
      <c r="D88" s="141">
        <v>165.68120580541367</v>
      </c>
      <c r="E88" s="141"/>
      <c r="F88" s="141">
        <v>202.96673110488067</v>
      </c>
      <c r="G88" s="141"/>
      <c r="H88" s="141">
        <v>128.39568050594667</v>
      </c>
      <c r="I88" s="141"/>
      <c r="K88" s="18">
        <v>2028</v>
      </c>
      <c r="L88" s="18">
        <v>3</v>
      </c>
      <c r="M88" s="16" t="e">
        <v>#N/A</v>
      </c>
      <c r="N88" s="16" t="e">
        <v>#N/A</v>
      </c>
      <c r="O88" s="16" t="e">
        <v>#N/A</v>
      </c>
      <c r="P88" s="16" t="e">
        <v>#N/A</v>
      </c>
      <c r="Q88" s="16" t="e">
        <v>#N/A</v>
      </c>
      <c r="R88" s="16" t="e">
        <v>#N/A</v>
      </c>
    </row>
    <row r="89" spans="2:18" x14ac:dyDescent="0.25">
      <c r="B89" s="18">
        <v>2028</v>
      </c>
      <c r="C89" s="18">
        <v>4</v>
      </c>
      <c r="D89" s="141">
        <v>98.306358899514834</v>
      </c>
      <c r="E89" s="141"/>
      <c r="F89" s="141">
        <v>120.429593783206</v>
      </c>
      <c r="G89" s="141"/>
      <c r="H89" s="141">
        <v>76.183124015823665</v>
      </c>
      <c r="I89" s="141"/>
      <c r="K89" s="18">
        <v>2028</v>
      </c>
      <c r="L89" s="18">
        <v>4</v>
      </c>
      <c r="M89" s="16" t="e">
        <v>#N/A</v>
      </c>
      <c r="N89" s="16" t="e">
        <v>#N/A</v>
      </c>
      <c r="O89" s="16" t="e">
        <v>#N/A</v>
      </c>
      <c r="P89" s="16" t="e">
        <v>#N/A</v>
      </c>
      <c r="Q89" s="16" t="e">
        <v>#N/A</v>
      </c>
      <c r="R89" s="16" t="e">
        <v>#N/A</v>
      </c>
    </row>
    <row r="90" spans="2:18" x14ac:dyDescent="0.25">
      <c r="B90" s="18">
        <v>2028</v>
      </c>
      <c r="C90" s="18">
        <v>5</v>
      </c>
      <c r="D90" s="141">
        <v>46.307109967439501</v>
      </c>
      <c r="E90" s="141"/>
      <c r="F90" s="141">
        <v>56.728237166766952</v>
      </c>
      <c r="G90" s="141"/>
      <c r="H90" s="141">
        <v>35.885982768112044</v>
      </c>
      <c r="I90" s="141"/>
      <c r="K90" s="18">
        <v>2028</v>
      </c>
      <c r="L90" s="18">
        <v>5</v>
      </c>
      <c r="M90" s="16" t="e">
        <v>#N/A</v>
      </c>
      <c r="N90" s="16" t="e">
        <v>#N/A</v>
      </c>
      <c r="O90" s="16" t="e">
        <v>#N/A</v>
      </c>
      <c r="P90" s="16" t="e">
        <v>#N/A</v>
      </c>
      <c r="Q90" s="16" t="e">
        <v>#N/A</v>
      </c>
      <c r="R90" s="16" t="e">
        <v>#N/A</v>
      </c>
    </row>
    <row r="91" spans="2:18" x14ac:dyDescent="0.25">
      <c r="B91" s="18">
        <v>2028</v>
      </c>
      <c r="C91" s="18">
        <v>6</v>
      </c>
      <c r="D91" s="141">
        <v>7.6658686569966692</v>
      </c>
      <c r="E91" s="141"/>
      <c r="F91" s="141">
        <v>9.3910247382997731</v>
      </c>
      <c r="G91" s="141"/>
      <c r="H91" s="141">
        <v>5.9407125756935661</v>
      </c>
      <c r="I91" s="141"/>
      <c r="K91" s="18">
        <v>2028</v>
      </c>
      <c r="L91" s="18">
        <v>6</v>
      </c>
      <c r="M91" s="16" t="e">
        <v>#N/A</v>
      </c>
      <c r="N91" s="16" t="e">
        <v>#N/A</v>
      </c>
      <c r="O91" s="16" t="e">
        <v>#N/A</v>
      </c>
      <c r="P91" s="16" t="e">
        <v>#N/A</v>
      </c>
      <c r="Q91" s="16" t="e">
        <v>#N/A</v>
      </c>
      <c r="R91" s="16" t="e">
        <v>#N/A</v>
      </c>
    </row>
    <row r="92" spans="2:18" x14ac:dyDescent="0.25">
      <c r="B92" s="18">
        <v>2028</v>
      </c>
      <c r="C92" s="18">
        <v>7</v>
      </c>
      <c r="D92" s="141">
        <v>0.51658110466728968</v>
      </c>
      <c r="E92" s="141"/>
      <c r="F92" s="141">
        <v>0.63283447060379894</v>
      </c>
      <c r="G92" s="141"/>
      <c r="H92" s="141">
        <v>0.40032773873078059</v>
      </c>
      <c r="I92" s="141"/>
      <c r="K92" s="18">
        <v>2028</v>
      </c>
      <c r="L92" s="18">
        <v>7</v>
      </c>
      <c r="M92" s="16" t="e">
        <v>#N/A</v>
      </c>
      <c r="N92" s="16" t="e">
        <v>#N/A</v>
      </c>
      <c r="O92" s="16" t="e">
        <v>#N/A</v>
      </c>
      <c r="P92" s="16" t="e">
        <v>#N/A</v>
      </c>
      <c r="Q92" s="16" t="e">
        <v>#N/A</v>
      </c>
      <c r="R92" s="16" t="e">
        <v>#N/A</v>
      </c>
    </row>
    <row r="93" spans="2:18" x14ac:dyDescent="0.25">
      <c r="B93" s="18">
        <v>2028</v>
      </c>
      <c r="C93" s="18">
        <v>8</v>
      </c>
      <c r="D93" s="141">
        <v>8.2847913012678534E-2</v>
      </c>
      <c r="E93" s="141"/>
      <c r="F93" s="141">
        <v>0.10149232075721301</v>
      </c>
      <c r="G93" s="141"/>
      <c r="H93" s="141">
        <v>6.4203505268144043E-2</v>
      </c>
      <c r="I93" s="141"/>
      <c r="K93" s="18">
        <v>2028</v>
      </c>
      <c r="L93" s="18">
        <v>8</v>
      </c>
      <c r="M93" s="16" t="e">
        <v>#N/A</v>
      </c>
      <c r="N93" s="16" t="e">
        <v>#N/A</v>
      </c>
      <c r="O93" s="16" t="e">
        <v>#N/A</v>
      </c>
      <c r="P93" s="16" t="e">
        <v>#N/A</v>
      </c>
      <c r="Q93" s="16" t="e">
        <v>#N/A</v>
      </c>
      <c r="R93" s="16" t="e">
        <v>#N/A</v>
      </c>
    </row>
    <row r="94" spans="2:18" x14ac:dyDescent="0.25">
      <c r="B94" s="18">
        <v>2028</v>
      </c>
      <c r="C94" s="18">
        <v>9</v>
      </c>
      <c r="D94" s="141">
        <v>0.8187323168311762</v>
      </c>
      <c r="E94" s="141"/>
      <c r="F94" s="141">
        <v>1.0029829345418699</v>
      </c>
      <c r="G94" s="141"/>
      <c r="H94" s="141">
        <v>0.63448169912048247</v>
      </c>
      <c r="I94" s="141"/>
      <c r="K94" s="18">
        <v>2028</v>
      </c>
      <c r="L94" s="18">
        <v>9</v>
      </c>
      <c r="M94" s="16" t="e">
        <v>#N/A</v>
      </c>
      <c r="N94" s="16" t="e">
        <v>#N/A</v>
      </c>
      <c r="O94" s="16" t="e">
        <v>#N/A</v>
      </c>
      <c r="P94" s="16" t="e">
        <v>#N/A</v>
      </c>
      <c r="Q94" s="16" t="e">
        <v>#N/A</v>
      </c>
      <c r="R94" s="16" t="e">
        <v>#N/A</v>
      </c>
    </row>
    <row r="95" spans="2:18" x14ac:dyDescent="0.25">
      <c r="B95" s="18">
        <v>2028</v>
      </c>
      <c r="C95" s="18">
        <v>10</v>
      </c>
      <c r="D95" s="141">
        <v>20.556029240439884</v>
      </c>
      <c r="E95" s="141"/>
      <c r="F95" s="141">
        <v>25.182035820819088</v>
      </c>
      <c r="G95" s="141"/>
      <c r="H95" s="141">
        <v>15.930022660060681</v>
      </c>
      <c r="I95" s="141"/>
      <c r="K95" s="18">
        <v>2028</v>
      </c>
      <c r="L95" s="18">
        <v>10</v>
      </c>
      <c r="M95" s="16" t="e">
        <v>#N/A</v>
      </c>
      <c r="N95" s="16" t="e">
        <v>#N/A</v>
      </c>
      <c r="O95" s="16" t="e">
        <v>#N/A</v>
      </c>
      <c r="P95" s="16" t="e">
        <v>#N/A</v>
      </c>
      <c r="Q95" s="16" t="e">
        <v>#N/A</v>
      </c>
      <c r="R95" s="16" t="e">
        <v>#N/A</v>
      </c>
    </row>
    <row r="96" spans="2:18" x14ac:dyDescent="0.25">
      <c r="B96" s="18">
        <v>2028</v>
      </c>
      <c r="C96" s="18">
        <v>11</v>
      </c>
      <c r="D96" s="141">
        <v>105.09501435990664</v>
      </c>
      <c r="E96" s="141"/>
      <c r="F96" s="141">
        <v>128.74599394878231</v>
      </c>
      <c r="G96" s="141"/>
      <c r="H96" s="141">
        <v>81.444034771030985</v>
      </c>
      <c r="I96" s="141"/>
      <c r="K96" s="18">
        <v>2028</v>
      </c>
      <c r="L96" s="18">
        <v>11</v>
      </c>
      <c r="M96" s="16" t="e">
        <v>#N/A</v>
      </c>
      <c r="N96" s="16" t="e">
        <v>#N/A</v>
      </c>
      <c r="O96" s="16" t="e">
        <v>#N/A</v>
      </c>
      <c r="P96" s="16" t="e">
        <v>#N/A</v>
      </c>
      <c r="Q96" s="16" t="e">
        <v>#N/A</v>
      </c>
      <c r="R96" s="16" t="e">
        <v>#N/A</v>
      </c>
    </row>
    <row r="97" spans="2:18" x14ac:dyDescent="0.25">
      <c r="B97" s="18">
        <v>2028</v>
      </c>
      <c r="C97" s="18">
        <v>12</v>
      </c>
      <c r="D97" s="141">
        <v>247.07197023039862</v>
      </c>
      <c r="E97" s="141"/>
      <c r="F97" s="141">
        <v>302.67398104406976</v>
      </c>
      <c r="G97" s="141"/>
      <c r="H97" s="141">
        <v>191.46995941672748</v>
      </c>
      <c r="I97" s="141"/>
      <c r="K97" s="18">
        <v>2028</v>
      </c>
      <c r="L97" s="18">
        <v>12</v>
      </c>
      <c r="M97" s="16" t="e">
        <v>#N/A</v>
      </c>
      <c r="N97" s="16" t="e">
        <v>#N/A</v>
      </c>
      <c r="O97" s="16" t="e">
        <v>#N/A</v>
      </c>
      <c r="P97" s="16" t="e">
        <v>#N/A</v>
      </c>
      <c r="Q97" s="16" t="e">
        <v>#N/A</v>
      </c>
      <c r="R97" s="16" t="e">
        <v>#N/A</v>
      </c>
    </row>
    <row r="98" spans="2:18" x14ac:dyDescent="0.25">
      <c r="B98" s="18">
        <v>2029</v>
      </c>
      <c r="C98" s="18">
        <v>1</v>
      </c>
      <c r="D98" s="141">
        <v>238.09979815049522</v>
      </c>
      <c r="E98" s="141"/>
      <c r="F98" s="141">
        <v>291.96568558419</v>
      </c>
      <c r="G98" s="141"/>
      <c r="H98" s="141">
        <v>184.23391071680044</v>
      </c>
      <c r="I98" s="141"/>
      <c r="K98" s="18">
        <v>2029</v>
      </c>
      <c r="L98" s="18">
        <v>1</v>
      </c>
      <c r="M98" s="16" t="e">
        <v>#N/A</v>
      </c>
      <c r="N98" s="16" t="e">
        <v>#N/A</v>
      </c>
      <c r="O98" s="16" t="e">
        <v>#N/A</v>
      </c>
      <c r="P98" s="16" t="e">
        <v>#N/A</v>
      </c>
      <c r="Q98" s="16" t="e">
        <v>#N/A</v>
      </c>
      <c r="R98" s="16" t="e">
        <v>#N/A</v>
      </c>
    </row>
    <row r="99" spans="2:18" x14ac:dyDescent="0.25">
      <c r="B99" s="18">
        <v>2029</v>
      </c>
      <c r="C99" s="18">
        <v>2</v>
      </c>
      <c r="D99" s="141">
        <v>209.43474457289412</v>
      </c>
      <c r="E99" s="141"/>
      <c r="F99" s="141">
        <v>256.81566830109284</v>
      </c>
      <c r="G99" s="141"/>
      <c r="H99" s="141">
        <v>162.05382084469537</v>
      </c>
      <c r="I99" s="141"/>
      <c r="K99" s="18">
        <v>2029</v>
      </c>
      <c r="L99" s="18">
        <v>2</v>
      </c>
      <c r="M99" s="16" t="e">
        <v>#N/A</v>
      </c>
      <c r="N99" s="16" t="e">
        <v>#N/A</v>
      </c>
      <c r="O99" s="16" t="e">
        <v>#N/A</v>
      </c>
      <c r="P99" s="16" t="e">
        <v>#N/A</v>
      </c>
      <c r="Q99" s="16" t="e">
        <v>#N/A</v>
      </c>
      <c r="R99" s="16" t="e">
        <v>#N/A</v>
      </c>
    </row>
    <row r="100" spans="2:18" x14ac:dyDescent="0.25">
      <c r="B100" s="18">
        <v>2029</v>
      </c>
      <c r="C100" s="18">
        <v>3</v>
      </c>
      <c r="D100" s="141">
        <v>164.81072661554285</v>
      </c>
      <c r="E100" s="141"/>
      <c r="F100" s="141">
        <v>202.09625191500984</v>
      </c>
      <c r="G100" s="141"/>
      <c r="H100" s="141">
        <v>127.52520131607584</v>
      </c>
      <c r="I100" s="141"/>
      <c r="K100" s="18">
        <v>2029</v>
      </c>
      <c r="L100" s="18">
        <v>3</v>
      </c>
      <c r="M100" s="16" t="e">
        <v>#N/A</v>
      </c>
      <c r="N100" s="16" t="e">
        <v>#N/A</v>
      </c>
      <c r="O100" s="16" t="e">
        <v>#N/A</v>
      </c>
      <c r="P100" s="16" t="e">
        <v>#N/A</v>
      </c>
      <c r="Q100" s="16" t="e">
        <v>#N/A</v>
      </c>
      <c r="R100" s="16" t="e">
        <v>#N/A</v>
      </c>
    </row>
    <row r="101" spans="2:18" x14ac:dyDescent="0.25">
      <c r="B101" s="18">
        <v>2029</v>
      </c>
      <c r="C101" s="18">
        <v>4</v>
      </c>
      <c r="D101" s="141">
        <v>97.789863143475344</v>
      </c>
      <c r="E101" s="141"/>
      <c r="F101" s="141">
        <v>119.91309802716651</v>
      </c>
      <c r="G101" s="141"/>
      <c r="H101" s="141">
        <v>75.666628259784176</v>
      </c>
      <c r="I101" s="141"/>
      <c r="K101" s="18">
        <v>2029</v>
      </c>
      <c r="L101" s="18">
        <v>4</v>
      </c>
      <c r="M101" s="16" t="e">
        <v>#N/A</v>
      </c>
      <c r="N101" s="16" t="e">
        <v>#N/A</v>
      </c>
      <c r="O101" s="16" t="e">
        <v>#N/A</v>
      </c>
      <c r="P101" s="16" t="e">
        <v>#N/A</v>
      </c>
      <c r="Q101" s="16" t="e">
        <v>#N/A</v>
      </c>
      <c r="R101" s="16" t="e">
        <v>#N/A</v>
      </c>
    </row>
    <row r="102" spans="2:18" x14ac:dyDescent="0.25">
      <c r="B102" s="18">
        <v>2029</v>
      </c>
      <c r="C102" s="18">
        <v>5</v>
      </c>
      <c r="D102" s="141">
        <v>46.063815169011619</v>
      </c>
      <c r="E102" s="141"/>
      <c r="F102" s="141">
        <v>56.484942368339077</v>
      </c>
      <c r="G102" s="141"/>
      <c r="H102" s="141">
        <v>35.642687969684168</v>
      </c>
      <c r="I102" s="141"/>
      <c r="K102" s="18">
        <v>2029</v>
      </c>
      <c r="L102" s="18">
        <v>5</v>
      </c>
      <c r="M102" s="16" t="e">
        <v>#N/A</v>
      </c>
      <c r="N102" s="16" t="e">
        <v>#N/A</v>
      </c>
      <c r="O102" s="16" t="e">
        <v>#N/A</v>
      </c>
      <c r="P102" s="16" t="e">
        <v>#N/A</v>
      </c>
      <c r="Q102" s="16" t="e">
        <v>#N/A</v>
      </c>
      <c r="R102" s="16" t="e">
        <v>#N/A</v>
      </c>
    </row>
    <row r="103" spans="2:18" x14ac:dyDescent="0.25">
      <c r="B103" s="18">
        <v>2029</v>
      </c>
      <c r="C103" s="18">
        <v>6</v>
      </c>
      <c r="D103" s="141">
        <v>7.6255926395343403</v>
      </c>
      <c r="E103" s="141"/>
      <c r="F103" s="141">
        <v>9.3507487208374442</v>
      </c>
      <c r="G103" s="141"/>
      <c r="H103" s="141">
        <v>5.9004365582312372</v>
      </c>
      <c r="I103" s="141"/>
      <c r="K103" s="18">
        <v>2029</v>
      </c>
      <c r="L103" s="18">
        <v>6</v>
      </c>
      <c r="M103" s="16" t="e">
        <v>#N/A</v>
      </c>
      <c r="N103" s="16" t="e">
        <v>#N/A</v>
      </c>
      <c r="O103" s="16" t="e">
        <v>#N/A</v>
      </c>
      <c r="P103" s="16" t="e">
        <v>#N/A</v>
      </c>
      <c r="Q103" s="16" t="e">
        <v>#N/A</v>
      </c>
      <c r="R103" s="16" t="e">
        <v>#N/A</v>
      </c>
    </row>
    <row r="104" spans="2:18" x14ac:dyDescent="0.25">
      <c r="B104" s="18">
        <v>2029</v>
      </c>
      <c r="C104" s="18">
        <v>7</v>
      </c>
      <c r="D104" s="141">
        <v>0.51386701830301329</v>
      </c>
      <c r="E104" s="141"/>
      <c r="F104" s="141">
        <v>0.63012038423952244</v>
      </c>
      <c r="G104" s="141"/>
      <c r="H104" s="141">
        <v>0.39761365236650409</v>
      </c>
      <c r="I104" s="141"/>
      <c r="K104" s="18">
        <v>2029</v>
      </c>
      <c r="L104" s="18">
        <v>7</v>
      </c>
      <c r="M104" s="16" t="e">
        <v>#N/A</v>
      </c>
      <c r="N104" s="16" t="e">
        <v>#N/A</v>
      </c>
      <c r="O104" s="16" t="e">
        <v>#N/A</v>
      </c>
      <c r="P104" s="16" t="e">
        <v>#N/A</v>
      </c>
      <c r="Q104" s="16" t="e">
        <v>#N/A</v>
      </c>
      <c r="R104" s="16" t="e">
        <v>#N/A</v>
      </c>
    </row>
    <row r="105" spans="2:18" x14ac:dyDescent="0.25">
      <c r="B105" s="18">
        <v>2029</v>
      </c>
      <c r="C105" s="18">
        <v>8</v>
      </c>
      <c r="D105" s="141">
        <v>8.2412635010860602E-2</v>
      </c>
      <c r="E105" s="141"/>
      <c r="F105" s="141">
        <v>0.10105704275539509</v>
      </c>
      <c r="G105" s="141"/>
      <c r="H105" s="141">
        <v>6.3768227266326125E-2</v>
      </c>
      <c r="I105" s="141"/>
      <c r="K105" s="18">
        <v>2029</v>
      </c>
      <c r="L105" s="18">
        <v>8</v>
      </c>
      <c r="M105" s="16" t="e">
        <v>#N/A</v>
      </c>
      <c r="N105" s="16" t="e">
        <v>#N/A</v>
      </c>
      <c r="O105" s="16" t="e">
        <v>#N/A</v>
      </c>
      <c r="P105" s="16" t="e">
        <v>#N/A</v>
      </c>
      <c r="Q105" s="16" t="e">
        <v>#N/A</v>
      </c>
      <c r="R105" s="16" t="e">
        <v>#N/A</v>
      </c>
    </row>
    <row r="106" spans="2:18" x14ac:dyDescent="0.25">
      <c r="B106" s="18">
        <v>2029</v>
      </c>
      <c r="C106" s="18">
        <v>9</v>
      </c>
      <c r="D106" s="141">
        <v>0.81443074598968146</v>
      </c>
      <c r="E106" s="141"/>
      <c r="F106" s="141">
        <v>0.99868136370037519</v>
      </c>
      <c r="G106" s="141"/>
      <c r="H106" s="141">
        <v>0.63018012827898762</v>
      </c>
      <c r="I106" s="141"/>
      <c r="K106" s="18">
        <v>2029</v>
      </c>
      <c r="L106" s="18">
        <v>9</v>
      </c>
      <c r="M106" s="16" t="e">
        <v>#N/A</v>
      </c>
      <c r="N106" s="16" t="e">
        <v>#N/A</v>
      </c>
      <c r="O106" s="16" t="e">
        <v>#N/A</v>
      </c>
      <c r="P106" s="16" t="e">
        <v>#N/A</v>
      </c>
      <c r="Q106" s="16" t="e">
        <v>#N/A</v>
      </c>
      <c r="R106" s="16" t="e">
        <v>#N/A</v>
      </c>
    </row>
    <row r="107" spans="2:18" x14ac:dyDescent="0.25">
      <c r="B107" s="18">
        <v>2029</v>
      </c>
      <c r="C107" s="18">
        <v>10</v>
      </c>
      <c r="D107" s="141">
        <v>20.448029086812355</v>
      </c>
      <c r="E107" s="141"/>
      <c r="F107" s="141">
        <v>25.074035667191559</v>
      </c>
      <c r="G107" s="141"/>
      <c r="H107" s="141">
        <v>15.822022506433152</v>
      </c>
      <c r="I107" s="141"/>
      <c r="K107" s="18">
        <v>2029</v>
      </c>
      <c r="L107" s="18">
        <v>10</v>
      </c>
      <c r="M107" s="16" t="e">
        <v>#N/A</v>
      </c>
      <c r="N107" s="16" t="e">
        <v>#N/A</v>
      </c>
      <c r="O107" s="16" t="e">
        <v>#N/A</v>
      </c>
      <c r="P107" s="16" t="e">
        <v>#N/A</v>
      </c>
      <c r="Q107" s="16" t="e">
        <v>#N/A</v>
      </c>
      <c r="R107" s="16" t="e">
        <v>#N/A</v>
      </c>
    </row>
    <row r="108" spans="2:18" x14ac:dyDescent="0.25">
      <c r="B108" s="18">
        <v>2029</v>
      </c>
      <c r="C108" s="18">
        <v>11</v>
      </c>
      <c r="D108" s="141">
        <v>104.54285141230643</v>
      </c>
      <c r="E108" s="141"/>
      <c r="F108" s="141">
        <v>128.1938310011821</v>
      </c>
      <c r="G108" s="141"/>
      <c r="H108" s="141">
        <v>80.891871823430776</v>
      </c>
      <c r="I108" s="141"/>
      <c r="K108" s="18">
        <v>2029</v>
      </c>
      <c r="L108" s="18">
        <v>11</v>
      </c>
      <c r="M108" s="16" t="e">
        <v>#N/A</v>
      </c>
      <c r="N108" s="16" t="e">
        <v>#N/A</v>
      </c>
      <c r="O108" s="16" t="e">
        <v>#N/A</v>
      </c>
      <c r="P108" s="16" t="e">
        <v>#N/A</v>
      </c>
      <c r="Q108" s="16" t="e">
        <v>#N/A</v>
      </c>
      <c r="R108" s="16" t="e">
        <v>#N/A</v>
      </c>
    </row>
    <row r="109" spans="2:18" x14ac:dyDescent="0.25">
      <c r="B109" s="18">
        <v>2029</v>
      </c>
      <c r="C109" s="18">
        <v>12</v>
      </c>
      <c r="D109" s="141">
        <v>245.77386881062421</v>
      </c>
      <c r="E109" s="141"/>
      <c r="F109" s="141">
        <v>301.37587962429535</v>
      </c>
      <c r="G109" s="141"/>
      <c r="H109" s="141">
        <v>190.17185799695307</v>
      </c>
      <c r="I109" s="141"/>
      <c r="K109" s="18">
        <v>2029</v>
      </c>
      <c r="L109" s="18">
        <v>12</v>
      </c>
      <c r="M109" s="16" t="e">
        <v>#N/A</v>
      </c>
      <c r="N109" s="16" t="e">
        <v>#N/A</v>
      </c>
      <c r="O109" s="16" t="e">
        <v>#N/A</v>
      </c>
      <c r="P109" s="16" t="e">
        <v>#N/A</v>
      </c>
      <c r="Q109" s="16" t="e">
        <v>#N/A</v>
      </c>
      <c r="R109" s="16" t="e">
        <v>#N/A</v>
      </c>
    </row>
    <row r="110" spans="2:18" x14ac:dyDescent="0.25">
      <c r="B110" s="18">
        <v>2030</v>
      </c>
      <c r="C110" s="18">
        <v>1</v>
      </c>
      <c r="D110" s="141">
        <v>236.84222879406656</v>
      </c>
      <c r="E110" s="141"/>
      <c r="F110" s="141">
        <v>290.70811622776131</v>
      </c>
      <c r="G110" s="141"/>
      <c r="H110" s="141">
        <v>182.97634136037178</v>
      </c>
      <c r="I110" s="141"/>
      <c r="K110" s="18">
        <v>2030</v>
      </c>
      <c r="L110" s="18">
        <v>1</v>
      </c>
      <c r="M110" s="16" t="e">
        <v>#N/A</v>
      </c>
      <c r="N110" s="16" t="e">
        <v>#N/A</v>
      </c>
      <c r="O110" s="16" t="e">
        <v>#N/A</v>
      </c>
      <c r="P110" s="16" t="e">
        <v>#N/A</v>
      </c>
      <c r="Q110" s="16" t="e">
        <v>#N/A</v>
      </c>
      <c r="R110" s="16" t="e">
        <v>#N/A</v>
      </c>
    </row>
    <row r="111" spans="2:18" x14ac:dyDescent="0.25">
      <c r="B111" s="18">
        <v>2030</v>
      </c>
      <c r="C111" s="18">
        <v>2</v>
      </c>
      <c r="D111" s="141">
        <v>208.32857514733305</v>
      </c>
      <c r="E111" s="141"/>
      <c r="F111" s="141">
        <v>255.70949887553181</v>
      </c>
      <c r="G111" s="141"/>
      <c r="H111" s="141">
        <v>160.9476514191343</v>
      </c>
      <c r="I111" s="141"/>
      <c r="K111" s="18">
        <v>2030</v>
      </c>
      <c r="L111" s="18">
        <v>2</v>
      </c>
      <c r="M111" s="16" t="e">
        <v>#N/A</v>
      </c>
      <c r="N111" s="16" t="e">
        <v>#N/A</v>
      </c>
      <c r="O111" s="16" t="e">
        <v>#N/A</v>
      </c>
      <c r="P111" s="16" t="e">
        <v>#N/A</v>
      </c>
      <c r="Q111" s="16" t="e">
        <v>#N/A</v>
      </c>
      <c r="R111" s="16" t="e">
        <v>#N/A</v>
      </c>
    </row>
    <row r="112" spans="2:18" x14ac:dyDescent="0.25">
      <c r="B112" s="18">
        <v>2030</v>
      </c>
      <c r="C112" s="18">
        <v>3</v>
      </c>
      <c r="D112" s="141">
        <v>163.940247425672</v>
      </c>
      <c r="E112" s="141"/>
      <c r="F112" s="141">
        <v>201.22577272513902</v>
      </c>
      <c r="G112" s="141"/>
      <c r="H112" s="141">
        <v>126.65472212620502</v>
      </c>
      <c r="I112" s="141"/>
      <c r="K112" s="18">
        <v>2030</v>
      </c>
      <c r="L112" s="18">
        <v>3</v>
      </c>
      <c r="M112" s="16" t="e">
        <v>#N/A</v>
      </c>
      <c r="N112" s="16" t="e">
        <v>#N/A</v>
      </c>
      <c r="O112" s="16" t="e">
        <v>#N/A</v>
      </c>
      <c r="P112" s="16" t="e">
        <v>#N/A</v>
      </c>
      <c r="Q112" s="16" t="e">
        <v>#N/A</v>
      </c>
      <c r="R112" s="16" t="e">
        <v>#N/A</v>
      </c>
    </row>
    <row r="113" spans="2:18" x14ac:dyDescent="0.25">
      <c r="B113" s="18">
        <v>2030</v>
      </c>
      <c r="C113" s="18">
        <v>4</v>
      </c>
      <c r="D113" s="141">
        <v>97.273367387435869</v>
      </c>
      <c r="E113" s="141"/>
      <c r="F113" s="141">
        <v>119.39660227112704</v>
      </c>
      <c r="G113" s="141"/>
      <c r="H113" s="141">
        <v>75.1501325037447</v>
      </c>
      <c r="I113" s="141"/>
      <c r="K113" s="18">
        <v>2030</v>
      </c>
      <c r="L113" s="18">
        <v>4</v>
      </c>
      <c r="M113" s="16" t="e">
        <v>#N/A</v>
      </c>
      <c r="N113" s="16" t="e">
        <v>#N/A</v>
      </c>
      <c r="O113" s="16" t="e">
        <v>#N/A</v>
      </c>
      <c r="P113" s="16" t="e">
        <v>#N/A</v>
      </c>
      <c r="Q113" s="16" t="e">
        <v>#N/A</v>
      </c>
      <c r="R113" s="16" t="e">
        <v>#N/A</v>
      </c>
    </row>
    <row r="114" spans="2:18" x14ac:dyDescent="0.25">
      <c r="B114" s="18">
        <v>2030</v>
      </c>
      <c r="C114" s="18">
        <v>5</v>
      </c>
      <c r="D114" s="141">
        <v>45.820520370583743</v>
      </c>
      <c r="E114" s="141"/>
      <c r="F114" s="141">
        <v>56.241647569911194</v>
      </c>
      <c r="G114" s="141"/>
      <c r="H114" s="141">
        <v>35.399393171256293</v>
      </c>
      <c r="I114" s="141"/>
      <c r="K114" s="18">
        <v>2030</v>
      </c>
      <c r="L114" s="18">
        <v>5</v>
      </c>
      <c r="M114" s="16" t="e">
        <v>#N/A</v>
      </c>
      <c r="N114" s="16" t="e">
        <v>#N/A</v>
      </c>
      <c r="O114" s="16" t="e">
        <v>#N/A</v>
      </c>
      <c r="P114" s="16" t="e">
        <v>#N/A</v>
      </c>
      <c r="Q114" s="16" t="e">
        <v>#N/A</v>
      </c>
      <c r="R114" s="16" t="e">
        <v>#N/A</v>
      </c>
    </row>
    <row r="115" spans="2:18" x14ac:dyDescent="0.25">
      <c r="B115" s="18">
        <v>2030</v>
      </c>
      <c r="C115" s="18">
        <v>6</v>
      </c>
      <c r="D115" s="141">
        <v>7.5853166220720114</v>
      </c>
      <c r="E115" s="141"/>
      <c r="F115" s="141">
        <v>9.3104727033751153</v>
      </c>
      <c r="G115" s="141"/>
      <c r="H115" s="141">
        <v>5.8601605407689075</v>
      </c>
      <c r="I115" s="141"/>
      <c r="K115" s="18">
        <v>2030</v>
      </c>
      <c r="L115" s="18">
        <v>6</v>
      </c>
      <c r="M115" s="16" t="e">
        <v>#N/A</v>
      </c>
      <c r="N115" s="16" t="e">
        <v>#N/A</v>
      </c>
      <c r="O115" s="16" t="e">
        <v>#N/A</v>
      </c>
      <c r="P115" s="16" t="e">
        <v>#N/A</v>
      </c>
      <c r="Q115" s="16" t="e">
        <v>#N/A</v>
      </c>
      <c r="R115" s="16" t="e">
        <v>#N/A</v>
      </c>
    </row>
    <row r="116" spans="2:18" x14ac:dyDescent="0.25">
      <c r="B116" s="18">
        <v>2030</v>
      </c>
      <c r="C116" s="18">
        <v>7</v>
      </c>
      <c r="D116" s="141">
        <v>0.51115293193873679</v>
      </c>
      <c r="E116" s="141"/>
      <c r="F116" s="141">
        <v>0.62740629787524593</v>
      </c>
      <c r="G116" s="141"/>
      <c r="H116" s="141">
        <v>0.39489956600222759</v>
      </c>
      <c r="I116" s="141"/>
      <c r="K116" s="18">
        <v>2030</v>
      </c>
      <c r="L116" s="18">
        <v>7</v>
      </c>
      <c r="M116" s="16" t="e">
        <v>#N/A</v>
      </c>
      <c r="N116" s="16" t="e">
        <v>#N/A</v>
      </c>
      <c r="O116" s="16" t="e">
        <v>#N/A</v>
      </c>
      <c r="P116" s="16" t="e">
        <v>#N/A</v>
      </c>
      <c r="Q116" s="16" t="e">
        <v>#N/A</v>
      </c>
      <c r="R116" s="16" t="e">
        <v>#N/A</v>
      </c>
    </row>
    <row r="117" spans="2:18" x14ac:dyDescent="0.25">
      <c r="B117" s="18">
        <v>2030</v>
      </c>
      <c r="C117" s="18">
        <v>8</v>
      </c>
      <c r="D117" s="141">
        <v>8.1977357009042684E-2</v>
      </c>
      <c r="E117" s="141"/>
      <c r="F117" s="141">
        <v>0.10062176475357716</v>
      </c>
      <c r="G117" s="141"/>
      <c r="H117" s="141">
        <v>6.3332949264508193E-2</v>
      </c>
      <c r="I117" s="141"/>
      <c r="K117" s="18">
        <v>2030</v>
      </c>
      <c r="L117" s="18">
        <v>8</v>
      </c>
      <c r="M117" s="16" t="e">
        <v>#N/A</v>
      </c>
      <c r="N117" s="16" t="e">
        <v>#N/A</v>
      </c>
      <c r="O117" s="16" t="e">
        <v>#N/A</v>
      </c>
      <c r="P117" s="16" t="e">
        <v>#N/A</v>
      </c>
      <c r="Q117" s="16" t="e">
        <v>#N/A</v>
      </c>
      <c r="R117" s="16" t="e">
        <v>#N/A</v>
      </c>
    </row>
    <row r="118" spans="2:18" x14ac:dyDescent="0.25">
      <c r="B118" s="18">
        <v>2030</v>
      </c>
      <c r="C118" s="18">
        <v>9</v>
      </c>
      <c r="D118" s="141">
        <v>0.81012917514818661</v>
      </c>
      <c r="E118" s="141"/>
      <c r="F118" s="141">
        <v>0.99437979285888034</v>
      </c>
      <c r="G118" s="141"/>
      <c r="H118" s="141">
        <v>0.62587855743749288</v>
      </c>
      <c r="I118" s="141"/>
      <c r="K118" s="18">
        <v>2030</v>
      </c>
      <c r="L118" s="18">
        <v>9</v>
      </c>
      <c r="M118" s="16" t="e">
        <v>#N/A</v>
      </c>
      <c r="N118" s="16" t="e">
        <v>#N/A</v>
      </c>
      <c r="O118" s="16" t="e">
        <v>#N/A</v>
      </c>
      <c r="P118" s="16" t="e">
        <v>#N/A</v>
      </c>
      <c r="Q118" s="16" t="e">
        <v>#N/A</v>
      </c>
      <c r="R118" s="16" t="e">
        <v>#N/A</v>
      </c>
    </row>
    <row r="119" spans="2:18" x14ac:dyDescent="0.25">
      <c r="B119" s="18">
        <v>2030</v>
      </c>
      <c r="C119" s="18">
        <v>10</v>
      </c>
      <c r="D119" s="141">
        <v>20.340028933184826</v>
      </c>
      <c r="E119" s="141"/>
      <c r="F119" s="141">
        <v>24.966035513564027</v>
      </c>
      <c r="G119" s="141"/>
      <c r="H119" s="141">
        <v>15.714022352805621</v>
      </c>
      <c r="I119" s="141"/>
      <c r="K119" s="18">
        <v>2030</v>
      </c>
      <c r="L119" s="18">
        <v>10</v>
      </c>
      <c r="M119" s="16" t="e">
        <v>#N/A</v>
      </c>
      <c r="N119" s="16" t="e">
        <v>#N/A</v>
      </c>
      <c r="O119" s="16" t="e">
        <v>#N/A</v>
      </c>
      <c r="P119" s="16" t="e">
        <v>#N/A</v>
      </c>
      <c r="Q119" s="16" t="e">
        <v>#N/A</v>
      </c>
      <c r="R119" s="16" t="e">
        <v>#N/A</v>
      </c>
    </row>
    <row r="120" spans="2:18" x14ac:dyDescent="0.25">
      <c r="B120" s="18">
        <v>2030</v>
      </c>
      <c r="C120" s="18">
        <v>11</v>
      </c>
      <c r="D120" s="141">
        <v>103.99068846470622</v>
      </c>
      <c r="E120" s="141"/>
      <c r="F120" s="141">
        <v>127.64166805358188</v>
      </c>
      <c r="G120" s="141"/>
      <c r="H120" s="141">
        <v>80.339708875830567</v>
      </c>
      <c r="I120" s="141"/>
      <c r="K120" s="18">
        <v>2030</v>
      </c>
      <c r="L120" s="18">
        <v>11</v>
      </c>
      <c r="M120" s="16" t="e">
        <v>#N/A</v>
      </c>
      <c r="N120" s="16" t="e">
        <v>#N/A</v>
      </c>
      <c r="O120" s="16" t="e">
        <v>#N/A</v>
      </c>
      <c r="P120" s="16" t="e">
        <v>#N/A</v>
      </c>
      <c r="Q120" s="16" t="e">
        <v>#N/A</v>
      </c>
      <c r="R120" s="16" t="e">
        <v>#N/A</v>
      </c>
    </row>
    <row r="121" spans="2:18" x14ac:dyDescent="0.25">
      <c r="B121" s="18">
        <v>2030</v>
      </c>
      <c r="C121" s="18">
        <v>12</v>
      </c>
      <c r="D121" s="141">
        <v>244.47576739084977</v>
      </c>
      <c r="E121" s="141"/>
      <c r="F121" s="141">
        <v>300.07777820452094</v>
      </c>
      <c r="G121" s="141"/>
      <c r="H121" s="141">
        <v>188.87375657717863</v>
      </c>
      <c r="I121" s="141"/>
      <c r="K121" s="18">
        <v>2030</v>
      </c>
      <c r="L121" s="18">
        <v>12</v>
      </c>
      <c r="M121" s="16" t="e">
        <v>#N/A</v>
      </c>
      <c r="N121" s="16" t="e">
        <v>#N/A</v>
      </c>
      <c r="O121" s="16" t="e">
        <v>#N/A</v>
      </c>
      <c r="P121" s="16" t="e">
        <v>#N/A</v>
      </c>
      <c r="Q121" s="16" t="e">
        <v>#N/A</v>
      </c>
      <c r="R121" s="16" t="e">
        <v>#N/A</v>
      </c>
    </row>
    <row r="122" spans="2:18" x14ac:dyDescent="0.25">
      <c r="B122" s="18">
        <v>2031</v>
      </c>
      <c r="C122" s="18">
        <v>1</v>
      </c>
      <c r="D122" s="141">
        <v>235.58465943763787</v>
      </c>
      <c r="E122" s="141"/>
      <c r="F122" s="141">
        <v>289.45054687133268</v>
      </c>
      <c r="G122" s="141"/>
      <c r="H122" s="141">
        <v>181.71877200394309</v>
      </c>
      <c r="I122" s="141"/>
      <c r="K122" s="18">
        <v>2031</v>
      </c>
      <c r="L122" s="18">
        <v>1</v>
      </c>
      <c r="M122" s="16" t="e">
        <v>#N/A</v>
      </c>
      <c r="N122" s="16" t="e">
        <v>#N/A</v>
      </c>
      <c r="O122" s="16" t="e">
        <v>#N/A</v>
      </c>
      <c r="P122" s="16" t="e">
        <v>#N/A</v>
      </c>
      <c r="Q122" s="16" t="e">
        <v>#N/A</v>
      </c>
      <c r="R122" s="16" t="e">
        <v>#N/A</v>
      </c>
    </row>
    <row r="123" spans="2:18" x14ac:dyDescent="0.25">
      <c r="B123" s="18">
        <v>2031</v>
      </c>
      <c r="C123" s="18">
        <v>2</v>
      </c>
      <c r="D123" s="141">
        <v>207.22240572177199</v>
      </c>
      <c r="E123" s="141"/>
      <c r="F123" s="141">
        <v>254.60332944997074</v>
      </c>
      <c r="G123" s="141"/>
      <c r="H123" s="141">
        <v>159.84148199357324</v>
      </c>
      <c r="I123" s="141"/>
      <c r="K123" s="18">
        <v>2031</v>
      </c>
      <c r="L123" s="18">
        <v>2</v>
      </c>
      <c r="M123" s="16" t="e">
        <v>#N/A</v>
      </c>
      <c r="N123" s="16" t="e">
        <v>#N/A</v>
      </c>
      <c r="O123" s="16" t="e">
        <v>#N/A</v>
      </c>
      <c r="P123" s="16" t="e">
        <v>#N/A</v>
      </c>
      <c r="Q123" s="16" t="e">
        <v>#N/A</v>
      </c>
      <c r="R123" s="16" t="e">
        <v>#N/A</v>
      </c>
    </row>
    <row r="124" spans="2:18" x14ac:dyDescent="0.25">
      <c r="B124" s="18">
        <v>2031</v>
      </c>
      <c r="C124" s="18">
        <v>3</v>
      </c>
      <c r="D124" s="141">
        <v>163.06976823580118</v>
      </c>
      <c r="E124" s="141"/>
      <c r="F124" s="141">
        <v>200.35529353526817</v>
      </c>
      <c r="G124" s="141"/>
      <c r="H124" s="141">
        <v>125.78424293633419</v>
      </c>
      <c r="I124" s="141"/>
      <c r="K124" s="18">
        <v>2031</v>
      </c>
      <c r="L124" s="18">
        <v>3</v>
      </c>
      <c r="M124" s="16" t="e">
        <v>#N/A</v>
      </c>
      <c r="N124" s="16" t="e">
        <v>#N/A</v>
      </c>
      <c r="O124" s="16" t="e">
        <v>#N/A</v>
      </c>
      <c r="P124" s="16" t="e">
        <v>#N/A</v>
      </c>
      <c r="Q124" s="16" t="e">
        <v>#N/A</v>
      </c>
      <c r="R124" s="16" t="e">
        <v>#N/A</v>
      </c>
    </row>
    <row r="125" spans="2:18" x14ac:dyDescent="0.25">
      <c r="B125" s="18">
        <v>2031</v>
      </c>
      <c r="C125" s="18">
        <v>4</v>
      </c>
      <c r="D125" s="141">
        <v>96.756871631396379</v>
      </c>
      <c r="E125" s="141"/>
      <c r="F125" s="141">
        <v>118.88010651508755</v>
      </c>
      <c r="G125" s="141"/>
      <c r="H125" s="141">
        <v>74.633636747705211</v>
      </c>
      <c r="I125" s="141"/>
      <c r="K125" s="18">
        <v>2031</v>
      </c>
      <c r="L125" s="18">
        <v>4</v>
      </c>
      <c r="M125" s="16" t="e">
        <v>#N/A</v>
      </c>
      <c r="N125" s="16" t="e">
        <v>#N/A</v>
      </c>
      <c r="O125" s="16" t="e">
        <v>#N/A</v>
      </c>
      <c r="P125" s="16" t="e">
        <v>#N/A</v>
      </c>
      <c r="Q125" s="16" t="e">
        <v>#N/A</v>
      </c>
      <c r="R125" s="16" t="e">
        <v>#N/A</v>
      </c>
    </row>
    <row r="126" spans="2:18" x14ac:dyDescent="0.25">
      <c r="B126" s="18">
        <v>2031</v>
      </c>
      <c r="C126" s="18">
        <v>5</v>
      </c>
      <c r="D126" s="141">
        <v>45.577225572155868</v>
      </c>
      <c r="E126" s="141"/>
      <c r="F126" s="141">
        <v>55.998352771483319</v>
      </c>
      <c r="G126" s="141"/>
      <c r="H126" s="141">
        <v>35.15609837282841</v>
      </c>
      <c r="I126" s="141"/>
      <c r="K126" s="18">
        <v>2031</v>
      </c>
      <c r="L126" s="18">
        <v>5</v>
      </c>
      <c r="M126" s="16" t="e">
        <v>#N/A</v>
      </c>
      <c r="N126" s="16" t="e">
        <v>#N/A</v>
      </c>
      <c r="O126" s="16" t="e">
        <v>#N/A</v>
      </c>
      <c r="P126" s="16" t="e">
        <v>#N/A</v>
      </c>
      <c r="Q126" s="16" t="e">
        <v>#N/A</v>
      </c>
      <c r="R126" s="16" t="e">
        <v>#N/A</v>
      </c>
    </row>
    <row r="127" spans="2:18" x14ac:dyDescent="0.25">
      <c r="B127" s="18">
        <v>2031</v>
      </c>
      <c r="C127" s="18">
        <v>6</v>
      </c>
      <c r="D127" s="141">
        <v>7.5450406046096816</v>
      </c>
      <c r="E127" s="141"/>
      <c r="F127" s="141">
        <v>9.2701966859127847</v>
      </c>
      <c r="G127" s="141"/>
      <c r="H127" s="141">
        <v>5.8198845233065786</v>
      </c>
      <c r="I127" s="141"/>
      <c r="K127" s="18">
        <v>2031</v>
      </c>
      <c r="L127" s="18">
        <v>6</v>
      </c>
      <c r="M127" s="16" t="e">
        <v>#N/A</v>
      </c>
      <c r="N127" s="16" t="e">
        <v>#N/A</v>
      </c>
      <c r="O127" s="16" t="e">
        <v>#N/A</v>
      </c>
      <c r="P127" s="16" t="e">
        <v>#N/A</v>
      </c>
      <c r="Q127" s="16" t="e">
        <v>#N/A</v>
      </c>
      <c r="R127" s="16" t="e">
        <v>#N/A</v>
      </c>
    </row>
    <row r="128" spans="2:18" x14ac:dyDescent="0.25">
      <c r="B128" s="18">
        <v>2031</v>
      </c>
      <c r="C128" s="18">
        <v>7</v>
      </c>
      <c r="D128" s="141">
        <v>0.50843884557446029</v>
      </c>
      <c r="E128" s="141"/>
      <c r="F128" s="141">
        <v>0.62469221151096943</v>
      </c>
      <c r="G128" s="141"/>
      <c r="H128" s="141">
        <v>0.39218547963795114</v>
      </c>
      <c r="I128" s="141"/>
      <c r="K128" s="18">
        <v>2031</v>
      </c>
      <c r="L128" s="18">
        <v>7</v>
      </c>
      <c r="M128" s="16" t="e">
        <v>#N/A</v>
      </c>
      <c r="N128" s="16" t="e">
        <v>#N/A</v>
      </c>
      <c r="O128" s="16" t="e">
        <v>#N/A</v>
      </c>
      <c r="P128" s="16" t="e">
        <v>#N/A</v>
      </c>
      <c r="Q128" s="16" t="e">
        <v>#N/A</v>
      </c>
      <c r="R128" s="16" t="e">
        <v>#N/A</v>
      </c>
    </row>
    <row r="129" spans="2:18" x14ac:dyDescent="0.25">
      <c r="B129" s="18">
        <v>2031</v>
      </c>
      <c r="C129" s="18">
        <v>8</v>
      </c>
      <c r="D129" s="141">
        <v>8.1542079007224752E-2</v>
      </c>
      <c r="E129" s="141"/>
      <c r="F129" s="141">
        <v>0.10018648675175924</v>
      </c>
      <c r="G129" s="141"/>
      <c r="H129" s="141">
        <v>6.2897671262690275E-2</v>
      </c>
      <c r="I129" s="141"/>
      <c r="K129" s="18">
        <v>2031</v>
      </c>
      <c r="L129" s="18">
        <v>8</v>
      </c>
      <c r="M129" s="16" t="e">
        <v>#N/A</v>
      </c>
      <c r="N129" s="16" t="e">
        <v>#N/A</v>
      </c>
      <c r="O129" s="16" t="e">
        <v>#N/A</v>
      </c>
      <c r="P129" s="16" t="e">
        <v>#N/A</v>
      </c>
      <c r="Q129" s="16" t="e">
        <v>#N/A</v>
      </c>
      <c r="R129" s="16" t="e">
        <v>#N/A</v>
      </c>
    </row>
    <row r="130" spans="2:18" x14ac:dyDescent="0.25">
      <c r="B130" s="18">
        <v>2031</v>
      </c>
      <c r="C130" s="18">
        <v>9</v>
      </c>
      <c r="D130" s="141">
        <v>0.80582760430669176</v>
      </c>
      <c r="E130" s="141"/>
      <c r="F130" s="141">
        <v>0.9900782220173856</v>
      </c>
      <c r="G130" s="141"/>
      <c r="H130" s="141">
        <v>0.62157698659599803</v>
      </c>
      <c r="I130" s="141"/>
      <c r="K130" s="18">
        <v>2031</v>
      </c>
      <c r="L130" s="18">
        <v>9</v>
      </c>
      <c r="M130" s="16" t="e">
        <v>#N/A</v>
      </c>
      <c r="N130" s="16" t="e">
        <v>#N/A</v>
      </c>
      <c r="O130" s="16" t="e">
        <v>#N/A</v>
      </c>
      <c r="P130" s="16" t="e">
        <v>#N/A</v>
      </c>
      <c r="Q130" s="16" t="e">
        <v>#N/A</v>
      </c>
      <c r="R130" s="16" t="e">
        <v>#N/A</v>
      </c>
    </row>
    <row r="131" spans="2:18" x14ac:dyDescent="0.25">
      <c r="B131" s="18">
        <v>2031</v>
      </c>
      <c r="C131" s="18">
        <v>10</v>
      </c>
      <c r="D131" s="141">
        <v>20.232028779557293</v>
      </c>
      <c r="E131" s="141"/>
      <c r="F131" s="141">
        <v>24.858035359936498</v>
      </c>
      <c r="G131" s="141"/>
      <c r="H131" s="141">
        <v>15.606022199178092</v>
      </c>
      <c r="I131" s="141"/>
      <c r="K131" s="18">
        <v>2031</v>
      </c>
      <c r="L131" s="18">
        <v>10</v>
      </c>
      <c r="M131" s="16" t="e">
        <v>#N/A</v>
      </c>
      <c r="N131" s="16" t="e">
        <v>#N/A</v>
      </c>
      <c r="O131" s="16" t="e">
        <v>#N/A</v>
      </c>
      <c r="P131" s="16" t="e">
        <v>#N/A</v>
      </c>
      <c r="Q131" s="16" t="e">
        <v>#N/A</v>
      </c>
      <c r="R131" s="16" t="e">
        <v>#N/A</v>
      </c>
    </row>
    <row r="132" spans="2:18" x14ac:dyDescent="0.25">
      <c r="B132" s="18">
        <v>2031</v>
      </c>
      <c r="C132" s="18">
        <v>11</v>
      </c>
      <c r="D132" s="141">
        <v>103.43852551710602</v>
      </c>
      <c r="E132" s="141"/>
      <c r="F132" s="141">
        <v>127.08950510598167</v>
      </c>
      <c r="G132" s="141"/>
      <c r="H132" s="141">
        <v>79.787545928230344</v>
      </c>
      <c r="I132" s="141"/>
      <c r="K132" s="18">
        <v>2031</v>
      </c>
      <c r="L132" s="18">
        <v>11</v>
      </c>
      <c r="M132" s="16" t="e">
        <v>#N/A</v>
      </c>
      <c r="N132" s="16" t="e">
        <v>#N/A</v>
      </c>
      <c r="O132" s="16" t="e">
        <v>#N/A</v>
      </c>
      <c r="P132" s="16" t="e">
        <v>#N/A</v>
      </c>
      <c r="Q132" s="16" t="e">
        <v>#N/A</v>
      </c>
      <c r="R132" s="16" t="e">
        <v>#N/A</v>
      </c>
    </row>
    <row r="133" spans="2:18" x14ac:dyDescent="0.25">
      <c r="B133" s="18">
        <v>2031</v>
      </c>
      <c r="C133" s="18">
        <v>12</v>
      </c>
      <c r="D133" s="141">
        <v>243.17766597107536</v>
      </c>
      <c r="E133" s="141"/>
      <c r="F133" s="141">
        <v>298.77967678474653</v>
      </c>
      <c r="G133" s="141"/>
      <c r="H133" s="141">
        <v>187.57565515740421</v>
      </c>
      <c r="I133" s="141"/>
      <c r="K133" s="18">
        <v>2031</v>
      </c>
      <c r="L133" s="18">
        <v>12</v>
      </c>
      <c r="M133" s="16" t="e">
        <v>#N/A</v>
      </c>
      <c r="N133" s="16" t="e">
        <v>#N/A</v>
      </c>
      <c r="O133" s="16" t="e">
        <v>#N/A</v>
      </c>
      <c r="P133" s="16" t="e">
        <v>#N/A</v>
      </c>
      <c r="Q133" s="16" t="e">
        <v>#N/A</v>
      </c>
      <c r="R133" s="16" t="e">
        <v>#N/A</v>
      </c>
    </row>
    <row r="134" spans="2:18" x14ac:dyDescent="0.25">
      <c r="B134" s="18">
        <v>2032</v>
      </c>
      <c r="C134" s="18">
        <v>1</v>
      </c>
      <c r="D134" s="141">
        <v>234.32709008120921</v>
      </c>
      <c r="E134" s="141"/>
      <c r="F134" s="141">
        <v>288.19297751490399</v>
      </c>
      <c r="G134" s="141"/>
      <c r="H134" s="141">
        <v>180.46120264751443</v>
      </c>
      <c r="I134" s="141"/>
      <c r="K134" s="18">
        <v>2032</v>
      </c>
      <c r="L134" s="18">
        <v>1</v>
      </c>
      <c r="M134" s="16" t="e">
        <v>#N/A</v>
      </c>
      <c r="N134" s="16" t="e">
        <v>#N/A</v>
      </c>
      <c r="O134" s="16" t="e">
        <v>#N/A</v>
      </c>
      <c r="P134" s="16" t="e">
        <v>#N/A</v>
      </c>
      <c r="Q134" s="16" t="e">
        <v>#N/A</v>
      </c>
      <c r="R134" s="16" t="e">
        <v>#N/A</v>
      </c>
    </row>
    <row r="135" spans="2:18" x14ac:dyDescent="0.25">
      <c r="B135" s="18">
        <v>2032</v>
      </c>
      <c r="C135" s="18">
        <v>2</v>
      </c>
      <c r="D135" s="141">
        <v>206.11623629621093</v>
      </c>
      <c r="E135" s="141"/>
      <c r="F135" s="141">
        <v>253.49716002440968</v>
      </c>
      <c r="G135" s="141"/>
      <c r="H135" s="141">
        <v>158.73531256801218</v>
      </c>
      <c r="I135" s="141"/>
      <c r="K135" s="18">
        <v>2032</v>
      </c>
      <c r="L135" s="18">
        <v>2</v>
      </c>
      <c r="M135" s="16" t="e">
        <v>#N/A</v>
      </c>
      <c r="N135" s="16" t="e">
        <v>#N/A</v>
      </c>
      <c r="O135" s="16" t="e">
        <v>#N/A</v>
      </c>
      <c r="P135" s="16" t="e">
        <v>#N/A</v>
      </c>
      <c r="Q135" s="16" t="e">
        <v>#N/A</v>
      </c>
      <c r="R135" s="16" t="e">
        <v>#N/A</v>
      </c>
    </row>
    <row r="136" spans="2:18" x14ac:dyDescent="0.25">
      <c r="B136" s="18">
        <v>2032</v>
      </c>
      <c r="C136" s="18">
        <v>3</v>
      </c>
      <c r="D136" s="141">
        <v>162.19928904593036</v>
      </c>
      <c r="E136" s="141"/>
      <c r="F136" s="141">
        <v>199.48481434539735</v>
      </c>
      <c r="G136" s="141"/>
      <c r="H136" s="141">
        <v>124.91376374646336</v>
      </c>
      <c r="I136" s="141"/>
      <c r="K136" s="18">
        <v>2032</v>
      </c>
      <c r="L136" s="18">
        <v>3</v>
      </c>
      <c r="M136" s="16" t="e">
        <v>#N/A</v>
      </c>
      <c r="N136" s="16" t="e">
        <v>#N/A</v>
      </c>
      <c r="O136" s="16" t="e">
        <v>#N/A</v>
      </c>
      <c r="P136" s="16" t="e">
        <v>#N/A</v>
      </c>
      <c r="Q136" s="16" t="e">
        <v>#N/A</v>
      </c>
      <c r="R136" s="16" t="e">
        <v>#N/A</v>
      </c>
    </row>
    <row r="137" spans="2:18" x14ac:dyDescent="0.25">
      <c r="B137" s="18">
        <v>2032</v>
      </c>
      <c r="C137" s="18">
        <v>4</v>
      </c>
      <c r="D137" s="141">
        <v>96.240375875356904</v>
      </c>
      <c r="E137" s="141"/>
      <c r="F137" s="141">
        <v>118.36361075904807</v>
      </c>
      <c r="G137" s="141"/>
      <c r="H137" s="141">
        <v>74.117140991665735</v>
      </c>
      <c r="I137" s="141"/>
      <c r="K137" s="18">
        <v>2032</v>
      </c>
      <c r="L137" s="18">
        <v>4</v>
      </c>
      <c r="M137" s="16" t="e">
        <v>#N/A</v>
      </c>
      <c r="N137" s="16" t="e">
        <v>#N/A</v>
      </c>
      <c r="O137" s="16" t="e">
        <v>#N/A</v>
      </c>
      <c r="P137" s="16" t="e">
        <v>#N/A</v>
      </c>
      <c r="Q137" s="16" t="e">
        <v>#N/A</v>
      </c>
      <c r="R137" s="16" t="e">
        <v>#N/A</v>
      </c>
    </row>
    <row r="138" spans="2:18" x14ac:dyDescent="0.25">
      <c r="B138" s="18">
        <v>2032</v>
      </c>
      <c r="C138" s="18">
        <v>5</v>
      </c>
      <c r="D138" s="141">
        <v>45.333930773727985</v>
      </c>
      <c r="E138" s="141"/>
      <c r="F138" s="141">
        <v>55.755057973055436</v>
      </c>
      <c r="G138" s="141"/>
      <c r="H138" s="141">
        <v>34.912803574400535</v>
      </c>
      <c r="I138" s="141"/>
      <c r="K138" s="18">
        <v>2032</v>
      </c>
      <c r="L138" s="18">
        <v>5</v>
      </c>
      <c r="M138" s="16" t="e">
        <v>#N/A</v>
      </c>
      <c r="N138" s="16" t="e">
        <v>#N/A</v>
      </c>
      <c r="O138" s="16" t="e">
        <v>#N/A</v>
      </c>
      <c r="P138" s="16" t="e">
        <v>#N/A</v>
      </c>
      <c r="Q138" s="16" t="e">
        <v>#N/A</v>
      </c>
      <c r="R138" s="16" t="e">
        <v>#N/A</v>
      </c>
    </row>
    <row r="139" spans="2:18" x14ac:dyDescent="0.25">
      <c r="B139" s="18">
        <v>2032</v>
      </c>
      <c r="C139" s="18">
        <v>6</v>
      </c>
      <c r="D139" s="141">
        <v>7.5047645871473527</v>
      </c>
      <c r="E139" s="141"/>
      <c r="F139" s="141">
        <v>9.2299206684504558</v>
      </c>
      <c r="G139" s="141"/>
      <c r="H139" s="141">
        <v>5.7796085058442488</v>
      </c>
      <c r="I139" s="141"/>
      <c r="K139" s="18">
        <v>2032</v>
      </c>
      <c r="L139" s="18">
        <v>6</v>
      </c>
      <c r="M139" s="16" t="e">
        <v>#N/A</v>
      </c>
      <c r="N139" s="16" t="e">
        <v>#N/A</v>
      </c>
      <c r="O139" s="16" t="e">
        <v>#N/A</v>
      </c>
      <c r="P139" s="16" t="e">
        <v>#N/A</v>
      </c>
      <c r="Q139" s="16" t="e">
        <v>#N/A</v>
      </c>
      <c r="R139" s="16" t="e">
        <v>#N/A</v>
      </c>
    </row>
    <row r="140" spans="2:18" x14ac:dyDescent="0.25">
      <c r="B140" s="18">
        <v>2032</v>
      </c>
      <c r="C140" s="18">
        <v>7</v>
      </c>
      <c r="D140" s="141">
        <v>0.50572475921018378</v>
      </c>
      <c r="E140" s="141"/>
      <c r="F140" s="141">
        <v>0.62197812514669293</v>
      </c>
      <c r="G140" s="141"/>
      <c r="H140" s="141">
        <v>0.38947139327367464</v>
      </c>
      <c r="I140" s="141"/>
      <c r="K140" s="18">
        <v>2032</v>
      </c>
      <c r="L140" s="18">
        <v>7</v>
      </c>
      <c r="M140" s="16" t="e">
        <v>#N/A</v>
      </c>
      <c r="N140" s="16" t="e">
        <v>#N/A</v>
      </c>
      <c r="O140" s="16" t="e">
        <v>#N/A</v>
      </c>
      <c r="P140" s="16" t="e">
        <v>#N/A</v>
      </c>
      <c r="Q140" s="16" t="e">
        <v>#N/A</v>
      </c>
      <c r="R140" s="16" t="e">
        <v>#N/A</v>
      </c>
    </row>
    <row r="141" spans="2:18" x14ac:dyDescent="0.25">
      <c r="B141" s="18">
        <v>2032</v>
      </c>
      <c r="C141" s="18">
        <v>8</v>
      </c>
      <c r="D141" s="141">
        <v>8.1106801005406834E-2</v>
      </c>
      <c r="E141" s="141"/>
      <c r="F141" s="141">
        <v>9.9751208749941311E-2</v>
      </c>
      <c r="G141" s="141"/>
      <c r="H141" s="141">
        <v>6.2462393260872343E-2</v>
      </c>
      <c r="I141" s="141"/>
      <c r="K141" s="18">
        <v>2032</v>
      </c>
      <c r="L141" s="18">
        <v>8</v>
      </c>
      <c r="M141" s="16" t="e">
        <v>#N/A</v>
      </c>
      <c r="N141" s="16" t="e">
        <v>#N/A</v>
      </c>
      <c r="O141" s="16" t="e">
        <v>#N/A</v>
      </c>
      <c r="P141" s="16" t="e">
        <v>#N/A</v>
      </c>
      <c r="Q141" s="16" t="e">
        <v>#N/A</v>
      </c>
      <c r="R141" s="16" t="e">
        <v>#N/A</v>
      </c>
    </row>
    <row r="142" spans="2:18" x14ac:dyDescent="0.25">
      <c r="B142" s="18">
        <v>2032</v>
      </c>
      <c r="C142" s="18">
        <v>9</v>
      </c>
      <c r="D142" s="141">
        <v>0.80152603346519702</v>
      </c>
      <c r="E142" s="141"/>
      <c r="F142" s="141">
        <v>0.98577665117589075</v>
      </c>
      <c r="G142" s="141"/>
      <c r="H142" s="141">
        <v>0.61727541575450329</v>
      </c>
      <c r="I142" s="141"/>
      <c r="K142" s="18">
        <v>2032</v>
      </c>
      <c r="L142" s="18">
        <v>9</v>
      </c>
      <c r="M142" s="16" t="e">
        <v>#N/A</v>
      </c>
      <c r="N142" s="16" t="e">
        <v>#N/A</v>
      </c>
      <c r="O142" s="16" t="e">
        <v>#N/A</v>
      </c>
      <c r="P142" s="16" t="e">
        <v>#N/A</v>
      </c>
      <c r="Q142" s="16" t="e">
        <v>#N/A</v>
      </c>
      <c r="R142" s="16" t="e">
        <v>#N/A</v>
      </c>
    </row>
    <row r="143" spans="2:18" x14ac:dyDescent="0.25">
      <c r="B143" s="18">
        <v>2032</v>
      </c>
      <c r="C143" s="18">
        <v>10</v>
      </c>
      <c r="D143" s="141">
        <v>20.124028625929764</v>
      </c>
      <c r="E143" s="141"/>
      <c r="F143" s="141">
        <v>24.750035206308969</v>
      </c>
      <c r="G143" s="141"/>
      <c r="H143" s="141">
        <v>15.498022045550561</v>
      </c>
      <c r="I143" s="141"/>
      <c r="K143" s="18">
        <v>2032</v>
      </c>
      <c r="L143" s="18">
        <v>10</v>
      </c>
      <c r="M143" s="16" t="e">
        <v>#N/A</v>
      </c>
      <c r="N143" s="16" t="e">
        <v>#N/A</v>
      </c>
      <c r="O143" s="16" t="e">
        <v>#N/A</v>
      </c>
      <c r="P143" s="16" t="e">
        <v>#N/A</v>
      </c>
      <c r="Q143" s="16" t="e">
        <v>#N/A</v>
      </c>
      <c r="R143" s="16" t="e">
        <v>#N/A</v>
      </c>
    </row>
    <row r="144" spans="2:18" x14ac:dyDescent="0.25">
      <c r="B144" s="18">
        <v>2032</v>
      </c>
      <c r="C144" s="18">
        <v>11</v>
      </c>
      <c r="D144" s="141">
        <v>102.88636256950581</v>
      </c>
      <c r="E144" s="141"/>
      <c r="F144" s="141">
        <v>126.53734215838146</v>
      </c>
      <c r="G144" s="141"/>
      <c r="H144" s="141">
        <v>79.235382980630135</v>
      </c>
      <c r="I144" s="141"/>
      <c r="K144" s="18">
        <v>2032</v>
      </c>
      <c r="L144" s="18">
        <v>11</v>
      </c>
      <c r="M144" s="16" t="e">
        <v>#N/A</v>
      </c>
      <c r="N144" s="16" t="e">
        <v>#N/A</v>
      </c>
      <c r="O144" s="16" t="e">
        <v>#N/A</v>
      </c>
      <c r="P144" s="16" t="e">
        <v>#N/A</v>
      </c>
      <c r="Q144" s="16" t="e">
        <v>#N/A</v>
      </c>
      <c r="R144" s="16" t="e">
        <v>#N/A</v>
      </c>
    </row>
    <row r="145" spans="2:18" x14ac:dyDescent="0.25">
      <c r="B145" s="18">
        <v>2032</v>
      </c>
      <c r="C145" s="18">
        <v>12</v>
      </c>
      <c r="D145" s="141">
        <v>241.87956455130094</v>
      </c>
      <c r="E145" s="141"/>
      <c r="F145" s="141">
        <v>297.48157536497206</v>
      </c>
      <c r="G145" s="141"/>
      <c r="H145" s="141">
        <v>186.2775537376298</v>
      </c>
      <c r="I145" s="141"/>
      <c r="K145" s="18">
        <v>2032</v>
      </c>
      <c r="L145" s="18">
        <v>12</v>
      </c>
      <c r="M145" s="16" t="e">
        <v>#N/A</v>
      </c>
      <c r="N145" s="16" t="e">
        <v>#N/A</v>
      </c>
      <c r="O145" s="16" t="e">
        <v>#N/A</v>
      </c>
      <c r="P145" s="16" t="e">
        <v>#N/A</v>
      </c>
      <c r="Q145" s="16" t="e">
        <v>#N/A</v>
      </c>
      <c r="R145" s="16" t="e">
        <v>#N/A</v>
      </c>
    </row>
    <row r="146" spans="2:18" x14ac:dyDescent="0.25">
      <c r="B146" s="18">
        <v>2033</v>
      </c>
      <c r="C146" s="18">
        <v>1</v>
      </c>
      <c r="D146" s="141">
        <v>233.06952072478055</v>
      </c>
      <c r="E146" s="141"/>
      <c r="F146" s="141">
        <v>286.9354081584753</v>
      </c>
      <c r="G146" s="141"/>
      <c r="H146" s="141">
        <v>179.20363329108577</v>
      </c>
      <c r="I146" s="141"/>
      <c r="K146" s="18">
        <v>2033</v>
      </c>
      <c r="L146" s="18">
        <v>1</v>
      </c>
      <c r="M146" s="16" t="e">
        <v>#N/A</v>
      </c>
      <c r="N146" s="16" t="e">
        <v>#N/A</v>
      </c>
      <c r="O146" s="16" t="e">
        <v>#N/A</v>
      </c>
      <c r="P146" s="16" t="e">
        <v>#N/A</v>
      </c>
      <c r="Q146" s="16" t="e">
        <v>#N/A</v>
      </c>
      <c r="R146" s="16" t="e">
        <v>#N/A</v>
      </c>
    </row>
    <row r="147" spans="2:18" x14ac:dyDescent="0.25">
      <c r="B147" s="18">
        <v>2033</v>
      </c>
      <c r="C147" s="18">
        <v>2</v>
      </c>
      <c r="D147" s="141">
        <v>205.01006687064987</v>
      </c>
      <c r="E147" s="141"/>
      <c r="F147" s="141">
        <v>252.39099059884862</v>
      </c>
      <c r="G147" s="141"/>
      <c r="H147" s="141">
        <v>157.62914314245111</v>
      </c>
      <c r="I147" s="141"/>
      <c r="K147" s="18">
        <v>2033</v>
      </c>
      <c r="L147" s="18">
        <v>2</v>
      </c>
      <c r="M147" s="16" t="e">
        <v>#N/A</v>
      </c>
      <c r="N147" s="16" t="e">
        <v>#N/A</v>
      </c>
      <c r="O147" s="16" t="e">
        <v>#N/A</v>
      </c>
      <c r="P147" s="16" t="e">
        <v>#N/A</v>
      </c>
      <c r="Q147" s="16" t="e">
        <v>#N/A</v>
      </c>
      <c r="R147" s="16" t="e">
        <v>#N/A</v>
      </c>
    </row>
    <row r="148" spans="2:18" x14ac:dyDescent="0.25">
      <c r="B148" s="18">
        <v>2033</v>
      </c>
      <c r="C148" s="18">
        <v>3</v>
      </c>
      <c r="D148" s="141">
        <v>161.32880985605954</v>
      </c>
      <c r="E148" s="141"/>
      <c r="F148" s="141">
        <v>198.61433515552653</v>
      </c>
      <c r="G148" s="141"/>
      <c r="H148" s="141">
        <v>124.04328455659254</v>
      </c>
      <c r="I148" s="141"/>
      <c r="K148" s="18">
        <v>2033</v>
      </c>
      <c r="L148" s="18">
        <v>3</v>
      </c>
      <c r="M148" s="16" t="e">
        <v>#N/A</v>
      </c>
      <c r="N148" s="16" t="e">
        <v>#N/A</v>
      </c>
      <c r="O148" s="16" t="e">
        <v>#N/A</v>
      </c>
      <c r="P148" s="16" t="e">
        <v>#N/A</v>
      </c>
      <c r="Q148" s="16" t="e">
        <v>#N/A</v>
      </c>
      <c r="R148" s="16" t="e">
        <v>#N/A</v>
      </c>
    </row>
    <row r="149" spans="2:18" x14ac:dyDescent="0.25">
      <c r="B149" s="18">
        <v>2033</v>
      </c>
      <c r="C149" s="18">
        <v>4</v>
      </c>
      <c r="D149" s="141">
        <v>95.723880119317414</v>
      </c>
      <c r="E149" s="141"/>
      <c r="F149" s="141">
        <v>117.84711500300858</v>
      </c>
      <c r="G149" s="141"/>
      <c r="H149" s="141">
        <v>73.600645235626246</v>
      </c>
      <c r="I149" s="141"/>
      <c r="K149" s="18">
        <v>2033</v>
      </c>
      <c r="L149" s="18">
        <v>4</v>
      </c>
      <c r="M149" s="16" t="e">
        <v>#N/A</v>
      </c>
      <c r="N149" s="16" t="e">
        <v>#N/A</v>
      </c>
      <c r="O149" s="16" t="e">
        <v>#N/A</v>
      </c>
      <c r="P149" s="16" t="e">
        <v>#N/A</v>
      </c>
      <c r="Q149" s="16" t="e">
        <v>#N/A</v>
      </c>
      <c r="R149" s="16" t="e">
        <v>#N/A</v>
      </c>
    </row>
    <row r="150" spans="2:18" x14ac:dyDescent="0.25">
      <c r="B150" s="18">
        <v>2033</v>
      </c>
      <c r="C150" s="18">
        <v>5</v>
      </c>
      <c r="D150" s="141">
        <v>45.09063597530011</v>
      </c>
      <c r="E150" s="141"/>
      <c r="F150" s="141">
        <v>55.511763174627561</v>
      </c>
      <c r="G150" s="141"/>
      <c r="H150" s="141">
        <v>34.669508775972652</v>
      </c>
      <c r="I150" s="141"/>
      <c r="K150" s="18">
        <v>2033</v>
      </c>
      <c r="L150" s="18">
        <v>5</v>
      </c>
      <c r="M150" s="16" t="e">
        <v>#N/A</v>
      </c>
      <c r="N150" s="16" t="e">
        <v>#N/A</v>
      </c>
      <c r="O150" s="16" t="e">
        <v>#N/A</v>
      </c>
      <c r="P150" s="16" t="e">
        <v>#N/A</v>
      </c>
      <c r="Q150" s="16" t="e">
        <v>#N/A</v>
      </c>
      <c r="R150" s="16" t="e">
        <v>#N/A</v>
      </c>
    </row>
    <row r="151" spans="2:18" x14ac:dyDescent="0.25">
      <c r="B151" s="18">
        <v>2033</v>
      </c>
      <c r="C151" s="18">
        <v>6</v>
      </c>
      <c r="D151" s="141">
        <v>7.4644885696850229</v>
      </c>
      <c r="E151" s="141"/>
      <c r="F151" s="141">
        <v>9.1896446509881269</v>
      </c>
      <c r="G151" s="141"/>
      <c r="H151" s="141">
        <v>5.7393324883819199</v>
      </c>
      <c r="I151" s="141"/>
      <c r="K151" s="18">
        <v>2033</v>
      </c>
      <c r="L151" s="18">
        <v>6</v>
      </c>
      <c r="M151" s="16" t="e">
        <v>#N/A</v>
      </c>
      <c r="N151" s="16" t="e">
        <v>#N/A</v>
      </c>
      <c r="O151" s="16" t="e">
        <v>#N/A</v>
      </c>
      <c r="P151" s="16" t="e">
        <v>#N/A</v>
      </c>
      <c r="Q151" s="16" t="e">
        <v>#N/A</v>
      </c>
      <c r="R151" s="16" t="e">
        <v>#N/A</v>
      </c>
    </row>
    <row r="152" spans="2:18" x14ac:dyDescent="0.25">
      <c r="B152" s="18">
        <v>2033</v>
      </c>
      <c r="C152" s="18">
        <v>7</v>
      </c>
      <c r="D152" s="141">
        <v>0.50301067284590739</v>
      </c>
      <c r="E152" s="141"/>
      <c r="F152" s="141">
        <v>0.61926403878241654</v>
      </c>
      <c r="G152" s="141"/>
      <c r="H152" s="141">
        <v>0.38675730690939819</v>
      </c>
      <c r="I152" s="141"/>
      <c r="K152" s="18">
        <v>2033</v>
      </c>
      <c r="L152" s="18">
        <v>7</v>
      </c>
      <c r="M152" s="16" t="e">
        <v>#N/A</v>
      </c>
      <c r="N152" s="16" t="e">
        <v>#N/A</v>
      </c>
      <c r="O152" s="16" t="e">
        <v>#N/A</v>
      </c>
      <c r="P152" s="16" t="e">
        <v>#N/A</v>
      </c>
      <c r="Q152" s="16" t="e">
        <v>#N/A</v>
      </c>
      <c r="R152" s="16" t="e">
        <v>#N/A</v>
      </c>
    </row>
    <row r="153" spans="2:18" x14ac:dyDescent="0.25">
      <c r="B153" s="18">
        <v>2033</v>
      </c>
      <c r="C153" s="18">
        <v>8</v>
      </c>
      <c r="D153" s="141">
        <v>8.0671523003588902E-2</v>
      </c>
      <c r="E153" s="141"/>
      <c r="F153" s="141">
        <v>9.9315930748123393E-2</v>
      </c>
      <c r="G153" s="141"/>
      <c r="H153" s="141">
        <v>6.2027115259054418E-2</v>
      </c>
      <c r="I153" s="141"/>
      <c r="K153" s="18">
        <v>2033</v>
      </c>
      <c r="L153" s="18">
        <v>8</v>
      </c>
      <c r="M153" s="16" t="e">
        <v>#N/A</v>
      </c>
      <c r="N153" s="16" t="e">
        <v>#N/A</v>
      </c>
      <c r="O153" s="16" t="e">
        <v>#N/A</v>
      </c>
      <c r="P153" s="16" t="e">
        <v>#N/A</v>
      </c>
      <c r="Q153" s="16" t="e">
        <v>#N/A</v>
      </c>
      <c r="R153" s="16" t="e">
        <v>#N/A</v>
      </c>
    </row>
    <row r="154" spans="2:18" x14ac:dyDescent="0.25">
      <c r="B154" s="18">
        <v>2033</v>
      </c>
      <c r="C154" s="18">
        <v>9</v>
      </c>
      <c r="D154" s="141">
        <v>0.79722446262370217</v>
      </c>
      <c r="E154" s="141"/>
      <c r="F154" s="141">
        <v>0.98147508033439601</v>
      </c>
      <c r="G154" s="141"/>
      <c r="H154" s="141">
        <v>0.61297384491300844</v>
      </c>
      <c r="I154" s="141"/>
      <c r="K154" s="18">
        <v>2033</v>
      </c>
      <c r="L154" s="18">
        <v>9</v>
      </c>
      <c r="M154" s="16" t="e">
        <v>#N/A</v>
      </c>
      <c r="N154" s="16" t="e">
        <v>#N/A</v>
      </c>
      <c r="O154" s="16" t="e">
        <v>#N/A</v>
      </c>
      <c r="P154" s="16" t="e">
        <v>#N/A</v>
      </c>
      <c r="Q154" s="16" t="e">
        <v>#N/A</v>
      </c>
      <c r="R154" s="16" t="e">
        <v>#N/A</v>
      </c>
    </row>
    <row r="155" spans="2:18" x14ac:dyDescent="0.25">
      <c r="B155" s="18">
        <v>2033</v>
      </c>
      <c r="C155" s="18">
        <v>10</v>
      </c>
      <c r="D155" s="141">
        <v>20.016028472302235</v>
      </c>
      <c r="E155" s="141"/>
      <c r="F155" s="141">
        <v>24.64203505268144</v>
      </c>
      <c r="G155" s="141"/>
      <c r="H155" s="141">
        <v>15.39002189192303</v>
      </c>
      <c r="I155" s="141"/>
      <c r="K155" s="18">
        <v>2033</v>
      </c>
      <c r="L155" s="18">
        <v>10</v>
      </c>
      <c r="M155" s="16" t="e">
        <v>#N/A</v>
      </c>
      <c r="N155" s="16" t="e">
        <v>#N/A</v>
      </c>
      <c r="O155" s="16" t="e">
        <v>#N/A</v>
      </c>
      <c r="P155" s="16" t="e">
        <v>#N/A</v>
      </c>
      <c r="Q155" s="16" t="e">
        <v>#N/A</v>
      </c>
      <c r="R155" s="16" t="e">
        <v>#N/A</v>
      </c>
    </row>
    <row r="156" spans="2:18" x14ac:dyDescent="0.25">
      <c r="B156" s="18">
        <v>2033</v>
      </c>
      <c r="C156" s="18">
        <v>11</v>
      </c>
      <c r="D156" s="141">
        <v>102.3341996219056</v>
      </c>
      <c r="E156" s="141"/>
      <c r="F156" s="141">
        <v>125.98517921078125</v>
      </c>
      <c r="G156" s="141"/>
      <c r="H156" s="141">
        <v>78.683220033029926</v>
      </c>
      <c r="I156" s="141"/>
      <c r="K156" s="18">
        <v>2033</v>
      </c>
      <c r="L156" s="18">
        <v>11</v>
      </c>
      <c r="M156" s="16" t="e">
        <v>#N/A</v>
      </c>
      <c r="N156" s="16" t="e">
        <v>#N/A</v>
      </c>
      <c r="O156" s="16" t="e">
        <v>#N/A</v>
      </c>
      <c r="P156" s="16" t="e">
        <v>#N/A</v>
      </c>
      <c r="Q156" s="16" t="e">
        <v>#N/A</v>
      </c>
      <c r="R156" s="16" t="e">
        <v>#N/A</v>
      </c>
    </row>
    <row r="157" spans="2:18" x14ac:dyDescent="0.25">
      <c r="B157" s="18">
        <v>2033</v>
      </c>
      <c r="C157" s="18">
        <v>12</v>
      </c>
      <c r="D157" s="141">
        <v>240.5814631315265</v>
      </c>
      <c r="E157" s="141"/>
      <c r="F157" s="141">
        <v>296.18347394519765</v>
      </c>
      <c r="G157" s="141"/>
      <c r="H157" s="141">
        <v>184.97945231785536</v>
      </c>
      <c r="I157" s="141"/>
      <c r="K157" s="18">
        <v>2033</v>
      </c>
      <c r="L157" s="18">
        <v>12</v>
      </c>
      <c r="M157" s="16" t="e">
        <v>#N/A</v>
      </c>
      <c r="N157" s="16" t="e">
        <v>#N/A</v>
      </c>
      <c r="O157" s="16" t="e">
        <v>#N/A</v>
      </c>
      <c r="P157" s="16" t="e">
        <v>#N/A</v>
      </c>
      <c r="Q157" s="16" t="e">
        <v>#N/A</v>
      </c>
      <c r="R157" s="16" t="e">
        <v>#N/A</v>
      </c>
    </row>
    <row r="158" spans="2:18" x14ac:dyDescent="0.25">
      <c r="B158" s="18">
        <v>2034</v>
      </c>
      <c r="C158" s="18">
        <v>1</v>
      </c>
      <c r="D158" s="141">
        <v>231.81195136835186</v>
      </c>
      <c r="E158" s="141"/>
      <c r="F158" s="141">
        <v>285.67783880204667</v>
      </c>
      <c r="G158" s="141"/>
      <c r="H158" s="141">
        <v>177.94606393465708</v>
      </c>
      <c r="I158" s="141"/>
      <c r="K158" s="18">
        <v>2034</v>
      </c>
      <c r="L158" s="18">
        <v>1</v>
      </c>
      <c r="M158" s="16" t="e">
        <v>#N/A</v>
      </c>
      <c r="N158" s="16" t="e">
        <v>#N/A</v>
      </c>
      <c r="O158" s="16" t="e">
        <v>#N/A</v>
      </c>
      <c r="P158" s="16" t="e">
        <v>#N/A</v>
      </c>
      <c r="Q158" s="16" t="e">
        <v>#N/A</v>
      </c>
      <c r="R158" s="16" t="e">
        <v>#N/A</v>
      </c>
    </row>
    <row r="159" spans="2:18" x14ac:dyDescent="0.25">
      <c r="B159" s="18">
        <v>2034</v>
      </c>
      <c r="C159" s="18">
        <v>2</v>
      </c>
      <c r="D159" s="141">
        <v>203.9038974450888</v>
      </c>
      <c r="E159" s="141"/>
      <c r="F159" s="141">
        <v>251.28482117328755</v>
      </c>
      <c r="G159" s="141"/>
      <c r="H159" s="141">
        <v>156.52297371689005</v>
      </c>
      <c r="I159" s="141"/>
      <c r="K159" s="18">
        <v>2034</v>
      </c>
      <c r="L159" s="18">
        <v>2</v>
      </c>
      <c r="M159" s="16" t="e">
        <v>#N/A</v>
      </c>
      <c r="N159" s="16" t="e">
        <v>#N/A</v>
      </c>
      <c r="O159" s="16" t="e">
        <v>#N/A</v>
      </c>
      <c r="P159" s="16" t="e">
        <v>#N/A</v>
      </c>
      <c r="Q159" s="16" t="e">
        <v>#N/A</v>
      </c>
      <c r="R159" s="16" t="e">
        <v>#N/A</v>
      </c>
    </row>
    <row r="160" spans="2:18" x14ac:dyDescent="0.25">
      <c r="B160" s="18">
        <v>2034</v>
      </c>
      <c r="C160" s="18">
        <v>3</v>
      </c>
      <c r="D160" s="141">
        <v>160.45833066618871</v>
      </c>
      <c r="E160" s="141"/>
      <c r="F160" s="141">
        <v>197.74385596565571</v>
      </c>
      <c r="G160" s="141"/>
      <c r="H160" s="141">
        <v>123.17280536672172</v>
      </c>
      <c r="I160" s="141"/>
      <c r="K160" s="18">
        <v>2034</v>
      </c>
      <c r="L160" s="18">
        <v>3</v>
      </c>
      <c r="M160" s="16" t="e">
        <v>#N/A</v>
      </c>
      <c r="N160" s="16" t="e">
        <v>#N/A</v>
      </c>
      <c r="O160" s="16" t="e">
        <v>#N/A</v>
      </c>
      <c r="P160" s="16" t="e">
        <v>#N/A</v>
      </c>
      <c r="Q160" s="16" t="e">
        <v>#N/A</v>
      </c>
      <c r="R160" s="16" t="e">
        <v>#N/A</v>
      </c>
    </row>
    <row r="161" spans="2:18" x14ac:dyDescent="0.25">
      <c r="B161" s="18">
        <v>2034</v>
      </c>
      <c r="C161" s="18">
        <v>4</v>
      </c>
      <c r="D161" s="141">
        <v>95.207384363277939</v>
      </c>
      <c r="E161" s="141"/>
      <c r="F161" s="141">
        <v>117.33061924696911</v>
      </c>
      <c r="G161" s="141"/>
      <c r="H161" s="141">
        <v>73.08414947958677</v>
      </c>
      <c r="I161" s="141"/>
      <c r="K161" s="18">
        <v>2034</v>
      </c>
      <c r="L161" s="18">
        <v>4</v>
      </c>
      <c r="M161" s="16" t="e">
        <v>#N/A</v>
      </c>
      <c r="N161" s="16" t="e">
        <v>#N/A</v>
      </c>
      <c r="O161" s="16" t="e">
        <v>#N/A</v>
      </c>
      <c r="P161" s="16" t="e">
        <v>#N/A</v>
      </c>
      <c r="Q161" s="16" t="e">
        <v>#N/A</v>
      </c>
      <c r="R161" s="16" t="e">
        <v>#N/A</v>
      </c>
    </row>
    <row r="162" spans="2:18" x14ac:dyDescent="0.25">
      <c r="B162" s="18">
        <v>2034</v>
      </c>
      <c r="C162" s="18">
        <v>5</v>
      </c>
      <c r="D162" s="141">
        <v>44.847341176872227</v>
      </c>
      <c r="E162" s="141"/>
      <c r="F162" s="141">
        <v>55.268468376199685</v>
      </c>
      <c r="G162" s="141"/>
      <c r="H162" s="141">
        <v>34.426213977544776</v>
      </c>
      <c r="I162" s="141"/>
      <c r="K162" s="18">
        <v>2034</v>
      </c>
      <c r="L162" s="18">
        <v>5</v>
      </c>
      <c r="M162" s="16" t="e">
        <v>#N/A</v>
      </c>
      <c r="N162" s="16" t="e">
        <v>#N/A</v>
      </c>
      <c r="O162" s="16" t="e">
        <v>#N/A</v>
      </c>
      <c r="P162" s="16" t="e">
        <v>#N/A</v>
      </c>
      <c r="Q162" s="16" t="e">
        <v>#N/A</v>
      </c>
      <c r="R162" s="16" t="e">
        <v>#N/A</v>
      </c>
    </row>
    <row r="163" spans="2:18" x14ac:dyDescent="0.25">
      <c r="B163" s="18">
        <v>2034</v>
      </c>
      <c r="C163" s="18">
        <v>6</v>
      </c>
      <c r="D163" s="141">
        <v>7.4242125522226941</v>
      </c>
      <c r="E163" s="141"/>
      <c r="F163" s="141">
        <v>9.149368633525798</v>
      </c>
      <c r="G163" s="141"/>
      <c r="H163" s="141">
        <v>5.699056470919591</v>
      </c>
      <c r="I163" s="141"/>
      <c r="K163" s="18">
        <v>2034</v>
      </c>
      <c r="L163" s="18">
        <v>6</v>
      </c>
      <c r="M163" s="16" t="e">
        <v>#N/A</v>
      </c>
      <c r="N163" s="16" t="e">
        <v>#N/A</v>
      </c>
      <c r="O163" s="16" t="e">
        <v>#N/A</v>
      </c>
      <c r="P163" s="16" t="e">
        <v>#N/A</v>
      </c>
      <c r="Q163" s="16" t="e">
        <v>#N/A</v>
      </c>
      <c r="R163" s="16" t="e">
        <v>#N/A</v>
      </c>
    </row>
    <row r="164" spans="2:18" x14ac:dyDescent="0.25">
      <c r="B164" s="18">
        <v>2034</v>
      </c>
      <c r="C164" s="18">
        <v>7</v>
      </c>
      <c r="D164" s="141">
        <v>0.50029658648163089</v>
      </c>
      <c r="E164" s="141"/>
      <c r="F164" s="141">
        <v>0.61654995241814003</v>
      </c>
      <c r="G164" s="141"/>
      <c r="H164" s="141">
        <v>0.38404322054512169</v>
      </c>
      <c r="I164" s="141"/>
      <c r="K164" s="18">
        <v>2034</v>
      </c>
      <c r="L164" s="18">
        <v>7</v>
      </c>
      <c r="M164" s="16" t="e">
        <v>#N/A</v>
      </c>
      <c r="N164" s="16" t="e">
        <v>#N/A</v>
      </c>
      <c r="O164" s="16" t="e">
        <v>#N/A</v>
      </c>
      <c r="P164" s="16" t="e">
        <v>#N/A</v>
      </c>
      <c r="Q164" s="16" t="e">
        <v>#N/A</v>
      </c>
      <c r="R164" s="16" t="e">
        <v>#N/A</v>
      </c>
    </row>
    <row r="165" spans="2:18" x14ac:dyDescent="0.25">
      <c r="B165" s="18">
        <v>2034</v>
      </c>
      <c r="C165" s="18">
        <v>8</v>
      </c>
      <c r="D165" s="141">
        <v>8.0236245001770984E-2</v>
      </c>
      <c r="E165" s="141"/>
      <c r="F165" s="141">
        <v>9.8880652746305461E-2</v>
      </c>
      <c r="G165" s="141"/>
      <c r="H165" s="141">
        <v>6.1591837257236492E-2</v>
      </c>
      <c r="I165" s="141"/>
      <c r="K165" s="18">
        <v>2034</v>
      </c>
      <c r="L165" s="18">
        <v>8</v>
      </c>
      <c r="M165" s="16" t="e">
        <v>#N/A</v>
      </c>
      <c r="N165" s="16" t="e">
        <v>#N/A</v>
      </c>
      <c r="O165" s="16" t="e">
        <v>#N/A</v>
      </c>
      <c r="P165" s="16" t="e">
        <v>#N/A</v>
      </c>
      <c r="Q165" s="16" t="e">
        <v>#N/A</v>
      </c>
      <c r="R165" s="16" t="e">
        <v>#N/A</v>
      </c>
    </row>
    <row r="166" spans="2:18" x14ac:dyDescent="0.25">
      <c r="B166" s="18">
        <v>2034</v>
      </c>
      <c r="C166" s="18">
        <v>9</v>
      </c>
      <c r="D166" s="141">
        <v>0.79292289178220743</v>
      </c>
      <c r="E166" s="141"/>
      <c r="F166" s="141">
        <v>0.97717350949290116</v>
      </c>
      <c r="G166" s="141"/>
      <c r="H166" s="141">
        <v>0.6086722740715137</v>
      </c>
      <c r="I166" s="141"/>
      <c r="K166" s="18">
        <v>2034</v>
      </c>
      <c r="L166" s="18">
        <v>9</v>
      </c>
      <c r="M166" s="16" t="e">
        <v>#N/A</v>
      </c>
      <c r="N166" s="16" t="e">
        <v>#N/A</v>
      </c>
      <c r="O166" s="16" t="e">
        <v>#N/A</v>
      </c>
      <c r="P166" s="16" t="e">
        <v>#N/A</v>
      </c>
      <c r="Q166" s="16" t="e">
        <v>#N/A</v>
      </c>
      <c r="R166" s="16" t="e">
        <v>#N/A</v>
      </c>
    </row>
    <row r="167" spans="2:18" x14ac:dyDescent="0.25">
      <c r="B167" s="18">
        <v>2034</v>
      </c>
      <c r="C167" s="18">
        <v>10</v>
      </c>
      <c r="D167" s="141">
        <v>19.908028318674706</v>
      </c>
      <c r="E167" s="141"/>
      <c r="F167" s="141">
        <v>24.534034899053907</v>
      </c>
      <c r="G167" s="141"/>
      <c r="H167" s="141">
        <v>15.282021738295501</v>
      </c>
      <c r="I167" s="141"/>
      <c r="K167" s="18">
        <v>2034</v>
      </c>
      <c r="L167" s="18">
        <v>10</v>
      </c>
      <c r="M167" s="16" t="e">
        <v>#N/A</v>
      </c>
      <c r="N167" s="16" t="e">
        <v>#N/A</v>
      </c>
      <c r="O167" s="16" t="e">
        <v>#N/A</v>
      </c>
      <c r="P167" s="16" t="e">
        <v>#N/A</v>
      </c>
      <c r="Q167" s="16" t="e">
        <v>#N/A</v>
      </c>
      <c r="R167" s="16" t="e">
        <v>#N/A</v>
      </c>
    </row>
    <row r="168" spans="2:18" x14ac:dyDescent="0.25">
      <c r="B168" s="18">
        <v>2034</v>
      </c>
      <c r="C168" s="18">
        <v>11</v>
      </c>
      <c r="D168" s="141">
        <v>101.78203667430539</v>
      </c>
      <c r="E168" s="141"/>
      <c r="F168" s="141">
        <v>125.43301626318105</v>
      </c>
      <c r="G168" s="141"/>
      <c r="H168" s="141">
        <v>78.131057085429717</v>
      </c>
      <c r="I168" s="141"/>
      <c r="K168" s="18">
        <v>2034</v>
      </c>
      <c r="L168" s="18">
        <v>11</v>
      </c>
      <c r="M168" s="16" t="e">
        <v>#N/A</v>
      </c>
      <c r="N168" s="16" t="e">
        <v>#N/A</v>
      </c>
      <c r="O168" s="16" t="e">
        <v>#N/A</v>
      </c>
      <c r="P168" s="16" t="e">
        <v>#N/A</v>
      </c>
      <c r="Q168" s="16" t="e">
        <v>#N/A</v>
      </c>
      <c r="R168" s="16" t="e">
        <v>#N/A</v>
      </c>
    </row>
    <row r="169" spans="2:18" x14ac:dyDescent="0.25">
      <c r="B169" s="18">
        <v>2034</v>
      </c>
      <c r="C169" s="18">
        <v>12</v>
      </c>
      <c r="D169" s="141">
        <v>239.28336171175209</v>
      </c>
      <c r="E169" s="141"/>
      <c r="F169" s="141">
        <v>294.88537252542324</v>
      </c>
      <c r="G169" s="141"/>
      <c r="H169" s="141">
        <v>183.68135089808095</v>
      </c>
      <c r="I169" s="141"/>
      <c r="K169" s="18">
        <v>2034</v>
      </c>
      <c r="L169" s="18">
        <v>12</v>
      </c>
      <c r="M169" s="16" t="e">
        <v>#N/A</v>
      </c>
      <c r="N169" s="16" t="e">
        <v>#N/A</v>
      </c>
      <c r="O169" s="16" t="e">
        <v>#N/A</v>
      </c>
      <c r="P169" s="16" t="e">
        <v>#N/A</v>
      </c>
      <c r="Q169" s="16" t="e">
        <v>#N/A</v>
      </c>
      <c r="R169" s="16" t="e">
        <v>#N/A</v>
      </c>
    </row>
    <row r="170" spans="2:18" x14ac:dyDescent="0.25">
      <c r="B170" s="18">
        <v>2035</v>
      </c>
      <c r="C170" s="18">
        <v>1</v>
      </c>
      <c r="D170" s="141">
        <v>230.5543820119232</v>
      </c>
      <c r="E170" s="141"/>
      <c r="F170" s="141">
        <v>284.42026944561798</v>
      </c>
      <c r="G170" s="141"/>
      <c r="H170" s="141">
        <v>176.68849457822841</v>
      </c>
      <c r="I170" s="141"/>
      <c r="K170" s="18">
        <v>2035</v>
      </c>
      <c r="L170" s="18">
        <v>1</v>
      </c>
      <c r="M170" s="16" t="e">
        <v>#N/A</v>
      </c>
      <c r="N170" s="16" t="e">
        <v>#N/A</v>
      </c>
      <c r="O170" s="16" t="e">
        <v>#N/A</v>
      </c>
      <c r="P170" s="16" t="e">
        <v>#N/A</v>
      </c>
      <c r="Q170" s="16" t="e">
        <v>#N/A</v>
      </c>
      <c r="R170" s="16" t="e">
        <v>#N/A</v>
      </c>
    </row>
    <row r="171" spans="2:18" x14ac:dyDescent="0.25">
      <c r="B171" s="18">
        <v>2035</v>
      </c>
      <c r="C171" s="18">
        <v>2</v>
      </c>
      <c r="D171" s="141">
        <v>202.79772801952774</v>
      </c>
      <c r="E171" s="141"/>
      <c r="F171" s="141">
        <v>250.17865174772652</v>
      </c>
      <c r="G171" s="141"/>
      <c r="H171" s="141">
        <v>155.41680429132899</v>
      </c>
      <c r="I171" s="141"/>
      <c r="K171" s="18">
        <v>2035</v>
      </c>
      <c r="L171" s="18">
        <v>2</v>
      </c>
      <c r="M171" s="16" t="e">
        <v>#N/A</v>
      </c>
      <c r="N171" s="16" t="e">
        <v>#N/A</v>
      </c>
      <c r="O171" s="16" t="e">
        <v>#N/A</v>
      </c>
      <c r="P171" s="16" t="e">
        <v>#N/A</v>
      </c>
      <c r="Q171" s="16" t="e">
        <v>#N/A</v>
      </c>
      <c r="R171" s="16" t="e">
        <v>#N/A</v>
      </c>
    </row>
    <row r="172" spans="2:18" x14ac:dyDescent="0.25">
      <c r="B172" s="18">
        <v>2035</v>
      </c>
      <c r="C172" s="18">
        <v>3</v>
      </c>
      <c r="D172" s="141">
        <v>159.58785147631789</v>
      </c>
      <c r="E172" s="141"/>
      <c r="F172" s="141">
        <v>196.87337677578489</v>
      </c>
      <c r="G172" s="141"/>
      <c r="H172" s="141">
        <v>122.3023261768509</v>
      </c>
      <c r="I172" s="141"/>
      <c r="K172" s="18">
        <v>2035</v>
      </c>
      <c r="L172" s="18">
        <v>3</v>
      </c>
      <c r="M172" s="16" t="e">
        <v>#N/A</v>
      </c>
      <c r="N172" s="16" t="e">
        <v>#N/A</v>
      </c>
      <c r="O172" s="16" t="e">
        <v>#N/A</v>
      </c>
      <c r="P172" s="16" t="e">
        <v>#N/A</v>
      </c>
      <c r="Q172" s="16" t="e">
        <v>#N/A</v>
      </c>
      <c r="R172" s="16" t="e">
        <v>#N/A</v>
      </c>
    </row>
    <row r="173" spans="2:18" x14ac:dyDescent="0.25">
      <c r="B173" s="18">
        <v>2035</v>
      </c>
      <c r="C173" s="18">
        <v>4</v>
      </c>
      <c r="D173" s="141">
        <v>94.690888607238449</v>
      </c>
      <c r="E173" s="141"/>
      <c r="F173" s="141">
        <v>116.81412349092962</v>
      </c>
      <c r="G173" s="141"/>
      <c r="H173" s="141">
        <v>72.567653723547281</v>
      </c>
      <c r="I173" s="141"/>
      <c r="K173" s="18">
        <v>2035</v>
      </c>
      <c r="L173" s="18">
        <v>4</v>
      </c>
      <c r="M173" s="16" t="e">
        <v>#N/A</v>
      </c>
      <c r="N173" s="16" t="e">
        <v>#N/A</v>
      </c>
      <c r="O173" s="16" t="e">
        <v>#N/A</v>
      </c>
      <c r="P173" s="16" t="e">
        <v>#N/A</v>
      </c>
      <c r="Q173" s="16" t="e">
        <v>#N/A</v>
      </c>
      <c r="R173" s="16" t="e">
        <v>#N/A</v>
      </c>
    </row>
    <row r="174" spans="2:18" x14ac:dyDescent="0.25">
      <c r="B174" s="18">
        <v>2035</v>
      </c>
      <c r="C174" s="18">
        <v>5</v>
      </c>
      <c r="D174" s="141">
        <v>44.604046378444352</v>
      </c>
      <c r="E174" s="141"/>
      <c r="F174" s="141">
        <v>55.025173577771803</v>
      </c>
      <c r="G174" s="141"/>
      <c r="H174" s="141">
        <v>34.182919179116901</v>
      </c>
      <c r="I174" s="141"/>
      <c r="K174" s="18">
        <v>2035</v>
      </c>
      <c r="L174" s="18">
        <v>5</v>
      </c>
      <c r="M174" s="16" t="e">
        <v>#N/A</v>
      </c>
      <c r="N174" s="16" t="e">
        <v>#N/A</v>
      </c>
      <c r="O174" s="16" t="e">
        <v>#N/A</v>
      </c>
      <c r="P174" s="16" t="e">
        <v>#N/A</v>
      </c>
      <c r="Q174" s="16" t="e">
        <v>#N/A</v>
      </c>
      <c r="R174" s="16" t="e">
        <v>#N/A</v>
      </c>
    </row>
    <row r="175" spans="2:18" x14ac:dyDescent="0.25">
      <c r="B175" s="18">
        <v>2035</v>
      </c>
      <c r="C175" s="18">
        <v>6</v>
      </c>
      <c r="D175" s="141">
        <v>7.3839365347603652</v>
      </c>
      <c r="E175" s="141"/>
      <c r="F175" s="141">
        <v>9.1090926160634673</v>
      </c>
      <c r="G175" s="141"/>
      <c r="H175" s="141">
        <v>5.6587804534572612</v>
      </c>
      <c r="I175" s="141"/>
      <c r="K175" s="18">
        <v>2035</v>
      </c>
      <c r="L175" s="18">
        <v>6</v>
      </c>
      <c r="M175" s="16" t="e">
        <v>#N/A</v>
      </c>
      <c r="N175" s="16" t="e">
        <v>#N/A</v>
      </c>
      <c r="O175" s="16" t="e">
        <v>#N/A</v>
      </c>
      <c r="P175" s="16" t="e">
        <v>#N/A</v>
      </c>
      <c r="Q175" s="16" t="e">
        <v>#N/A</v>
      </c>
      <c r="R175" s="16" t="e">
        <v>#N/A</v>
      </c>
    </row>
    <row r="176" spans="2:18" x14ac:dyDescent="0.25">
      <c r="B176" s="18">
        <v>2035</v>
      </c>
      <c r="C176" s="18">
        <v>7</v>
      </c>
      <c r="D176" s="141">
        <v>0.49758250011735439</v>
      </c>
      <c r="E176" s="141"/>
      <c r="F176" s="141">
        <v>0.61383586605386353</v>
      </c>
      <c r="G176" s="141"/>
      <c r="H176" s="141">
        <v>0.38132913418084524</v>
      </c>
      <c r="I176" s="141"/>
      <c r="K176" s="18">
        <v>2035</v>
      </c>
      <c r="L176" s="18">
        <v>7</v>
      </c>
      <c r="M176" s="16" t="e">
        <v>#N/A</v>
      </c>
      <c r="N176" s="16" t="e">
        <v>#N/A</v>
      </c>
      <c r="O176" s="16" t="e">
        <v>#N/A</v>
      </c>
      <c r="P176" s="16" t="e">
        <v>#N/A</v>
      </c>
      <c r="Q176" s="16" t="e">
        <v>#N/A</v>
      </c>
      <c r="R176" s="16" t="e">
        <v>#N/A</v>
      </c>
    </row>
    <row r="177" spans="2:18" x14ac:dyDescent="0.25">
      <c r="B177" s="18">
        <v>2035</v>
      </c>
      <c r="C177" s="18">
        <v>8</v>
      </c>
      <c r="D177" s="141">
        <v>7.9800966999953052E-2</v>
      </c>
      <c r="E177" s="141"/>
      <c r="F177" s="141">
        <v>9.8445374744487543E-2</v>
      </c>
      <c r="G177" s="141"/>
      <c r="H177" s="141">
        <v>6.1156559255418567E-2</v>
      </c>
      <c r="I177" s="141"/>
      <c r="K177" s="18">
        <v>2035</v>
      </c>
      <c r="L177" s="18">
        <v>8</v>
      </c>
      <c r="M177" s="16" t="e">
        <v>#N/A</v>
      </c>
      <c r="N177" s="16" t="e">
        <v>#N/A</v>
      </c>
      <c r="O177" s="16" t="e">
        <v>#N/A</v>
      </c>
      <c r="P177" s="16" t="e">
        <v>#N/A</v>
      </c>
      <c r="Q177" s="16" t="e">
        <v>#N/A</v>
      </c>
      <c r="R177" s="16" t="e">
        <v>#N/A</v>
      </c>
    </row>
    <row r="178" spans="2:18" x14ac:dyDescent="0.25">
      <c r="B178" s="18">
        <v>2035</v>
      </c>
      <c r="C178" s="18">
        <v>9</v>
      </c>
      <c r="D178" s="141">
        <v>0.78862132094071258</v>
      </c>
      <c r="E178" s="141"/>
      <c r="F178" s="141">
        <v>0.97287193865140642</v>
      </c>
      <c r="G178" s="141"/>
      <c r="H178" s="141">
        <v>0.60437070323001885</v>
      </c>
      <c r="I178" s="141"/>
      <c r="K178" s="18">
        <v>2035</v>
      </c>
      <c r="L178" s="18">
        <v>9</v>
      </c>
      <c r="M178" s="16" t="e">
        <v>#N/A</v>
      </c>
      <c r="N178" s="16" t="e">
        <v>#N/A</v>
      </c>
      <c r="O178" s="16" t="e">
        <v>#N/A</v>
      </c>
      <c r="P178" s="16" t="e">
        <v>#N/A</v>
      </c>
      <c r="Q178" s="16" t="e">
        <v>#N/A</v>
      </c>
      <c r="R178" s="16" t="e">
        <v>#N/A</v>
      </c>
    </row>
    <row r="179" spans="2:18" x14ac:dyDescent="0.25">
      <c r="B179" s="18">
        <v>2035</v>
      </c>
      <c r="C179" s="18">
        <v>10</v>
      </c>
      <c r="D179" s="141">
        <v>19.800028165047173</v>
      </c>
      <c r="E179" s="141"/>
      <c r="F179" s="141">
        <v>24.426034745426378</v>
      </c>
      <c r="G179" s="141"/>
      <c r="H179" s="141">
        <v>15.174021584667971</v>
      </c>
      <c r="I179" s="141"/>
      <c r="K179" s="18">
        <v>2035</v>
      </c>
      <c r="L179" s="18">
        <v>10</v>
      </c>
      <c r="M179" s="16" t="e">
        <v>#N/A</v>
      </c>
      <c r="N179" s="16" t="e">
        <v>#N/A</v>
      </c>
      <c r="O179" s="16" t="e">
        <v>#N/A</v>
      </c>
      <c r="P179" s="16" t="e">
        <v>#N/A</v>
      </c>
      <c r="Q179" s="16" t="e">
        <v>#N/A</v>
      </c>
      <c r="R179" s="16" t="e">
        <v>#N/A</v>
      </c>
    </row>
    <row r="180" spans="2:18" x14ac:dyDescent="0.25">
      <c r="B180" s="18">
        <v>2035</v>
      </c>
      <c r="C180" s="18">
        <v>11</v>
      </c>
      <c r="D180" s="141">
        <v>101.22987372670518</v>
      </c>
      <c r="E180" s="141"/>
      <c r="F180" s="141">
        <v>124.88085331558084</v>
      </c>
      <c r="G180" s="141"/>
      <c r="H180" s="141">
        <v>77.578894137829508</v>
      </c>
      <c r="I180" s="141"/>
      <c r="K180" s="18">
        <v>2035</v>
      </c>
      <c r="L180" s="18">
        <v>11</v>
      </c>
      <c r="M180" s="16" t="e">
        <v>#N/A</v>
      </c>
      <c r="N180" s="16" t="e">
        <v>#N/A</v>
      </c>
      <c r="O180" s="16" t="e">
        <v>#N/A</v>
      </c>
      <c r="P180" s="16" t="e">
        <v>#N/A</v>
      </c>
      <c r="Q180" s="16" t="e">
        <v>#N/A</v>
      </c>
      <c r="R180" s="16" t="e">
        <v>#N/A</v>
      </c>
    </row>
    <row r="181" spans="2:18" x14ac:dyDescent="0.25">
      <c r="B181" s="18">
        <v>2035</v>
      </c>
      <c r="C181" s="18">
        <v>12</v>
      </c>
      <c r="D181" s="141">
        <v>237.98526029197765</v>
      </c>
      <c r="E181" s="141"/>
      <c r="F181" s="141">
        <v>293.58727110564882</v>
      </c>
      <c r="G181" s="141"/>
      <c r="H181" s="141">
        <v>182.38324947830651</v>
      </c>
      <c r="I181" s="141"/>
      <c r="K181" s="18">
        <v>2035</v>
      </c>
      <c r="L181" s="18">
        <v>12</v>
      </c>
      <c r="M181" s="16" t="e">
        <v>#N/A</v>
      </c>
      <c r="N181" s="16" t="e">
        <v>#N/A</v>
      </c>
      <c r="O181" s="16" t="e">
        <v>#N/A</v>
      </c>
      <c r="P181" s="16" t="e">
        <v>#N/A</v>
      </c>
      <c r="Q181" s="16" t="e">
        <v>#N/A</v>
      </c>
      <c r="R181" s="16" t="e">
        <v>#N/A</v>
      </c>
    </row>
    <row r="182" spans="2:18" x14ac:dyDescent="0.25">
      <c r="B182" s="18">
        <v>2036</v>
      </c>
      <c r="C182" s="18">
        <v>1</v>
      </c>
      <c r="D182" s="141">
        <v>229.29681265549453</v>
      </c>
      <c r="E182" s="141"/>
      <c r="F182" s="141">
        <v>283.16270008918929</v>
      </c>
      <c r="G182" s="141"/>
      <c r="H182" s="141">
        <v>175.43092522179973</v>
      </c>
      <c r="I182" s="141"/>
      <c r="K182" s="18">
        <v>2036</v>
      </c>
      <c r="L182" s="18">
        <v>1</v>
      </c>
      <c r="M182" s="16" t="e">
        <v>#N/A</v>
      </c>
      <c r="N182" s="16" t="e">
        <v>#N/A</v>
      </c>
      <c r="O182" s="16" t="e">
        <v>#N/A</v>
      </c>
      <c r="P182" s="16" t="e">
        <v>#N/A</v>
      </c>
      <c r="Q182" s="16" t="e">
        <v>#N/A</v>
      </c>
      <c r="R182" s="16" t="e">
        <v>#N/A</v>
      </c>
    </row>
    <row r="183" spans="2:18" x14ac:dyDescent="0.25">
      <c r="B183" s="18">
        <v>2036</v>
      </c>
      <c r="C183" s="18">
        <v>2</v>
      </c>
      <c r="D183" s="141">
        <v>201.6915585939667</v>
      </c>
      <c r="E183" s="141"/>
      <c r="F183" s="141">
        <v>249.07248232216546</v>
      </c>
      <c r="G183" s="141"/>
      <c r="H183" s="141">
        <v>154.31063486576792</v>
      </c>
      <c r="I183" s="141"/>
      <c r="K183" s="18">
        <v>2036</v>
      </c>
      <c r="L183" s="18">
        <v>2</v>
      </c>
      <c r="M183" s="16" t="e">
        <v>#N/A</v>
      </c>
      <c r="N183" s="16" t="e">
        <v>#N/A</v>
      </c>
      <c r="O183" s="16" t="e">
        <v>#N/A</v>
      </c>
      <c r="P183" s="16" t="e">
        <v>#N/A</v>
      </c>
      <c r="Q183" s="16" t="e">
        <v>#N/A</v>
      </c>
      <c r="R183" s="16" t="e">
        <v>#N/A</v>
      </c>
    </row>
    <row r="184" spans="2:18" x14ac:dyDescent="0.25">
      <c r="B184" s="18">
        <v>2036</v>
      </c>
      <c r="C184" s="18">
        <v>3</v>
      </c>
      <c r="D184" s="141">
        <v>158.71737228644707</v>
      </c>
      <c r="E184" s="141"/>
      <c r="F184" s="141">
        <v>196.00289758591407</v>
      </c>
      <c r="G184" s="141"/>
      <c r="H184" s="141">
        <v>121.43184698698006</v>
      </c>
      <c r="I184" s="141"/>
      <c r="K184" s="18">
        <v>2036</v>
      </c>
      <c r="L184" s="18">
        <v>3</v>
      </c>
      <c r="M184" s="16" t="e">
        <v>#N/A</v>
      </c>
      <c r="N184" s="16" t="e">
        <v>#N/A</v>
      </c>
      <c r="O184" s="16" t="e">
        <v>#N/A</v>
      </c>
      <c r="P184" s="16" t="e">
        <v>#N/A</v>
      </c>
      <c r="Q184" s="16" t="e">
        <v>#N/A</v>
      </c>
      <c r="R184" s="16" t="e">
        <v>#N/A</v>
      </c>
    </row>
    <row r="185" spans="2:18" x14ac:dyDescent="0.25">
      <c r="B185" s="18">
        <v>2036</v>
      </c>
      <c r="C185" s="18">
        <v>4</v>
      </c>
      <c r="D185" s="141">
        <v>94.174392851198974</v>
      </c>
      <c r="E185" s="141"/>
      <c r="F185" s="141">
        <v>116.29762773489014</v>
      </c>
      <c r="G185" s="141"/>
      <c r="H185" s="141">
        <v>72.051157967507805</v>
      </c>
      <c r="I185" s="141"/>
      <c r="K185" s="18">
        <v>2036</v>
      </c>
      <c r="L185" s="18">
        <v>4</v>
      </c>
      <c r="M185" s="16" t="e">
        <v>#N/A</v>
      </c>
      <c r="N185" s="16" t="e">
        <v>#N/A</v>
      </c>
      <c r="O185" s="16" t="e">
        <v>#N/A</v>
      </c>
      <c r="P185" s="16" t="e">
        <v>#N/A</v>
      </c>
      <c r="Q185" s="16" t="e">
        <v>#N/A</v>
      </c>
      <c r="R185" s="16" t="e">
        <v>#N/A</v>
      </c>
    </row>
    <row r="186" spans="2:18" x14ac:dyDescent="0.25">
      <c r="B186" s="18">
        <v>2036</v>
      </c>
      <c r="C186" s="18">
        <v>5</v>
      </c>
      <c r="D186" s="141">
        <v>44.360751580016476</v>
      </c>
      <c r="E186" s="141"/>
      <c r="F186" s="141">
        <v>54.781878779343927</v>
      </c>
      <c r="G186" s="141"/>
      <c r="H186" s="141">
        <v>33.939624380689018</v>
      </c>
      <c r="I186" s="141"/>
      <c r="K186" s="18">
        <v>2036</v>
      </c>
      <c r="L186" s="18">
        <v>5</v>
      </c>
      <c r="M186" s="16" t="e">
        <v>#N/A</v>
      </c>
      <c r="N186" s="16" t="e">
        <v>#N/A</v>
      </c>
      <c r="O186" s="16" t="e">
        <v>#N/A</v>
      </c>
      <c r="P186" s="16" t="e">
        <v>#N/A</v>
      </c>
      <c r="Q186" s="16" t="e">
        <v>#N/A</v>
      </c>
      <c r="R186" s="16" t="e">
        <v>#N/A</v>
      </c>
    </row>
    <row r="187" spans="2:18" x14ac:dyDescent="0.25">
      <c r="B187" s="18">
        <v>2036</v>
      </c>
      <c r="C187" s="18">
        <v>6</v>
      </c>
      <c r="D187" s="141">
        <v>7.3436605172980354</v>
      </c>
      <c r="E187" s="141"/>
      <c r="F187" s="141">
        <v>9.0688165986011384</v>
      </c>
      <c r="G187" s="141"/>
      <c r="H187" s="141">
        <v>5.6185044359949323</v>
      </c>
      <c r="I187" s="141"/>
      <c r="K187" s="18">
        <v>2036</v>
      </c>
      <c r="L187" s="18">
        <v>6</v>
      </c>
      <c r="M187" s="16" t="e">
        <v>#N/A</v>
      </c>
      <c r="N187" s="16" t="e">
        <v>#N/A</v>
      </c>
      <c r="O187" s="16" t="e">
        <v>#N/A</v>
      </c>
      <c r="P187" s="16" t="e">
        <v>#N/A</v>
      </c>
      <c r="Q187" s="16" t="e">
        <v>#N/A</v>
      </c>
      <c r="R187" s="16" t="e">
        <v>#N/A</v>
      </c>
    </row>
    <row r="188" spans="2:18" x14ac:dyDescent="0.25">
      <c r="B188" s="18">
        <v>2036</v>
      </c>
      <c r="C188" s="18">
        <v>7</v>
      </c>
      <c r="D188" s="141">
        <v>0.49486841375307788</v>
      </c>
      <c r="E188" s="141"/>
      <c r="F188" s="141">
        <v>0.61112177968958703</v>
      </c>
      <c r="G188" s="141"/>
      <c r="H188" s="141">
        <v>0.37861504781656874</v>
      </c>
      <c r="I188" s="141"/>
      <c r="K188" s="18">
        <v>2036</v>
      </c>
      <c r="L188" s="18">
        <v>7</v>
      </c>
      <c r="M188" s="16" t="e">
        <v>#N/A</v>
      </c>
      <c r="N188" s="16" t="e">
        <v>#N/A</v>
      </c>
      <c r="O188" s="16" t="e">
        <v>#N/A</v>
      </c>
      <c r="P188" s="16" t="e">
        <v>#N/A</v>
      </c>
      <c r="Q188" s="16" t="e">
        <v>#N/A</v>
      </c>
      <c r="R188" s="16" t="e">
        <v>#N/A</v>
      </c>
    </row>
    <row r="189" spans="2:18" x14ac:dyDescent="0.25">
      <c r="B189" s="18">
        <v>2036</v>
      </c>
      <c r="C189" s="18">
        <v>8</v>
      </c>
      <c r="D189" s="141">
        <v>7.936568899813512E-2</v>
      </c>
      <c r="E189" s="141"/>
      <c r="F189" s="141">
        <v>9.8010096742669611E-2</v>
      </c>
      <c r="G189" s="141"/>
      <c r="H189" s="141">
        <v>6.0721281253600642E-2</v>
      </c>
      <c r="I189" s="141"/>
      <c r="K189" s="18">
        <v>2036</v>
      </c>
      <c r="L189" s="18">
        <v>8</v>
      </c>
      <c r="M189" s="16" t="e">
        <v>#N/A</v>
      </c>
      <c r="N189" s="16" t="e">
        <v>#N/A</v>
      </c>
      <c r="O189" s="16" t="e">
        <v>#N/A</v>
      </c>
      <c r="P189" s="16" t="e">
        <v>#N/A</v>
      </c>
      <c r="Q189" s="16" t="e">
        <v>#N/A</v>
      </c>
      <c r="R189" s="16" t="e">
        <v>#N/A</v>
      </c>
    </row>
    <row r="190" spans="2:18" x14ac:dyDescent="0.25">
      <c r="B190" s="18">
        <v>2036</v>
      </c>
      <c r="C190" s="18">
        <v>9</v>
      </c>
      <c r="D190" s="141">
        <v>0.78431975009921784</v>
      </c>
      <c r="E190" s="141"/>
      <c r="F190" s="141">
        <v>0.96857036780991157</v>
      </c>
      <c r="G190" s="141"/>
      <c r="H190" s="141">
        <v>0.60006913238852411</v>
      </c>
      <c r="I190" s="141"/>
      <c r="J190" s="19"/>
      <c r="K190" s="18">
        <v>2036</v>
      </c>
      <c r="L190" s="18">
        <v>9</v>
      </c>
      <c r="M190" s="16" t="e">
        <v>#N/A</v>
      </c>
      <c r="N190" s="16" t="e">
        <v>#N/A</v>
      </c>
      <c r="O190" s="16" t="e">
        <v>#N/A</v>
      </c>
      <c r="P190" s="16" t="e">
        <v>#N/A</v>
      </c>
      <c r="Q190" s="16" t="e">
        <v>#N/A</v>
      </c>
      <c r="R190" s="16" t="e">
        <v>#N/A</v>
      </c>
    </row>
    <row r="191" spans="2:18" x14ac:dyDescent="0.25">
      <c r="B191" s="18">
        <v>2036</v>
      </c>
      <c r="C191" s="18">
        <v>10</v>
      </c>
      <c r="D191" s="141">
        <v>19.692028011419644</v>
      </c>
      <c r="E191" s="141"/>
      <c r="F191" s="141">
        <v>24.318034591798849</v>
      </c>
      <c r="G191" s="141"/>
      <c r="H191" s="141">
        <v>15.066021431040442</v>
      </c>
      <c r="I191" s="141"/>
      <c r="J191" s="19"/>
      <c r="K191" s="18">
        <v>2036</v>
      </c>
      <c r="L191" s="18">
        <v>10</v>
      </c>
      <c r="M191" s="16" t="e">
        <v>#N/A</v>
      </c>
      <c r="N191" s="16" t="e">
        <v>#N/A</v>
      </c>
      <c r="O191" s="16" t="e">
        <v>#N/A</v>
      </c>
      <c r="P191" s="16" t="e">
        <v>#N/A</v>
      </c>
      <c r="Q191" s="16" t="e">
        <v>#N/A</v>
      </c>
      <c r="R191" s="16" t="e">
        <v>#N/A</v>
      </c>
    </row>
    <row r="192" spans="2:18" x14ac:dyDescent="0.25">
      <c r="B192" s="18">
        <v>2036</v>
      </c>
      <c r="C192" s="18">
        <v>11</v>
      </c>
      <c r="D192" s="141">
        <v>100.67771077910497</v>
      </c>
      <c r="E192" s="141"/>
      <c r="F192" s="141">
        <v>124.32869036798063</v>
      </c>
      <c r="G192" s="141"/>
      <c r="H192" s="141">
        <v>77.026731190229299</v>
      </c>
      <c r="I192" s="141"/>
      <c r="J192" s="19"/>
      <c r="K192" s="18">
        <v>2036</v>
      </c>
      <c r="L192" s="18">
        <v>11</v>
      </c>
      <c r="M192" s="16" t="e">
        <v>#N/A</v>
      </c>
      <c r="N192" s="16" t="e">
        <v>#N/A</v>
      </c>
      <c r="O192" s="16" t="e">
        <v>#N/A</v>
      </c>
      <c r="P192" s="16" t="e">
        <v>#N/A</v>
      </c>
      <c r="Q192" s="16" t="e">
        <v>#N/A</v>
      </c>
      <c r="R192" s="16" t="e">
        <v>#N/A</v>
      </c>
    </row>
    <row r="193" spans="2:18" x14ac:dyDescent="0.25">
      <c r="B193" s="18">
        <v>2036</v>
      </c>
      <c r="C193" s="18">
        <v>12</v>
      </c>
      <c r="D193" s="141">
        <v>236.68715887220324</v>
      </c>
      <c r="E193" s="141"/>
      <c r="F193" s="141">
        <v>292.28916968587436</v>
      </c>
      <c r="G193" s="141"/>
      <c r="H193" s="141">
        <v>181.0851480585321</v>
      </c>
      <c r="I193" s="141"/>
      <c r="J193" s="19"/>
      <c r="K193" s="18">
        <v>2036</v>
      </c>
      <c r="L193" s="18">
        <v>12</v>
      </c>
      <c r="M193" s="16" t="e">
        <v>#N/A</v>
      </c>
      <c r="N193" s="16" t="e">
        <v>#N/A</v>
      </c>
      <c r="O193" s="16" t="e">
        <v>#N/A</v>
      </c>
      <c r="P193" s="16" t="e">
        <v>#N/A</v>
      </c>
      <c r="Q193" s="16" t="e">
        <v>#N/A</v>
      </c>
      <c r="R193" s="16" t="e">
        <v>#N/A</v>
      </c>
    </row>
    <row r="194" spans="2:18" x14ac:dyDescent="0.25">
      <c r="B194" s="18">
        <v>2037</v>
      </c>
      <c r="C194" s="18">
        <v>1</v>
      </c>
      <c r="D194" s="141">
        <v>228.03924329906584</v>
      </c>
      <c r="E194" s="141"/>
      <c r="F194" s="141">
        <v>281.90513073276065</v>
      </c>
      <c r="G194" s="141"/>
      <c r="H194" s="141">
        <v>174.17335586537106</v>
      </c>
      <c r="I194" s="141"/>
      <c r="J194" s="19"/>
      <c r="K194" s="18">
        <v>2037</v>
      </c>
      <c r="L194" s="18">
        <v>1</v>
      </c>
      <c r="M194" s="16" t="e">
        <v>#N/A</v>
      </c>
      <c r="N194" s="16" t="e">
        <v>#N/A</v>
      </c>
      <c r="O194" s="16" t="e">
        <v>#N/A</v>
      </c>
      <c r="P194" s="16" t="e">
        <v>#N/A</v>
      </c>
      <c r="Q194" s="16" t="e">
        <v>#N/A</v>
      </c>
      <c r="R194" s="16" t="e">
        <v>#N/A</v>
      </c>
    </row>
    <row r="195" spans="2:18" x14ac:dyDescent="0.25">
      <c r="B195" s="18">
        <v>2037</v>
      </c>
      <c r="C195" s="18">
        <v>2</v>
      </c>
      <c r="D195" s="141">
        <v>200.58538916840564</v>
      </c>
      <c r="E195" s="141"/>
      <c r="F195" s="141">
        <v>247.96631289660439</v>
      </c>
      <c r="G195" s="141"/>
      <c r="H195" s="141">
        <v>153.20446544020686</v>
      </c>
      <c r="I195" s="141"/>
      <c r="J195" s="19"/>
      <c r="K195" s="18">
        <v>2037</v>
      </c>
      <c r="L195" s="18">
        <v>2</v>
      </c>
      <c r="M195" s="16" t="e">
        <v>#N/A</v>
      </c>
      <c r="N195" s="16" t="e">
        <v>#N/A</v>
      </c>
      <c r="O195" s="16" t="e">
        <v>#N/A</v>
      </c>
      <c r="P195" s="16" t="e">
        <v>#N/A</v>
      </c>
      <c r="Q195" s="16" t="e">
        <v>#N/A</v>
      </c>
      <c r="R195" s="16" t="e">
        <v>#N/A</v>
      </c>
    </row>
    <row r="196" spans="2:18" x14ac:dyDescent="0.25">
      <c r="B196" s="18">
        <v>2037</v>
      </c>
      <c r="C196" s="18">
        <v>3</v>
      </c>
      <c r="D196" s="141">
        <v>157.84689309657625</v>
      </c>
      <c r="E196" s="141"/>
      <c r="F196" s="141">
        <v>195.13241839604325</v>
      </c>
      <c r="G196" s="141"/>
      <c r="H196" s="141">
        <v>120.56136779710924</v>
      </c>
      <c r="I196" s="141"/>
      <c r="J196" s="19"/>
      <c r="K196" s="18">
        <v>2037</v>
      </c>
      <c r="L196" s="18">
        <v>3</v>
      </c>
      <c r="M196" s="16" t="e">
        <v>#N/A</v>
      </c>
      <c r="N196" s="16" t="e">
        <v>#N/A</v>
      </c>
      <c r="O196" s="16" t="e">
        <v>#N/A</v>
      </c>
      <c r="P196" s="16" t="e">
        <v>#N/A</v>
      </c>
      <c r="Q196" s="16" t="e">
        <v>#N/A</v>
      </c>
      <c r="R196" s="16" t="e">
        <v>#N/A</v>
      </c>
    </row>
    <row r="197" spans="2:18" x14ac:dyDescent="0.25">
      <c r="B197" s="18">
        <v>2037</v>
      </c>
      <c r="C197" s="18">
        <v>4</v>
      </c>
      <c r="D197" s="141">
        <v>93.657897095159484</v>
      </c>
      <c r="E197" s="141"/>
      <c r="F197" s="141">
        <v>115.78113197885065</v>
      </c>
      <c r="G197" s="141"/>
      <c r="H197" s="141">
        <v>71.534662211468316</v>
      </c>
      <c r="I197" s="141"/>
      <c r="J197" s="19"/>
      <c r="K197" s="18">
        <v>2037</v>
      </c>
      <c r="L197" s="18">
        <v>4</v>
      </c>
      <c r="M197" s="16" t="e">
        <v>#N/A</v>
      </c>
      <c r="N197" s="16" t="e">
        <v>#N/A</v>
      </c>
      <c r="O197" s="16" t="e">
        <v>#N/A</v>
      </c>
      <c r="P197" s="16" t="e">
        <v>#N/A</v>
      </c>
      <c r="Q197" s="16" t="e">
        <v>#N/A</v>
      </c>
      <c r="R197" s="16" t="e">
        <v>#N/A</v>
      </c>
    </row>
    <row r="198" spans="2:18" x14ac:dyDescent="0.25">
      <c r="B198" s="18">
        <v>2037</v>
      </c>
      <c r="C198" s="18">
        <v>5</v>
      </c>
      <c r="D198" s="141">
        <v>44.117456781588594</v>
      </c>
      <c r="E198" s="141"/>
      <c r="F198" s="141">
        <v>54.538583980916052</v>
      </c>
      <c r="G198" s="141"/>
      <c r="H198" s="141">
        <v>33.696329582261143</v>
      </c>
      <c r="I198" s="141"/>
      <c r="K198" s="18">
        <v>2037</v>
      </c>
      <c r="L198" s="18">
        <v>5</v>
      </c>
      <c r="M198" s="16" t="e">
        <v>#N/A</v>
      </c>
      <c r="N198" s="16" t="e">
        <v>#N/A</v>
      </c>
      <c r="O198" s="16" t="e">
        <v>#N/A</v>
      </c>
      <c r="P198" s="16" t="e">
        <v>#N/A</v>
      </c>
      <c r="Q198" s="16" t="e">
        <v>#N/A</v>
      </c>
      <c r="R198" s="16" t="e">
        <v>#N/A</v>
      </c>
    </row>
    <row r="199" spans="2:18" x14ac:dyDescent="0.25">
      <c r="B199" s="18">
        <v>2037</v>
      </c>
      <c r="C199" s="18">
        <v>6</v>
      </c>
      <c r="D199" s="141">
        <v>7.3033844998357065</v>
      </c>
      <c r="E199" s="141"/>
      <c r="F199" s="141">
        <v>9.0285405811388095</v>
      </c>
      <c r="G199" s="141"/>
      <c r="H199" s="141">
        <v>5.5782284185326025</v>
      </c>
      <c r="I199" s="141"/>
      <c r="K199" s="18">
        <v>2037</v>
      </c>
      <c r="L199" s="18">
        <v>6</v>
      </c>
      <c r="M199" s="16" t="e">
        <v>#N/A</v>
      </c>
      <c r="N199" s="16" t="e">
        <v>#N/A</v>
      </c>
      <c r="O199" s="16" t="e">
        <v>#N/A</v>
      </c>
      <c r="P199" s="16" t="e">
        <v>#N/A</v>
      </c>
      <c r="Q199" s="16" t="e">
        <v>#N/A</v>
      </c>
      <c r="R199" s="16" t="e">
        <v>#N/A</v>
      </c>
    </row>
    <row r="200" spans="2:18" x14ac:dyDescent="0.25">
      <c r="B200" s="18">
        <v>2037</v>
      </c>
      <c r="C200" s="18">
        <v>7</v>
      </c>
      <c r="D200" s="141">
        <v>0.49215432738880144</v>
      </c>
      <c r="E200" s="141"/>
      <c r="F200" s="141">
        <v>0.60840769332531064</v>
      </c>
      <c r="G200" s="141"/>
      <c r="H200" s="141">
        <v>0.37590096145229224</v>
      </c>
      <c r="I200" s="141"/>
      <c r="J200" s="22"/>
      <c r="K200" s="18">
        <v>2037</v>
      </c>
      <c r="L200" s="18">
        <v>7</v>
      </c>
      <c r="M200" s="16" t="e">
        <v>#N/A</v>
      </c>
      <c r="N200" s="16" t="e">
        <v>#N/A</v>
      </c>
      <c r="O200" s="16" t="e">
        <v>#N/A</v>
      </c>
      <c r="P200" s="16" t="e">
        <v>#N/A</v>
      </c>
      <c r="Q200" s="16" t="e">
        <v>#N/A</v>
      </c>
      <c r="R200" s="16" t="e">
        <v>#N/A</v>
      </c>
    </row>
    <row r="201" spans="2:18" x14ac:dyDescent="0.25">
      <c r="B201" s="18">
        <v>2037</v>
      </c>
      <c r="C201" s="18">
        <v>8</v>
      </c>
      <c r="D201" s="141">
        <v>7.8930410996317202E-2</v>
      </c>
      <c r="E201" s="141"/>
      <c r="F201" s="141">
        <v>9.7574818740851679E-2</v>
      </c>
      <c r="G201" s="141"/>
      <c r="H201" s="141">
        <v>6.0286003251782717E-2</v>
      </c>
      <c r="I201" s="141"/>
      <c r="J201" s="20"/>
      <c r="K201" s="18">
        <v>2037</v>
      </c>
      <c r="L201" s="18">
        <v>8</v>
      </c>
      <c r="M201" s="16" t="e">
        <v>#N/A</v>
      </c>
      <c r="N201" s="16" t="e">
        <v>#N/A</v>
      </c>
      <c r="O201" s="16" t="e">
        <v>#N/A</v>
      </c>
      <c r="P201" s="16" t="e">
        <v>#N/A</v>
      </c>
      <c r="Q201" s="16" t="e">
        <v>#N/A</v>
      </c>
      <c r="R201" s="16" t="e">
        <v>#N/A</v>
      </c>
    </row>
    <row r="202" spans="2:18" x14ac:dyDescent="0.25">
      <c r="B202" s="18">
        <v>2037</v>
      </c>
      <c r="C202" s="18">
        <v>9</v>
      </c>
      <c r="D202" s="141">
        <v>0.78001817925772299</v>
      </c>
      <c r="E202" s="141"/>
      <c r="F202" s="141">
        <v>0.96426879696841683</v>
      </c>
      <c r="G202" s="141"/>
      <c r="H202" s="141">
        <v>0.59576756154702926</v>
      </c>
      <c r="I202" s="141"/>
      <c r="J202" s="19"/>
      <c r="K202" s="18">
        <v>2037</v>
      </c>
      <c r="L202" s="18">
        <v>9</v>
      </c>
      <c r="M202" s="16" t="e">
        <v>#N/A</v>
      </c>
      <c r="N202" s="16" t="e">
        <v>#N/A</v>
      </c>
      <c r="O202" s="16" t="e">
        <v>#N/A</v>
      </c>
      <c r="P202" s="16" t="e">
        <v>#N/A</v>
      </c>
      <c r="Q202" s="16" t="e">
        <v>#N/A</v>
      </c>
      <c r="R202" s="16" t="e">
        <v>#N/A</v>
      </c>
    </row>
    <row r="203" spans="2:18" x14ac:dyDescent="0.25">
      <c r="B203" s="18">
        <v>2037</v>
      </c>
      <c r="C203" s="18">
        <v>10</v>
      </c>
      <c r="D203" s="141">
        <v>19.584027857792115</v>
      </c>
      <c r="E203" s="141"/>
      <c r="F203" s="141">
        <v>24.210034438171316</v>
      </c>
      <c r="G203" s="141"/>
      <c r="H203" s="141">
        <v>14.958021277412911</v>
      </c>
      <c r="I203" s="141"/>
      <c r="J203" s="19"/>
      <c r="K203" s="18">
        <v>2037</v>
      </c>
      <c r="L203" s="18">
        <v>10</v>
      </c>
      <c r="M203" s="16" t="e">
        <v>#N/A</v>
      </c>
      <c r="N203" s="16" t="e">
        <v>#N/A</v>
      </c>
      <c r="O203" s="16" t="e">
        <v>#N/A</v>
      </c>
      <c r="P203" s="16" t="e">
        <v>#N/A</v>
      </c>
      <c r="Q203" s="16" t="e">
        <v>#N/A</v>
      </c>
      <c r="R203" s="16" t="e">
        <v>#N/A</v>
      </c>
    </row>
    <row r="204" spans="2:18" x14ac:dyDescent="0.25">
      <c r="B204" s="18">
        <v>2037</v>
      </c>
      <c r="C204" s="18">
        <v>11</v>
      </c>
      <c r="D204" s="141">
        <v>100.12554783150475</v>
      </c>
      <c r="E204" s="141"/>
      <c r="F204" s="141">
        <v>123.77652742038042</v>
      </c>
      <c r="G204" s="141"/>
      <c r="H204" s="141">
        <v>76.47456824262909</v>
      </c>
      <c r="I204" s="141"/>
      <c r="J204" s="19"/>
      <c r="K204" s="18">
        <v>2037</v>
      </c>
      <c r="L204" s="18">
        <v>11</v>
      </c>
      <c r="M204" s="16" t="e">
        <v>#N/A</v>
      </c>
      <c r="N204" s="16" t="e">
        <v>#N/A</v>
      </c>
      <c r="O204" s="16" t="e">
        <v>#N/A</v>
      </c>
      <c r="P204" s="16" t="e">
        <v>#N/A</v>
      </c>
      <c r="Q204" s="16" t="e">
        <v>#N/A</v>
      </c>
      <c r="R204" s="16" t="e">
        <v>#N/A</v>
      </c>
    </row>
    <row r="205" spans="2:18" x14ac:dyDescent="0.25">
      <c r="B205" s="18">
        <v>2037</v>
      </c>
      <c r="C205" s="18">
        <v>12</v>
      </c>
      <c r="D205" s="141">
        <v>235.3890574524288</v>
      </c>
      <c r="E205" s="141"/>
      <c r="F205" s="141">
        <v>290.99106826609994</v>
      </c>
      <c r="G205" s="141"/>
      <c r="H205" s="141">
        <v>179.78704663875766</v>
      </c>
      <c r="I205" s="141"/>
      <c r="J205" s="19"/>
      <c r="K205" s="18">
        <v>2037</v>
      </c>
      <c r="L205" s="18">
        <v>12</v>
      </c>
      <c r="M205" s="16" t="e">
        <v>#N/A</v>
      </c>
      <c r="N205" s="16" t="e">
        <v>#N/A</v>
      </c>
      <c r="O205" s="16" t="e">
        <v>#N/A</v>
      </c>
      <c r="P205" s="16" t="e">
        <v>#N/A</v>
      </c>
      <c r="Q205" s="16" t="e">
        <v>#N/A</v>
      </c>
      <c r="R205" s="16" t="e">
        <v>#N/A</v>
      </c>
    </row>
    <row r="206" spans="2:18" x14ac:dyDescent="0.25">
      <c r="B206" s="18">
        <v>2038</v>
      </c>
      <c r="C206" s="18">
        <v>1</v>
      </c>
      <c r="D206" s="141">
        <v>226.78167394263718</v>
      </c>
      <c r="E206" s="141"/>
      <c r="F206" s="141">
        <v>280.64756137633196</v>
      </c>
      <c r="G206" s="141"/>
      <c r="H206" s="141">
        <v>172.9157865089424</v>
      </c>
      <c r="I206" s="141"/>
      <c r="J206" s="19"/>
      <c r="K206" s="18">
        <v>2038</v>
      </c>
      <c r="L206" s="18">
        <v>1</v>
      </c>
      <c r="M206" s="16" t="e">
        <v>#N/A</v>
      </c>
      <c r="N206" s="16" t="e">
        <v>#N/A</v>
      </c>
      <c r="O206" s="16" t="e">
        <v>#N/A</v>
      </c>
      <c r="P206" s="16" t="e">
        <v>#N/A</v>
      </c>
      <c r="Q206" s="16" t="e">
        <v>#N/A</v>
      </c>
      <c r="R206" s="16" t="e">
        <v>#N/A</v>
      </c>
    </row>
    <row r="207" spans="2:18" x14ac:dyDescent="0.25">
      <c r="B207" s="18">
        <v>2038</v>
      </c>
      <c r="C207" s="18">
        <v>2</v>
      </c>
      <c r="D207" s="141">
        <v>199.47921974284458</v>
      </c>
      <c r="E207" s="141"/>
      <c r="F207" s="141">
        <v>246.86014347104333</v>
      </c>
      <c r="G207" s="141"/>
      <c r="H207" s="141">
        <v>152.09829601464583</v>
      </c>
      <c r="I207" s="141"/>
      <c r="J207" s="19"/>
      <c r="K207" s="18">
        <v>2038</v>
      </c>
      <c r="L207" s="18">
        <v>2</v>
      </c>
      <c r="M207" s="16" t="e">
        <v>#N/A</v>
      </c>
      <c r="N207" s="16" t="e">
        <v>#N/A</v>
      </c>
      <c r="O207" s="16" t="e">
        <v>#N/A</v>
      </c>
      <c r="P207" s="16" t="e">
        <v>#N/A</v>
      </c>
      <c r="Q207" s="16" t="e">
        <v>#N/A</v>
      </c>
      <c r="R207" s="16" t="e">
        <v>#N/A</v>
      </c>
    </row>
    <row r="208" spans="2:18" x14ac:dyDescent="0.25">
      <c r="B208" s="18">
        <v>2038</v>
      </c>
      <c r="C208" s="18">
        <v>3</v>
      </c>
      <c r="D208" s="141">
        <v>156.9764139067054</v>
      </c>
      <c r="E208" s="141"/>
      <c r="F208" s="141">
        <v>194.2619392061724</v>
      </c>
      <c r="G208" s="141"/>
      <c r="H208" s="141">
        <v>119.69088860723842</v>
      </c>
      <c r="I208" s="141"/>
      <c r="J208" s="19"/>
      <c r="K208" s="18">
        <v>2038</v>
      </c>
      <c r="L208" s="18">
        <v>3</v>
      </c>
      <c r="M208" s="16" t="e">
        <v>#N/A</v>
      </c>
      <c r="N208" s="16" t="e">
        <v>#N/A</v>
      </c>
      <c r="O208" s="16" t="e">
        <v>#N/A</v>
      </c>
      <c r="P208" s="16" t="e">
        <v>#N/A</v>
      </c>
      <c r="Q208" s="16" t="e">
        <v>#N/A</v>
      </c>
      <c r="R208" s="16" t="e">
        <v>#N/A</v>
      </c>
    </row>
    <row r="209" spans="2:18" x14ac:dyDescent="0.25">
      <c r="B209" s="18">
        <v>2038</v>
      </c>
      <c r="C209" s="18">
        <v>4</v>
      </c>
      <c r="D209" s="141">
        <v>93.141401339120009</v>
      </c>
      <c r="E209" s="141"/>
      <c r="F209" s="141">
        <v>115.26463622281118</v>
      </c>
      <c r="G209" s="141"/>
      <c r="H209" s="141">
        <v>71.01816645542884</v>
      </c>
      <c r="I209" s="141"/>
      <c r="J209" s="19"/>
      <c r="K209" s="18">
        <v>2038</v>
      </c>
      <c r="L209" s="18">
        <v>4</v>
      </c>
      <c r="M209" s="16" t="e">
        <v>#N/A</v>
      </c>
      <c r="N209" s="16" t="e">
        <v>#N/A</v>
      </c>
      <c r="O209" s="16" t="e">
        <v>#N/A</v>
      </c>
      <c r="P209" s="16" t="e">
        <v>#N/A</v>
      </c>
      <c r="Q209" s="16" t="e">
        <v>#N/A</v>
      </c>
      <c r="R209" s="16" t="e">
        <v>#N/A</v>
      </c>
    </row>
    <row r="210" spans="2:18" x14ac:dyDescent="0.25">
      <c r="B210" s="18">
        <v>2038</v>
      </c>
      <c r="C210" s="18">
        <v>5</v>
      </c>
      <c r="D210" s="141">
        <v>43.874161983160718</v>
      </c>
      <c r="E210" s="141"/>
      <c r="F210" s="141">
        <v>54.295289182488169</v>
      </c>
      <c r="G210" s="141"/>
      <c r="H210" s="141">
        <v>33.45303478383326</v>
      </c>
      <c r="I210" s="141"/>
      <c r="J210" s="19"/>
      <c r="K210" s="18">
        <v>2038</v>
      </c>
      <c r="L210" s="18">
        <v>5</v>
      </c>
      <c r="M210" s="16" t="e">
        <v>#N/A</v>
      </c>
      <c r="N210" s="16" t="e">
        <v>#N/A</v>
      </c>
      <c r="O210" s="16" t="e">
        <v>#N/A</v>
      </c>
      <c r="P210" s="16" t="e">
        <v>#N/A</v>
      </c>
      <c r="Q210" s="16" t="e">
        <v>#N/A</v>
      </c>
      <c r="R210" s="16" t="e">
        <v>#N/A</v>
      </c>
    </row>
    <row r="211" spans="2:18" x14ac:dyDescent="0.25">
      <c r="B211" s="18">
        <v>2038</v>
      </c>
      <c r="C211" s="18">
        <v>6</v>
      </c>
      <c r="D211" s="141">
        <v>7.2631084823733767</v>
      </c>
      <c r="E211" s="141"/>
      <c r="F211" s="141">
        <v>8.9882645636764806</v>
      </c>
      <c r="G211" s="141"/>
      <c r="H211" s="141">
        <v>5.5379524010702736</v>
      </c>
      <c r="I211" s="141"/>
      <c r="J211" s="19"/>
      <c r="K211" s="18">
        <v>2038</v>
      </c>
      <c r="L211" s="18">
        <v>6</v>
      </c>
      <c r="M211" s="16" t="e">
        <v>#N/A</v>
      </c>
      <c r="N211" s="16" t="e">
        <v>#N/A</v>
      </c>
      <c r="O211" s="16" t="e">
        <v>#N/A</v>
      </c>
      <c r="P211" s="16" t="e">
        <v>#N/A</v>
      </c>
      <c r="Q211" s="16" t="e">
        <v>#N/A</v>
      </c>
      <c r="R211" s="16" t="e">
        <v>#N/A</v>
      </c>
    </row>
    <row r="212" spans="2:18" x14ac:dyDescent="0.25">
      <c r="B212" s="18">
        <v>2038</v>
      </c>
      <c r="C212" s="18">
        <v>7</v>
      </c>
      <c r="D212" s="141">
        <v>0.48944024102452494</v>
      </c>
      <c r="E212" s="141"/>
      <c r="F212" s="141">
        <v>0.60569360696103414</v>
      </c>
      <c r="G212" s="141"/>
      <c r="H212" s="141">
        <v>0.37318687508801579</v>
      </c>
      <c r="I212" s="141"/>
      <c r="J212" s="19"/>
      <c r="K212" s="18">
        <v>2038</v>
      </c>
      <c r="L212" s="18">
        <v>7</v>
      </c>
      <c r="M212" s="16" t="e">
        <v>#N/A</v>
      </c>
      <c r="N212" s="16" t="e">
        <v>#N/A</v>
      </c>
      <c r="O212" s="16" t="e">
        <v>#N/A</v>
      </c>
      <c r="P212" s="16" t="e">
        <v>#N/A</v>
      </c>
      <c r="Q212" s="16" t="e">
        <v>#N/A</v>
      </c>
      <c r="R212" s="16" t="e">
        <v>#N/A</v>
      </c>
    </row>
    <row r="213" spans="2:18" x14ac:dyDescent="0.25">
      <c r="B213" s="18">
        <v>2038</v>
      </c>
      <c r="C213" s="18">
        <v>8</v>
      </c>
      <c r="D213" s="141">
        <v>7.849513299449927E-2</v>
      </c>
      <c r="E213" s="141"/>
      <c r="F213" s="141">
        <v>9.7139540739033761E-2</v>
      </c>
      <c r="G213" s="141"/>
      <c r="H213" s="141">
        <v>5.9850725249964785E-2</v>
      </c>
      <c r="I213" s="141"/>
      <c r="J213" s="19"/>
      <c r="K213" s="18">
        <v>2038</v>
      </c>
      <c r="L213" s="18">
        <v>8</v>
      </c>
      <c r="M213" s="16" t="e">
        <v>#N/A</v>
      </c>
      <c r="N213" s="16" t="e">
        <v>#N/A</v>
      </c>
      <c r="O213" s="16" t="e">
        <v>#N/A</v>
      </c>
      <c r="P213" s="16" t="e">
        <v>#N/A</v>
      </c>
      <c r="Q213" s="16" t="e">
        <v>#N/A</v>
      </c>
      <c r="R213" s="16" t="e">
        <v>#N/A</v>
      </c>
    </row>
    <row r="214" spans="2:18" x14ac:dyDescent="0.25">
      <c r="B214" s="18">
        <v>2038</v>
      </c>
      <c r="C214" s="18">
        <v>9</v>
      </c>
      <c r="D214" s="141">
        <v>0.77571660841622825</v>
      </c>
      <c r="E214" s="141"/>
      <c r="F214" s="141">
        <v>0.95996722612692198</v>
      </c>
      <c r="G214" s="141"/>
      <c r="H214" s="141">
        <v>0.59146599070553452</v>
      </c>
      <c r="I214" s="141"/>
      <c r="K214" s="18">
        <v>2038</v>
      </c>
      <c r="L214" s="18">
        <v>9</v>
      </c>
      <c r="M214" s="16" t="e">
        <v>#N/A</v>
      </c>
      <c r="N214" s="16" t="e">
        <v>#N/A</v>
      </c>
      <c r="O214" s="16" t="e">
        <v>#N/A</v>
      </c>
      <c r="P214" s="16" t="e">
        <v>#N/A</v>
      </c>
      <c r="Q214" s="16" t="e">
        <v>#N/A</v>
      </c>
      <c r="R214" s="16" t="e">
        <v>#N/A</v>
      </c>
    </row>
    <row r="215" spans="2:18" x14ac:dyDescent="0.25">
      <c r="B215" s="18">
        <v>2038</v>
      </c>
      <c r="C215" s="18">
        <v>10</v>
      </c>
      <c r="D215" s="141">
        <v>19.476027704164583</v>
      </c>
      <c r="E215" s="141"/>
      <c r="F215" s="141">
        <v>24.102034284543787</v>
      </c>
      <c r="G215" s="141"/>
      <c r="H215" s="141">
        <v>14.85002112378538</v>
      </c>
      <c r="I215" s="141"/>
      <c r="K215" s="18">
        <v>2038</v>
      </c>
      <c r="L215" s="18">
        <v>10</v>
      </c>
      <c r="M215" s="16" t="e">
        <v>#N/A</v>
      </c>
      <c r="N215" s="16" t="e">
        <v>#N/A</v>
      </c>
      <c r="O215" s="16" t="e">
        <v>#N/A</v>
      </c>
      <c r="P215" s="16" t="e">
        <v>#N/A</v>
      </c>
      <c r="Q215" s="16" t="e">
        <v>#N/A</v>
      </c>
      <c r="R215" s="16" t="e">
        <v>#N/A</v>
      </c>
    </row>
    <row r="216" spans="2:18" x14ac:dyDescent="0.25">
      <c r="B216" s="18">
        <v>2038</v>
      </c>
      <c r="C216" s="18">
        <v>11</v>
      </c>
      <c r="D216" s="141">
        <v>99.573384883904538</v>
      </c>
      <c r="E216" s="141"/>
      <c r="F216" s="141">
        <v>123.22436447278021</v>
      </c>
      <c r="G216" s="141"/>
      <c r="H216" s="141">
        <v>75.922405295028881</v>
      </c>
      <c r="I216" s="141"/>
      <c r="K216" s="18">
        <v>2038</v>
      </c>
      <c r="L216" s="18">
        <v>11</v>
      </c>
      <c r="M216" s="16" t="e">
        <v>#N/A</v>
      </c>
      <c r="N216" s="16" t="e">
        <v>#N/A</v>
      </c>
      <c r="O216" s="16" t="e">
        <v>#N/A</v>
      </c>
      <c r="P216" s="16" t="e">
        <v>#N/A</v>
      </c>
      <c r="Q216" s="16" t="e">
        <v>#N/A</v>
      </c>
      <c r="R216" s="16" t="e">
        <v>#N/A</v>
      </c>
    </row>
    <row r="217" spans="2:18" x14ac:dyDescent="0.25">
      <c r="B217" s="18">
        <v>2038</v>
      </c>
      <c r="C217" s="18">
        <v>12</v>
      </c>
      <c r="D217" s="141">
        <v>234.09095603265439</v>
      </c>
      <c r="E217" s="141"/>
      <c r="F217" s="141">
        <v>289.69296684632553</v>
      </c>
      <c r="G217" s="141"/>
      <c r="H217" s="141">
        <v>178.48894521898325</v>
      </c>
      <c r="I217" s="141"/>
      <c r="K217" s="18">
        <v>2038</v>
      </c>
      <c r="L217" s="18">
        <v>12</v>
      </c>
      <c r="M217" s="16" t="e">
        <v>#N/A</v>
      </c>
      <c r="N217" s="16" t="e">
        <v>#N/A</v>
      </c>
      <c r="O217" s="16" t="e">
        <v>#N/A</v>
      </c>
      <c r="P217" s="16" t="e">
        <v>#N/A</v>
      </c>
      <c r="Q217" s="16" t="e">
        <v>#N/A</v>
      </c>
      <c r="R217" s="16" t="e">
        <v>#N/A</v>
      </c>
    </row>
    <row r="218" spans="2:18" x14ac:dyDescent="0.25">
      <c r="B218" s="18">
        <v>2039</v>
      </c>
      <c r="C218" s="18">
        <v>1</v>
      </c>
      <c r="D218" s="141">
        <v>225.52410458620849</v>
      </c>
      <c r="E218" s="141"/>
      <c r="F218" s="141">
        <v>279.38999201990327</v>
      </c>
      <c r="G218" s="141"/>
      <c r="H218" s="141">
        <v>171.65821715251371</v>
      </c>
      <c r="I218" s="141"/>
      <c r="K218" s="18">
        <v>2039</v>
      </c>
      <c r="L218" s="18">
        <v>1</v>
      </c>
      <c r="M218" s="16" t="e">
        <v>#N/A</v>
      </c>
      <c r="N218" s="16" t="e">
        <v>#N/A</v>
      </c>
      <c r="O218" s="16" t="e">
        <v>#N/A</v>
      </c>
      <c r="P218" s="16" t="e">
        <v>#N/A</v>
      </c>
      <c r="Q218" s="16" t="e">
        <v>#N/A</v>
      </c>
      <c r="R218" s="16" t="e">
        <v>#N/A</v>
      </c>
    </row>
    <row r="219" spans="2:18" x14ac:dyDescent="0.25">
      <c r="B219" s="18">
        <v>2039</v>
      </c>
      <c r="C219" s="18">
        <v>2</v>
      </c>
      <c r="D219" s="141">
        <v>198.37305031728351</v>
      </c>
      <c r="E219" s="141"/>
      <c r="F219" s="141">
        <v>245.75397404548227</v>
      </c>
      <c r="G219" s="141"/>
      <c r="H219" s="141">
        <v>150.99212658908476</v>
      </c>
      <c r="I219" s="141"/>
      <c r="K219" s="18">
        <v>2039</v>
      </c>
      <c r="L219" s="18">
        <v>2</v>
      </c>
      <c r="M219" s="16" t="e">
        <v>#N/A</v>
      </c>
      <c r="N219" s="16" t="e">
        <v>#N/A</v>
      </c>
      <c r="O219" s="16" t="e">
        <v>#N/A</v>
      </c>
      <c r="P219" s="16" t="e">
        <v>#N/A</v>
      </c>
      <c r="Q219" s="16" t="e">
        <v>#N/A</v>
      </c>
      <c r="R219" s="16" t="e">
        <v>#N/A</v>
      </c>
    </row>
    <row r="220" spans="2:18" x14ac:dyDescent="0.25">
      <c r="B220" s="18">
        <v>2039</v>
      </c>
      <c r="C220" s="18">
        <v>3</v>
      </c>
      <c r="D220" s="141">
        <v>156.10593471683458</v>
      </c>
      <c r="E220" s="141"/>
      <c r="F220" s="141">
        <v>193.39146001630158</v>
      </c>
      <c r="G220" s="141"/>
      <c r="H220" s="141">
        <v>118.82040941736759</v>
      </c>
      <c r="I220" s="141"/>
      <c r="K220" s="18">
        <v>2039</v>
      </c>
      <c r="L220" s="18">
        <v>3</v>
      </c>
      <c r="M220" s="16" t="e">
        <v>#N/A</v>
      </c>
      <c r="N220" s="16" t="e">
        <v>#N/A</v>
      </c>
      <c r="O220" s="16" t="e">
        <v>#N/A</v>
      </c>
      <c r="P220" s="16" t="e">
        <v>#N/A</v>
      </c>
      <c r="Q220" s="16" t="e">
        <v>#N/A</v>
      </c>
      <c r="R220" s="16" t="e">
        <v>#N/A</v>
      </c>
    </row>
    <row r="221" spans="2:18" x14ac:dyDescent="0.25">
      <c r="B221" s="18">
        <v>2039</v>
      </c>
      <c r="C221" s="18">
        <v>4</v>
      </c>
      <c r="D221" s="141">
        <v>92.624905583080519</v>
      </c>
      <c r="E221" s="141"/>
      <c r="F221" s="141">
        <v>114.74814046677169</v>
      </c>
      <c r="G221" s="141"/>
      <c r="H221" s="141">
        <v>70.501670699389351</v>
      </c>
      <c r="I221" s="141"/>
      <c r="K221" s="18">
        <v>2039</v>
      </c>
      <c r="L221" s="18">
        <v>4</v>
      </c>
      <c r="M221" s="16" t="e">
        <v>#N/A</v>
      </c>
      <c r="N221" s="16" t="e">
        <v>#N/A</v>
      </c>
      <c r="O221" s="16" t="e">
        <v>#N/A</v>
      </c>
      <c r="P221" s="16" t="e">
        <v>#N/A</v>
      </c>
      <c r="Q221" s="16" t="e">
        <v>#N/A</v>
      </c>
      <c r="R221" s="16" t="e">
        <v>#N/A</v>
      </c>
    </row>
    <row r="222" spans="2:18" x14ac:dyDescent="0.25">
      <c r="B222" s="18">
        <v>2039</v>
      </c>
      <c r="C222" s="18">
        <v>5</v>
      </c>
      <c r="D222" s="141">
        <v>43.630867184732836</v>
      </c>
      <c r="E222" s="141"/>
      <c r="F222" s="141">
        <v>54.051994384060293</v>
      </c>
      <c r="G222" s="141"/>
      <c r="H222" s="141">
        <v>33.209739985405385</v>
      </c>
      <c r="I222" s="141"/>
      <c r="K222" s="18">
        <v>2039</v>
      </c>
      <c r="L222" s="18">
        <v>5</v>
      </c>
      <c r="M222" s="16" t="e">
        <v>#N/A</v>
      </c>
      <c r="N222" s="16" t="e">
        <v>#N/A</v>
      </c>
      <c r="O222" s="16" t="e">
        <v>#N/A</v>
      </c>
      <c r="P222" s="16" t="e">
        <v>#N/A</v>
      </c>
      <c r="Q222" s="16" t="e">
        <v>#N/A</v>
      </c>
      <c r="R222" s="16" t="e">
        <v>#N/A</v>
      </c>
    </row>
    <row r="223" spans="2:18" x14ac:dyDescent="0.25">
      <c r="B223" s="18">
        <v>2039</v>
      </c>
      <c r="C223" s="18">
        <v>6</v>
      </c>
      <c r="D223" s="141">
        <v>7.2228324649110478</v>
      </c>
      <c r="E223" s="141"/>
      <c r="F223" s="141">
        <v>8.9479885462141517</v>
      </c>
      <c r="G223" s="141"/>
      <c r="H223" s="141">
        <v>5.4976763836079448</v>
      </c>
      <c r="I223" s="141"/>
      <c r="K223" s="18">
        <v>2039</v>
      </c>
      <c r="L223" s="18">
        <v>6</v>
      </c>
      <c r="M223" s="16" t="e">
        <v>#N/A</v>
      </c>
      <c r="N223" s="16" t="e">
        <v>#N/A</v>
      </c>
      <c r="O223" s="16" t="e">
        <v>#N/A</v>
      </c>
      <c r="P223" s="16" t="e">
        <v>#N/A</v>
      </c>
      <c r="Q223" s="16" t="e">
        <v>#N/A</v>
      </c>
      <c r="R223" s="16" t="e">
        <v>#N/A</v>
      </c>
    </row>
    <row r="224" spans="2:18" x14ac:dyDescent="0.25">
      <c r="B224" s="18">
        <v>2039</v>
      </c>
      <c r="C224" s="18">
        <v>7</v>
      </c>
      <c r="D224" s="141">
        <v>0.48672615466024849</v>
      </c>
      <c r="E224" s="141"/>
      <c r="F224" s="141">
        <v>0.60297952059675763</v>
      </c>
      <c r="G224" s="141"/>
      <c r="H224" s="141">
        <v>0.37047278872373929</v>
      </c>
      <c r="I224" s="141"/>
      <c r="K224" s="18">
        <v>2039</v>
      </c>
      <c r="L224" s="18">
        <v>7</v>
      </c>
      <c r="M224" s="16" t="e">
        <v>#N/A</v>
      </c>
      <c r="N224" s="16" t="e">
        <v>#N/A</v>
      </c>
      <c r="O224" s="16" t="e">
        <v>#N/A</v>
      </c>
      <c r="P224" s="16" t="e">
        <v>#N/A</v>
      </c>
      <c r="Q224" s="16" t="e">
        <v>#N/A</v>
      </c>
      <c r="R224" s="16" t="e">
        <v>#N/A</v>
      </c>
    </row>
    <row r="225" spans="2:18" x14ac:dyDescent="0.25">
      <c r="B225" s="18">
        <v>2039</v>
      </c>
      <c r="C225" s="18">
        <v>8</v>
      </c>
      <c r="D225" s="141">
        <v>7.8059854992681352E-2</v>
      </c>
      <c r="E225" s="141"/>
      <c r="F225" s="141">
        <v>9.6704262737215829E-2</v>
      </c>
      <c r="G225" s="141"/>
      <c r="H225" s="141">
        <v>5.941544724814686E-2</v>
      </c>
      <c r="I225" s="141"/>
      <c r="K225" s="18">
        <v>2039</v>
      </c>
      <c r="L225" s="18">
        <v>8</v>
      </c>
      <c r="M225" s="16" t="e">
        <v>#N/A</v>
      </c>
      <c r="N225" s="16" t="e">
        <v>#N/A</v>
      </c>
      <c r="O225" s="16" t="e">
        <v>#N/A</v>
      </c>
      <c r="P225" s="16" t="e">
        <v>#N/A</v>
      </c>
      <c r="Q225" s="16" t="e">
        <v>#N/A</v>
      </c>
      <c r="R225" s="16" t="e">
        <v>#N/A</v>
      </c>
    </row>
    <row r="226" spans="2:18" x14ac:dyDescent="0.25">
      <c r="B226" s="18">
        <v>2039</v>
      </c>
      <c r="C226" s="18">
        <v>9</v>
      </c>
      <c r="D226" s="141">
        <v>0.7714150375747334</v>
      </c>
      <c r="E226" s="141"/>
      <c r="F226" s="141">
        <v>0.95566565528542724</v>
      </c>
      <c r="G226" s="141"/>
      <c r="H226" s="141">
        <v>0.58716441986403967</v>
      </c>
      <c r="I226" s="141"/>
      <c r="K226" s="18">
        <v>2039</v>
      </c>
      <c r="L226" s="18">
        <v>9</v>
      </c>
      <c r="M226" s="16" t="e">
        <v>#N/A</v>
      </c>
      <c r="N226" s="16" t="e">
        <v>#N/A</v>
      </c>
      <c r="O226" s="16" t="e">
        <v>#N/A</v>
      </c>
      <c r="P226" s="16" t="e">
        <v>#N/A</v>
      </c>
      <c r="Q226" s="16" t="e">
        <v>#N/A</v>
      </c>
      <c r="R226" s="16" t="e">
        <v>#N/A</v>
      </c>
    </row>
    <row r="227" spans="2:18" x14ac:dyDescent="0.25">
      <c r="B227" s="18">
        <v>2039</v>
      </c>
      <c r="C227" s="18">
        <v>10</v>
      </c>
      <c r="D227" s="141">
        <v>19.368027550537054</v>
      </c>
      <c r="E227" s="141"/>
      <c r="F227" s="141">
        <v>23.994034130916258</v>
      </c>
      <c r="G227" s="141"/>
      <c r="H227" s="141">
        <v>14.742020970157851</v>
      </c>
      <c r="I227" s="141"/>
      <c r="K227" s="18">
        <v>2039</v>
      </c>
      <c r="L227" s="18">
        <v>10</v>
      </c>
      <c r="M227" s="16" t="e">
        <v>#N/A</v>
      </c>
      <c r="N227" s="16" t="e">
        <v>#N/A</v>
      </c>
      <c r="O227" s="16" t="e">
        <v>#N/A</v>
      </c>
      <c r="P227" s="16" t="e">
        <v>#N/A</v>
      </c>
      <c r="Q227" s="16" t="e">
        <v>#N/A</v>
      </c>
      <c r="R227" s="16" t="e">
        <v>#N/A</v>
      </c>
    </row>
    <row r="228" spans="2:18" x14ac:dyDescent="0.25">
      <c r="B228" s="18">
        <v>2039</v>
      </c>
      <c r="C228" s="18">
        <v>11</v>
      </c>
      <c r="D228" s="141">
        <v>99.021221936304329</v>
      </c>
      <c r="E228" s="141"/>
      <c r="F228" s="141">
        <v>122.67220152518</v>
      </c>
      <c r="G228" s="141"/>
      <c r="H228" s="141">
        <v>75.370242347428672</v>
      </c>
      <c r="I228" s="141"/>
      <c r="K228" s="18">
        <v>2039</v>
      </c>
      <c r="L228" s="18">
        <v>11</v>
      </c>
      <c r="M228" s="16" t="e">
        <v>#N/A</v>
      </c>
      <c r="N228" s="16" t="e">
        <v>#N/A</v>
      </c>
      <c r="O228" s="16" t="e">
        <v>#N/A</v>
      </c>
      <c r="P228" s="16" t="e">
        <v>#N/A</v>
      </c>
      <c r="Q228" s="16" t="e">
        <v>#N/A</v>
      </c>
      <c r="R228" s="16" t="e">
        <v>#N/A</v>
      </c>
    </row>
    <row r="229" spans="2:18" x14ac:dyDescent="0.25">
      <c r="B229" s="18">
        <v>2039</v>
      </c>
      <c r="C229" s="18">
        <v>12</v>
      </c>
      <c r="D229" s="141">
        <v>232.79285461287998</v>
      </c>
      <c r="E229" s="141"/>
      <c r="F229" s="141">
        <v>288.39486542655112</v>
      </c>
      <c r="G229" s="141"/>
      <c r="H229" s="141">
        <v>177.19084379920884</v>
      </c>
      <c r="I229" s="141"/>
      <c r="K229" s="18">
        <v>2039</v>
      </c>
      <c r="L229" s="18">
        <v>12</v>
      </c>
      <c r="M229" s="16" t="e">
        <v>#N/A</v>
      </c>
      <c r="N229" s="16" t="e">
        <v>#N/A</v>
      </c>
      <c r="O229" s="16" t="e">
        <v>#N/A</v>
      </c>
      <c r="P229" s="16" t="e">
        <v>#N/A</v>
      </c>
      <c r="Q229" s="16" t="e">
        <v>#N/A</v>
      </c>
      <c r="R229" s="16" t="e">
        <v>#N/A</v>
      </c>
    </row>
    <row r="230" spans="2:18" x14ac:dyDescent="0.25">
      <c r="B230" s="18">
        <v>2040</v>
      </c>
      <c r="C230" s="18">
        <v>1</v>
      </c>
      <c r="D230" s="141">
        <v>224.26653522977983</v>
      </c>
      <c r="E230" s="141"/>
      <c r="F230" s="141">
        <v>278.13242266347464</v>
      </c>
      <c r="G230" s="141"/>
      <c r="H230" s="141">
        <v>170.40064779608505</v>
      </c>
      <c r="I230" s="141"/>
      <c r="K230" s="18">
        <v>2040</v>
      </c>
      <c r="L230" s="18">
        <v>1</v>
      </c>
      <c r="M230" s="16" t="e">
        <v>#N/A</v>
      </c>
      <c r="N230" s="16" t="e">
        <v>#N/A</v>
      </c>
      <c r="O230" s="16" t="e">
        <v>#N/A</v>
      </c>
      <c r="P230" s="16" t="e">
        <v>#N/A</v>
      </c>
      <c r="Q230" s="16" t="e">
        <v>#N/A</v>
      </c>
      <c r="R230" s="16" t="e">
        <v>#N/A</v>
      </c>
    </row>
    <row r="231" spans="2:18" x14ac:dyDescent="0.25">
      <c r="B231" s="18">
        <v>2040</v>
      </c>
      <c r="C231" s="18">
        <v>2</v>
      </c>
      <c r="D231" s="141">
        <v>197.26688089172245</v>
      </c>
      <c r="E231" s="141"/>
      <c r="F231" s="141">
        <v>244.6478046199212</v>
      </c>
      <c r="G231" s="141"/>
      <c r="H231" s="141">
        <v>149.8859571635237</v>
      </c>
      <c r="I231" s="141"/>
      <c r="K231" s="18">
        <v>2040</v>
      </c>
      <c r="L231" s="18">
        <v>2</v>
      </c>
      <c r="M231" s="16" t="e">
        <v>#N/A</v>
      </c>
      <c r="N231" s="16" t="e">
        <v>#N/A</v>
      </c>
      <c r="O231" s="16" t="e">
        <v>#N/A</v>
      </c>
      <c r="P231" s="16" t="e">
        <v>#N/A</v>
      </c>
      <c r="Q231" s="16" t="e">
        <v>#N/A</v>
      </c>
      <c r="R231" s="16" t="e">
        <v>#N/A</v>
      </c>
    </row>
    <row r="232" spans="2:18" x14ac:dyDescent="0.25">
      <c r="B232" s="18">
        <v>2040</v>
      </c>
      <c r="C232" s="18">
        <v>3</v>
      </c>
      <c r="D232" s="141">
        <v>155.23545552696376</v>
      </c>
      <c r="E232" s="141"/>
      <c r="F232" s="141">
        <v>192.52098082643076</v>
      </c>
      <c r="G232" s="141"/>
      <c r="H232" s="141">
        <v>117.94993022749676</v>
      </c>
      <c r="I232" s="141"/>
      <c r="K232" s="18">
        <v>2040</v>
      </c>
      <c r="L232" s="18">
        <v>3</v>
      </c>
      <c r="M232" s="16" t="e">
        <v>#N/A</v>
      </c>
      <c r="N232" s="16" t="e">
        <v>#N/A</v>
      </c>
      <c r="O232" s="16" t="e">
        <v>#N/A</v>
      </c>
      <c r="P232" s="16" t="e">
        <v>#N/A</v>
      </c>
      <c r="Q232" s="16" t="e">
        <v>#N/A</v>
      </c>
      <c r="R232" s="16" t="e">
        <v>#N/A</v>
      </c>
    </row>
    <row r="233" spans="2:18" x14ac:dyDescent="0.25">
      <c r="B233" s="18">
        <v>2040</v>
      </c>
      <c r="C233" s="18">
        <v>4</v>
      </c>
      <c r="D233" s="141">
        <v>92.108409827041044</v>
      </c>
      <c r="E233" s="141"/>
      <c r="F233" s="141">
        <v>114.23164471073221</v>
      </c>
      <c r="G233" s="141"/>
      <c r="H233" s="141">
        <v>69.985174943349875</v>
      </c>
      <c r="I233" s="141"/>
      <c r="K233" s="18">
        <v>2040</v>
      </c>
      <c r="L233" s="18">
        <v>4</v>
      </c>
      <c r="M233" s="16" t="e">
        <v>#N/A</v>
      </c>
      <c r="N233" s="16" t="e">
        <v>#N/A</v>
      </c>
      <c r="O233" s="16" t="e">
        <v>#N/A</v>
      </c>
      <c r="P233" s="16" t="e">
        <v>#N/A</v>
      </c>
      <c r="Q233" s="16" t="e">
        <v>#N/A</v>
      </c>
      <c r="R233" s="16" t="e">
        <v>#N/A</v>
      </c>
    </row>
    <row r="234" spans="2:18" x14ac:dyDescent="0.25">
      <c r="B234" s="18">
        <v>2040</v>
      </c>
      <c r="C234" s="18">
        <v>5</v>
      </c>
      <c r="D234" s="141">
        <v>43.38757238630496</v>
      </c>
      <c r="E234" s="141"/>
      <c r="F234" s="141">
        <v>53.808699585632411</v>
      </c>
      <c r="G234" s="141"/>
      <c r="H234" s="141">
        <v>32.966445186977509</v>
      </c>
      <c r="I234" s="141"/>
      <c r="K234" s="18">
        <v>2040</v>
      </c>
      <c r="L234" s="18">
        <v>5</v>
      </c>
      <c r="M234" s="16" t="e">
        <v>#N/A</v>
      </c>
      <c r="N234" s="16" t="e">
        <v>#N/A</v>
      </c>
      <c r="O234" s="16" t="e">
        <v>#N/A</v>
      </c>
      <c r="P234" s="16" t="e">
        <v>#N/A</v>
      </c>
      <c r="Q234" s="16" t="e">
        <v>#N/A</v>
      </c>
      <c r="R234" s="16" t="e">
        <v>#N/A</v>
      </c>
    </row>
    <row r="235" spans="2:18" x14ac:dyDescent="0.25">
      <c r="B235" s="18">
        <v>2040</v>
      </c>
      <c r="C235" s="18">
        <v>6</v>
      </c>
      <c r="D235" s="141">
        <v>7.1825564474487189</v>
      </c>
      <c r="E235" s="141"/>
      <c r="F235" s="141">
        <v>8.9077125287518211</v>
      </c>
      <c r="G235" s="141"/>
      <c r="H235" s="141">
        <v>5.457400366145615</v>
      </c>
      <c r="I235" s="141"/>
      <c r="K235" s="18">
        <v>2040</v>
      </c>
      <c r="L235" s="18">
        <v>6</v>
      </c>
      <c r="M235" s="16" t="e">
        <v>#N/A</v>
      </c>
      <c r="N235" s="16" t="e">
        <v>#N/A</v>
      </c>
      <c r="O235" s="16" t="e">
        <v>#N/A</v>
      </c>
      <c r="P235" s="16" t="e">
        <v>#N/A</v>
      </c>
      <c r="Q235" s="16" t="e">
        <v>#N/A</v>
      </c>
      <c r="R235" s="16" t="e">
        <v>#N/A</v>
      </c>
    </row>
    <row r="236" spans="2:18" x14ac:dyDescent="0.25">
      <c r="B236" s="18">
        <v>2040</v>
      </c>
      <c r="C236" s="18">
        <v>7</v>
      </c>
      <c r="D236" s="141">
        <v>0.48401206829597199</v>
      </c>
      <c r="E236" s="141"/>
      <c r="F236" s="141">
        <v>0.60026543423248113</v>
      </c>
      <c r="G236" s="141"/>
      <c r="H236" s="141">
        <v>0.36775870235946284</v>
      </c>
      <c r="I236" s="141"/>
      <c r="K236" s="18">
        <v>2040</v>
      </c>
      <c r="L236" s="18">
        <v>7</v>
      </c>
      <c r="M236" s="16" t="e">
        <v>#N/A</v>
      </c>
      <c r="N236" s="16" t="e">
        <v>#N/A</v>
      </c>
      <c r="O236" s="16" t="e">
        <v>#N/A</v>
      </c>
      <c r="P236" s="16" t="e">
        <v>#N/A</v>
      </c>
      <c r="Q236" s="16" t="e">
        <v>#N/A</v>
      </c>
      <c r="R236" s="16" t="e">
        <v>#N/A</v>
      </c>
    </row>
    <row r="237" spans="2:18" x14ac:dyDescent="0.25">
      <c r="B237" s="18">
        <v>2040</v>
      </c>
      <c r="C237" s="18">
        <v>8</v>
      </c>
      <c r="D237" s="141">
        <v>7.762457699086342E-2</v>
      </c>
      <c r="E237" s="141"/>
      <c r="F237" s="141">
        <v>9.6268984735397911E-2</v>
      </c>
      <c r="G237" s="141"/>
      <c r="H237" s="141">
        <v>5.8980169246328935E-2</v>
      </c>
      <c r="I237" s="141"/>
      <c r="K237" s="18">
        <v>2040</v>
      </c>
      <c r="L237" s="18">
        <v>8</v>
      </c>
      <c r="M237" s="16" t="e">
        <v>#N/A</v>
      </c>
      <c r="N237" s="16" t="e">
        <v>#N/A</v>
      </c>
      <c r="O237" s="16" t="e">
        <v>#N/A</v>
      </c>
      <c r="P237" s="16" t="e">
        <v>#N/A</v>
      </c>
      <c r="Q237" s="16" t="e">
        <v>#N/A</v>
      </c>
      <c r="R237" s="16" t="e">
        <v>#N/A</v>
      </c>
    </row>
    <row r="238" spans="2:18" x14ac:dyDescent="0.25">
      <c r="B238" s="18">
        <v>2040</v>
      </c>
      <c r="C238" s="18">
        <v>9</v>
      </c>
      <c r="D238" s="141">
        <v>0.76711346673323866</v>
      </c>
      <c r="E238" s="141"/>
      <c r="F238" s="141">
        <v>0.95136408444393239</v>
      </c>
      <c r="G238" s="141"/>
      <c r="H238" s="141">
        <v>0.58286284902254493</v>
      </c>
      <c r="I238" s="141"/>
      <c r="K238" s="18">
        <v>2040</v>
      </c>
      <c r="L238" s="18">
        <v>9</v>
      </c>
      <c r="M238" s="16" t="e">
        <v>#N/A</v>
      </c>
      <c r="N238" s="16" t="e">
        <v>#N/A</v>
      </c>
      <c r="O238" s="16" t="e">
        <v>#N/A</v>
      </c>
      <c r="P238" s="16" t="e">
        <v>#N/A</v>
      </c>
      <c r="Q238" s="16" t="e">
        <v>#N/A</v>
      </c>
      <c r="R238" s="16" t="e">
        <v>#N/A</v>
      </c>
    </row>
    <row r="239" spans="2:18" x14ac:dyDescent="0.25">
      <c r="B239" s="18">
        <v>2040</v>
      </c>
      <c r="C239" s="18">
        <v>10</v>
      </c>
      <c r="D239" s="141">
        <v>19.260027396909525</v>
      </c>
      <c r="E239" s="141"/>
      <c r="F239" s="141">
        <v>23.886033977288729</v>
      </c>
      <c r="G239" s="141"/>
      <c r="H239" s="141">
        <v>14.63402081653032</v>
      </c>
      <c r="I239" s="141"/>
      <c r="K239" s="18">
        <v>2040</v>
      </c>
      <c r="L239" s="18">
        <v>10</v>
      </c>
      <c r="M239" s="16" t="e">
        <v>#N/A</v>
      </c>
      <c r="N239" s="16" t="e">
        <v>#N/A</v>
      </c>
      <c r="O239" s="16" t="e">
        <v>#N/A</v>
      </c>
      <c r="P239" s="16" t="e">
        <v>#N/A</v>
      </c>
      <c r="Q239" s="16" t="e">
        <v>#N/A</v>
      </c>
      <c r="R239" s="16" t="e">
        <v>#N/A</v>
      </c>
    </row>
    <row r="240" spans="2:18" x14ac:dyDescent="0.25">
      <c r="B240" s="18">
        <v>2040</v>
      </c>
      <c r="C240" s="18">
        <v>11</v>
      </c>
      <c r="D240" s="141">
        <v>98.46905898870412</v>
      </c>
      <c r="E240" s="141"/>
      <c r="F240" s="141">
        <v>122.12003857757979</v>
      </c>
      <c r="G240" s="141"/>
      <c r="H240" s="141">
        <v>74.818079399828463</v>
      </c>
      <c r="I240" s="141"/>
      <c r="K240" s="18">
        <v>2040</v>
      </c>
      <c r="L240" s="18">
        <v>11</v>
      </c>
      <c r="M240" s="16" t="e">
        <v>#N/A</v>
      </c>
      <c r="N240" s="16" t="e">
        <v>#N/A</v>
      </c>
      <c r="O240" s="16" t="e">
        <v>#N/A</v>
      </c>
      <c r="P240" s="16" t="e">
        <v>#N/A</v>
      </c>
      <c r="Q240" s="16" t="e">
        <v>#N/A</v>
      </c>
      <c r="R240" s="16" t="e">
        <v>#N/A</v>
      </c>
    </row>
    <row r="241" spans="2:18" x14ac:dyDescent="0.25">
      <c r="B241" s="18">
        <v>2040</v>
      </c>
      <c r="C241" s="18">
        <v>12</v>
      </c>
      <c r="D241" s="141">
        <v>231.49475319310554</v>
      </c>
      <c r="E241" s="141"/>
      <c r="F241" s="141">
        <v>287.09676400677671</v>
      </c>
      <c r="G241" s="141"/>
      <c r="H241" s="141">
        <v>175.8927423794344</v>
      </c>
      <c r="I241" s="141"/>
      <c r="K241" s="18">
        <v>2040</v>
      </c>
      <c r="L241" s="18">
        <v>12</v>
      </c>
      <c r="M241" s="16" t="e">
        <v>#N/A</v>
      </c>
      <c r="N241" s="16" t="e">
        <v>#N/A</v>
      </c>
      <c r="O241" s="16" t="e">
        <v>#N/A</v>
      </c>
      <c r="P241" s="16" t="e">
        <v>#N/A</v>
      </c>
      <c r="Q241" s="16" t="e">
        <v>#N/A</v>
      </c>
      <c r="R241" s="16" t="e">
        <v>#N/A</v>
      </c>
    </row>
  </sheetData>
  <mergeCells count="12">
    <mergeCell ref="M38:R42"/>
    <mergeCell ref="B36:I36"/>
    <mergeCell ref="B8:E8"/>
    <mergeCell ref="L9:U9"/>
    <mergeCell ref="L28:U28"/>
    <mergeCell ref="K36:R36"/>
    <mergeCell ref="B1:AA1"/>
    <mergeCell ref="C2:Z2"/>
    <mergeCell ref="D3:N3"/>
    <mergeCell ref="K8:U8"/>
    <mergeCell ref="K27:U27"/>
    <mergeCell ref="B5:AA5"/>
  </mergeCells>
  <phoneticPr fontId="17" type="noConversion"/>
  <pageMargins left="0.7" right="0.7" top="0.75" bottom="0.75" header="0.3" footer="0.3"/>
  <pageSetup scale="4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48fdc7f-dc23-401c-bca3-7951ccf91bbf" xsi:nil="true"/>
    <lcf76f155ced4ddcb4097134ff3c332f xmlns="373e169e-1fa4-4c40-ba23-a769fdd8a158">
      <Terms xmlns="http://schemas.microsoft.com/office/infopath/2007/PartnerControls"/>
    </lcf76f155ced4ddcb4097134ff3c332f>
    <SharedWithUsers xmlns="b48fdc7f-dc23-401c-bca3-7951ccf91bbf">
      <UserInfo>
        <DisplayName>Gutierrez, Julio@Energy</DisplayName>
        <AccountId>78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3BD31596D46F4FBE23A3BABF0C0027" ma:contentTypeVersion="16" ma:contentTypeDescription="Create a new document." ma:contentTypeScope="" ma:versionID="d24e6c21103274b2ac2789f00c07bb4f">
  <xsd:schema xmlns:xsd="http://www.w3.org/2001/XMLSchema" xmlns:xs="http://www.w3.org/2001/XMLSchema" xmlns:p="http://schemas.microsoft.com/office/2006/metadata/properties" xmlns:ns2="373e169e-1fa4-4c40-ba23-a769fdd8a158" xmlns:ns3="b48fdc7f-dc23-401c-bca3-7951ccf91bbf" targetNamespace="http://schemas.microsoft.com/office/2006/metadata/properties" ma:root="true" ma:fieldsID="f64967f82de59bd8194020a751604c72" ns2:_="" ns3:_="">
    <xsd:import namespace="373e169e-1fa4-4c40-ba23-a769fdd8a158"/>
    <xsd:import namespace="b48fdc7f-dc23-401c-bca3-7951ccf91b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3e169e-1fa4-4c40-ba23-a769fdd8a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fdc7f-dc23-401c-bca3-7951ccf91bb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9ccca6c-67fb-4ab4-bfc6-168685d87d84}" ma:internalName="TaxCatchAll" ma:showField="CatchAllData" ma:web="b48fdc7f-dc23-401c-bca3-7951ccf91b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C46F0A-D228-46DD-BAB0-21CF8307FB81}">
  <ds:schemaRefs>
    <ds:schemaRef ds:uri="http://schemas.microsoft.com/office/infopath/2007/PartnerControls"/>
    <ds:schemaRef ds:uri="b48fdc7f-dc23-401c-bca3-7951ccf91bbf"/>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373e169e-1fa4-4c40-ba23-a769fdd8a158"/>
    <ds:schemaRef ds:uri="http://purl.org/dc/dcmitype/"/>
  </ds:schemaRefs>
</ds:datastoreItem>
</file>

<file path=customXml/itemProps2.xml><?xml version="1.0" encoding="utf-8"?>
<ds:datastoreItem xmlns:ds="http://schemas.openxmlformats.org/officeDocument/2006/customXml" ds:itemID="{28A8EA7B-1ECA-4CE5-BC40-E45D69716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3e169e-1fa4-4c40-ba23-a769fdd8a158"/>
    <ds:schemaRef ds:uri="b48fdc7f-dc23-401c-bca3-7951ccf91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Admin Info</vt:lpstr>
      <vt:lpstr>Cover</vt:lpstr>
      <vt:lpstr>Form 1.1</vt:lpstr>
      <vt:lpstr>Form 1.2</vt:lpstr>
      <vt:lpstr>Form 1.3</vt:lpstr>
      <vt:lpstr>Form 1.4</vt:lpstr>
      <vt:lpstr>Form 1.5</vt:lpstr>
      <vt:lpstr>Form 1.6</vt:lpstr>
      <vt:lpstr>Form 1.7</vt:lpstr>
      <vt:lpstr>Form 1.8</vt:lpstr>
      <vt:lpstr>Form 1.9</vt:lpstr>
      <vt:lpstr>Form 1.10</vt:lpstr>
      <vt:lpstr>Form 1.11</vt:lpstr>
      <vt:lpstr>Form 1.12</vt:lpstr>
      <vt:lpstr>Form 2.1</vt:lpstr>
      <vt:lpstr>Form 2.2</vt:lpstr>
      <vt:lpstr>Form 2.3</vt:lpstr>
      <vt:lpstr>Form 2.4</vt:lpstr>
      <vt:lpstr>Form 3.1</vt:lpstr>
    </vt:vector>
  </TitlesOfParts>
  <Manager/>
  <Company>CA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Supply Forms-Revision-3-27</dc:title>
  <dc:subject/>
  <dc:creator>CEC</dc:creator>
  <cp:keywords/>
  <dc:description/>
  <cp:lastModifiedBy>Taheri, Sarah M</cp:lastModifiedBy>
  <cp:revision/>
  <dcterms:created xsi:type="dcterms:W3CDTF">2004-11-07T17:37:25Z</dcterms:created>
  <dcterms:modified xsi:type="dcterms:W3CDTF">2025-05-23T20:25:25Z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0x010100843BD31596D46F4FBE23A3BABF0C0027</vt:lpwstr>
  </property>
  <property fmtid="{D5CDD505-2E9C-101B-9397-08002B2CF9AE}" pid="3" name="_dlc_DocIdItemGuid">
    <vt:lpwstr>b14c7917-0a35-4ec3-bf58-520d2bc4e930</vt:lpwstr>
  </property>
  <property fmtid="{D5CDD505-2E9C-101B-9397-08002B2CF9AE}" pid="4" name="Subject_x0020_Areas">
    <vt:lpwstr/>
  </property>
  <property fmtid="{D5CDD505-2E9C-101B-9397-08002B2CF9AE}" pid="5" name="_CopySource">
    <vt:lpwstr>http://efilingspinternal/PendingDocuments/17-IEPR-02/20170405T114234_2017_IEPR_Supply_FormsRevision327.xlsx</vt:lpwstr>
  </property>
  <property fmtid="{D5CDD505-2E9C-101B-9397-08002B2CF9AE}" pid="6" name="Subject Areas">
    <vt:lpwstr>109;#IEPR 2016-10-13 Workshop|e01848fe-04fb-4202-b5ff-7ce671f88855;#87;#IEPR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MediaServiceImageTags">
    <vt:lpwstr/>
  </property>
</Properties>
</file>