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lecommuting\OPS\Hetchy IRP\2024 CEC Docs\"/>
    </mc:Choice>
  </mc:AlternateContent>
  <xr:revisionPtr revIDLastSave="2" documentId="13_ncr:1_{EEF16D56-B64C-48B7-B96F-6345D3BC2009}" xr6:coauthVersionLast="47" xr6:coauthVersionMax="47" xr10:uidLastSave="{0F282704-D6BC-4087-BD34-715D31E6D307}"/>
  <bookViews>
    <workbookView xWindow="-120" yWindow="-120" windowWidth="29040" windowHeight="15840" tabRatio="960" xr2:uid="{78B4277A-1E98-4642-920E-B6C4E3CAFA6F}"/>
  </bookViews>
  <sheets>
    <sheet name="Cover Page" sheetId="29" r:id="rId1"/>
    <sheet name="Figure 3-1" sheetId="1" r:id="rId2"/>
    <sheet name="Figure 3-2" sheetId="14" r:id="rId3"/>
    <sheet name="Figure 3-3" sheetId="15" r:id="rId4"/>
    <sheet name="Figure 3-4" sheetId="16" r:id="rId5"/>
    <sheet name="Figure 3-5" sheetId="17" r:id="rId6"/>
    <sheet name="Figure 3-6" sheetId="18" r:id="rId7"/>
    <sheet name="Figure 3-7" sheetId="19" r:id="rId8"/>
    <sheet name="Figure 3-8" sheetId="20" r:id="rId9"/>
    <sheet name="Figure 3-9" sheetId="21" r:id="rId10"/>
    <sheet name="Figure 3-10" sheetId="22" r:id="rId11"/>
    <sheet name="Figure 3-11" sheetId="23" r:id="rId12"/>
    <sheet name="Figure 3-12" sheetId="24" r:id="rId13"/>
    <sheet name="Figure 4-1" sheetId="25" r:id="rId14"/>
    <sheet name="Figure 4-2" sheetId="26" r:id="rId15"/>
    <sheet name="Figure 4-3" sheetId="27" r:id="rId16"/>
    <sheet name="Figure 4-5" sheetId="28" r:id="rId17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6" l="1"/>
  <c r="W12" i="16"/>
  <c r="V12" i="16"/>
  <c r="U12" i="16"/>
  <c r="T12" i="16"/>
  <c r="S12" i="16"/>
  <c r="R12" i="16"/>
  <c r="Q12" i="16"/>
  <c r="P12" i="16"/>
  <c r="O12" i="16"/>
  <c r="N12" i="16"/>
  <c r="M12" i="16"/>
  <c r="L12" i="16"/>
  <c r="X6" i="15"/>
  <c r="X9" i="15"/>
  <c r="W6" i="15"/>
  <c r="W9" i="15"/>
  <c r="V6" i="15"/>
  <c r="V9" i="15"/>
  <c r="U6" i="15"/>
  <c r="U9" i="15"/>
  <c r="T6" i="15"/>
  <c r="T9" i="15"/>
  <c r="S6" i="15"/>
  <c r="S9" i="15"/>
  <c r="R6" i="15"/>
  <c r="R9" i="15"/>
  <c r="Q6" i="15"/>
  <c r="Q9" i="15"/>
  <c r="P6" i="15"/>
  <c r="P9" i="15"/>
  <c r="O6" i="15"/>
  <c r="O9" i="15"/>
  <c r="N6" i="15"/>
  <c r="N9" i="15"/>
  <c r="M6" i="15"/>
  <c r="M9" i="15"/>
  <c r="L6" i="15"/>
  <c r="L9" i="15"/>
  <c r="K6" i="15"/>
  <c r="K9" i="15"/>
  <c r="J6" i="15"/>
  <c r="J9" i="15"/>
  <c r="I6" i="15"/>
  <c r="I9" i="15"/>
  <c r="H6" i="15"/>
  <c r="H9" i="15"/>
  <c r="G6" i="15"/>
  <c r="G9" i="15"/>
  <c r="F6" i="15"/>
  <c r="F9" i="15"/>
  <c r="E6" i="15"/>
  <c r="E9" i="15"/>
  <c r="D6" i="15"/>
  <c r="D9" i="15"/>
  <c r="C6" i="15"/>
  <c r="C9" i="15"/>
</calcChain>
</file>

<file path=xl/sharedStrings.xml><?xml version="1.0" encoding="utf-8"?>
<sst xmlns="http://schemas.openxmlformats.org/spreadsheetml/2006/main" count="222" uniqueCount="88">
  <si>
    <t>San Francisco Public Utilities Commission</t>
  </si>
  <si>
    <t>Hetch Hetchy Power</t>
  </si>
  <si>
    <t>Updated Integrated Resource Plan</t>
  </si>
  <si>
    <t>Supporting Information</t>
  </si>
  <si>
    <t>FIGURE 3-1. HETCH HETCHY DEMAND FORECAST SCENARIOS, 2024-2045</t>
  </si>
  <si>
    <t>MWh</t>
  </si>
  <si>
    <t>CY24</t>
  </si>
  <si>
    <t>CY25</t>
  </si>
  <si>
    <t>CY26</t>
  </si>
  <si>
    <t>CY27</t>
  </si>
  <si>
    <t>CY28</t>
  </si>
  <si>
    <t>CY29</t>
  </si>
  <si>
    <t>CY30</t>
  </si>
  <si>
    <t>CY31</t>
  </si>
  <si>
    <t>CY32</t>
  </si>
  <si>
    <t>CY33</t>
  </si>
  <si>
    <t>CY34</t>
  </si>
  <si>
    <t>CY35</t>
  </si>
  <si>
    <t>CY36</t>
  </si>
  <si>
    <t>CY37</t>
  </si>
  <si>
    <t>CY38</t>
  </si>
  <si>
    <t>CY39</t>
  </si>
  <si>
    <t>CY40</t>
  </si>
  <si>
    <t>CY41</t>
  </si>
  <si>
    <t>CY42</t>
  </si>
  <si>
    <t>CY43</t>
  </si>
  <si>
    <t>CY44</t>
  </si>
  <si>
    <t>CY45</t>
  </si>
  <si>
    <t>1-in-2 Load Scenario</t>
  </si>
  <si>
    <t>1-in-5 Load Scenario</t>
  </si>
  <si>
    <t>1-in-10 Load Scenario</t>
  </si>
  <si>
    <t>1-in-20 Load Scenario</t>
  </si>
  <si>
    <t>Figure 3-2. HETCH HETCHY DEMAND AND HYDROELECTRIC GENERATION SCENARIOS</t>
  </si>
  <si>
    <t>Dry Generation Scenario</t>
  </si>
  <si>
    <t>Normal Hydro Generation</t>
  </si>
  <si>
    <t>Wet Generation Scenario</t>
  </si>
  <si>
    <t>FIGURE 3-3. MARKET SALES AND PURCHSAES UNDER BASE CASE LOAD FORECAST AND NORMAL HYDROELECTRIC GENERATION</t>
  </si>
  <si>
    <t>Contract/Market Sales</t>
  </si>
  <si>
    <t>Contract/Market Purchases</t>
  </si>
  <si>
    <t>CAISO Market Purchases</t>
  </si>
  <si>
    <t>Solar PPA Purchase</t>
  </si>
  <si>
    <t>Net Position</t>
  </si>
  <si>
    <t xml:space="preserve">FIGURE 3-4. ANNUAL SUPPLY AND DEMAND BALANCE, 2024-2045 </t>
  </si>
  <si>
    <t>Normal Generation Scenario</t>
  </si>
  <si>
    <t>Long-Term PPA</t>
  </si>
  <si>
    <t>Short-Term Contracts</t>
  </si>
  <si>
    <t>FIGURE 3-5. MONTHLY GENERATION PROFILE BY RENEWABLE RESOURCE</t>
  </si>
  <si>
    <t>% of Annual Generation</t>
  </si>
  <si>
    <t>Hetchy Hist 5yr Average</t>
  </si>
  <si>
    <t>S.Cal Solar</t>
  </si>
  <si>
    <t>N.Cal Solar</t>
  </si>
  <si>
    <t>Onshore Wind</t>
  </si>
  <si>
    <t xml:space="preserve">Offshore Wind 1 </t>
  </si>
  <si>
    <t>Offshore Wind 2</t>
  </si>
  <si>
    <t xml:space="preserve">Geothermal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</si>
  <si>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</si>
  <si>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</si>
  <si>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</si>
  <si>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</si>
  <si>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</si>
  <si>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</si>
  <si>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</si>
  <si>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</si>
  <si>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</si>
  <si>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</si>
  <si>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</si>
  <si>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</si>
  <si>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</t>
  </si>
  <si>
    <t xml:space="preserve">FIGURE 3-6. RENEWABLE RESOURCE PROJECTED LEVELIZED COST OF ENERGY </t>
  </si>
  <si>
    <t xml:space="preserve">OffShore Wind  </t>
  </si>
  <si>
    <t>GeoThermal</t>
  </si>
  <si>
    <t>$ per Megawatt-hour</t>
  </si>
  <si>
    <t>FIGURE 3-7. ENERGY PORTFORLIO IN 2035 WITHOUT NEW RENEWABLE RESOURCES</t>
  </si>
  <si>
    <t>Hetchy Hydroelectric</t>
  </si>
  <si>
    <t>Sunset Solar</t>
  </si>
  <si>
    <t xml:space="preserve">OffShore Wind 1 </t>
  </si>
  <si>
    <t>OffShore Wind 2</t>
  </si>
  <si>
    <t>Market Purchases</t>
  </si>
  <si>
    <t>Loss-Adj Demand</t>
  </si>
  <si>
    <t>FIGURE 3-8. ENERGY PORTFORLIO IN 2035, RENEWABLE RESOURCE SCENARIO A</t>
  </si>
  <si>
    <t xml:space="preserve">
FIGURE 3-9. ENERGY PORTFORLIO IN 2035, RENEWABLE RESOURCE SCENARIO B</t>
  </si>
  <si>
    <t>FIGURE 3-10. ENERGY PORTFORLIO IN 2035, RENEWABLE RESOURCE SCENARIO C</t>
  </si>
  <si>
    <t>FIGURE 3-11. ENERGY PORTFORLIO IN 2035, RENEWABLE RESOURCE SCENARIO D</t>
  </si>
  <si>
    <t>FIGURE 3-12. WIND AND SOLAR CURTAILMENT BY MONTH, JAN 2015 – APRIL 2023</t>
  </si>
  <si>
    <t xml:space="preserve">FIGURE 4-1. HETCH HECHY POWER’S FORECASTED ANNUAL RA REQUIREMENT AND EXISTING NET QUALIFYING CAPACITY, 2024-2045 </t>
  </si>
  <si>
    <t xml:space="preserve">FIGURE 4-2. HETCH HECHY POWER’S FORECASTED MONTHLY RA REQUIREMENT AND EXISTING NET QUALIFYING CAPACITY, 2025 </t>
  </si>
  <si>
    <t xml:space="preserve">FIGURE 4-3. HETCH HECHY POWER’S FORECASTED RA REQUIREMENT AND EXISTING NET QUALIFYING CAPACITY, 2030 </t>
  </si>
  <si>
    <t>FIGURE 4-5. HETCH HECHY POWER’S FORECASTED ANNUAL RA REQUIREMENT AND NET QUALIFYING  CAPACITY WITH NEW RENEWABLE RESOURCES (SCENARIO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</si>
</sst>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&quot;$&quot;#,##0"/>
    <numFmt numFmtId="166" formatCode="[$-409]mmm\-yy;@"/>
    <numFmt numFmtId="167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Calibri"/>
      <family val="2"/>
      <scheme val="minor"/>
    </font>
    <font>
      <b/>
      <sz val="24"/>
      <color theme="1"/>
      <name val="Cambria"/>
      <family val="1"/>
    </font>
    <font>
      <b/>
      <sz val="14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0" fillId="3" borderId="0" xfId="0" applyFill="1"/>
    <xf numFmtId="0" fontId="2" fillId="3" borderId="0" xfId="0" applyFont="1" applyFill="1"/>
    <xf numFmtId="3" fontId="0" fillId="3" borderId="0" xfId="0" applyNumberFormat="1" applyFill="1"/>
    <xf numFmtId="0" fontId="8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164" fontId="0" fillId="3" borderId="0" xfId="2" applyNumberFormat="1" applyFont="1" applyFill="1" applyBorder="1" applyAlignment="1">
      <alignment horizontal="center" vertical="center"/>
    </xf>
    <xf numFmtId="164" fontId="2" fillId="3" borderId="0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/>
    <xf numFmtId="165" fontId="6" fillId="3" borderId="0" xfId="0" applyNumberFormat="1" applyFont="1" applyFill="1" applyAlignment="1">
      <alignment horizontal="center" vertical="top"/>
    </xf>
    <xf numFmtId="165" fontId="7" fillId="3" borderId="0" xfId="0" applyNumberFormat="1" applyFont="1" applyFill="1" applyAlignment="1">
      <alignment horizontal="center" vertical="top"/>
    </xf>
    <xf numFmtId="166" fontId="6" fillId="0" borderId="6" xfId="0" applyNumberFormat="1" applyFont="1" applyBorder="1" applyAlignment="1">
      <alignment horizontal="left"/>
    </xf>
    <xf numFmtId="166" fontId="6" fillId="0" borderId="7" xfId="1" applyNumberFormat="1" applyFont="1" applyFill="1" applyBorder="1" applyAlignment="1">
      <alignment horizontal="left"/>
    </xf>
    <xf numFmtId="166" fontId="5" fillId="0" borderId="8" xfId="0" applyNumberFormat="1" applyFont="1" applyBorder="1" applyAlignment="1">
      <alignment horizontal="left" vertical="top"/>
    </xf>
    <xf numFmtId="166" fontId="6" fillId="0" borderId="9" xfId="1" applyNumberFormat="1" applyFont="1" applyFill="1" applyBorder="1" applyAlignment="1">
      <alignment horizontal="left"/>
    </xf>
    <xf numFmtId="167" fontId="6" fillId="0" borderId="6" xfId="1" applyNumberFormat="1" applyFont="1" applyFill="1" applyBorder="1" applyAlignment="1">
      <alignment horizontal="center" vertical="top" wrapText="1"/>
    </xf>
    <xf numFmtId="167" fontId="6" fillId="0" borderId="10" xfId="1" applyNumberFormat="1" applyFont="1" applyFill="1" applyBorder="1" applyAlignment="1">
      <alignment horizontal="center" vertical="top" wrapText="1"/>
    </xf>
    <xf numFmtId="167" fontId="6" fillId="0" borderId="10" xfId="1" applyNumberFormat="1" applyFont="1" applyBorder="1" applyAlignment="1">
      <alignment horizontal="center" vertical="top" wrapText="1"/>
    </xf>
    <xf numFmtId="167" fontId="6" fillId="0" borderId="7" xfId="1" applyNumberFormat="1" applyFont="1" applyFill="1" applyBorder="1" applyAlignment="1">
      <alignment horizontal="center" vertical="top" wrapText="1"/>
    </xf>
    <xf numFmtId="167" fontId="6" fillId="0" borderId="0" xfId="1" applyNumberFormat="1" applyFont="1" applyFill="1" applyBorder="1" applyAlignment="1">
      <alignment horizontal="center" vertical="top" wrapText="1"/>
    </xf>
    <xf numFmtId="167" fontId="6" fillId="0" borderId="0" xfId="1" applyNumberFormat="1" applyFont="1" applyBorder="1" applyAlignment="1">
      <alignment horizontal="center" vertical="top" wrapText="1"/>
    </xf>
    <xf numFmtId="167" fontId="6" fillId="0" borderId="9" xfId="1" applyNumberFormat="1" applyFont="1" applyFill="1" applyBorder="1" applyAlignment="1">
      <alignment horizontal="center" vertical="top" wrapText="1"/>
    </xf>
    <xf numFmtId="167" fontId="6" fillId="0" borderId="2" xfId="1" applyNumberFormat="1" applyFont="1" applyFill="1" applyBorder="1" applyAlignment="1">
      <alignment horizontal="center" vertical="top" wrapText="1"/>
    </xf>
    <xf numFmtId="167" fontId="6" fillId="0" borderId="2" xfId="1" applyNumberFormat="1" applyFont="1" applyBorder="1" applyAlignment="1">
      <alignment horizontal="center" vertical="top" wrapText="1"/>
    </xf>
    <xf numFmtId="167" fontId="6" fillId="0" borderId="11" xfId="1" applyNumberFormat="1" applyFont="1" applyBorder="1" applyAlignment="1">
      <alignment horizontal="center" vertical="top" wrapText="1"/>
    </xf>
    <xf numFmtId="167" fontId="6" fillId="0" borderId="1" xfId="1" applyNumberFormat="1" applyFont="1" applyBorder="1" applyAlignment="1">
      <alignment horizontal="center" vertical="top" wrapText="1"/>
    </xf>
    <xf numFmtId="167" fontId="6" fillId="0" borderId="3" xfId="1" applyNumberFormat="1" applyFont="1" applyBorder="1" applyAlignment="1">
      <alignment horizontal="center" vertical="top" wrapText="1"/>
    </xf>
    <xf numFmtId="167" fontId="5" fillId="0" borderId="8" xfId="3" applyNumberFormat="1" applyFont="1" applyFill="1" applyBorder="1" applyAlignment="1">
      <alignment vertical="top"/>
    </xf>
    <xf numFmtId="167" fontId="5" fillId="0" borderId="4" xfId="3" applyNumberFormat="1" applyFont="1" applyFill="1" applyBorder="1" applyAlignment="1">
      <alignment vertical="top"/>
    </xf>
    <xf numFmtId="167" fontId="5" fillId="0" borderId="5" xfId="3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0" fillId="3" borderId="0" xfId="0" applyFont="1" applyFill="1" applyAlignment="1">
      <alignment horizontal="left" indent="2"/>
    </xf>
    <xf numFmtId="3" fontId="0" fillId="3" borderId="0" xfId="0" applyNumberFormat="1" applyFont="1" applyFill="1"/>
    <xf numFmtId="0" fontId="0" fillId="3" borderId="0" xfId="0" applyFont="1" applyFill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7" fontId="0" fillId="4" borderId="0" xfId="1" applyNumberFormat="1" applyFont="1" applyFill="1"/>
    <xf numFmtId="0" fontId="9" fillId="0" borderId="0" xfId="0" applyFont="1"/>
    <xf numFmtId="0" fontId="10" fillId="0" borderId="0" xfId="0" applyFont="1" applyAlignment="1">
      <alignment vertical="center"/>
    </xf>
  </cellXfs>
  <cellStyles count="4">
    <cellStyle name="Comma" xfId="1" builtinId="3"/>
    <cellStyle name="Comma 10 3" xfId="3" xr:uid="{56ADBC08-293D-4D23-868F-601B2478BF8E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29</xdr:row>
      <xdr:rowOff>85725</xdr:rowOff>
    </xdr:from>
    <xdr:to>
      <xdr:col>5</xdr:col>
      <xdr:colOff>38100</xdr:colOff>
      <xdr:row>37</xdr:row>
      <xdr:rowOff>28575</xdr:rowOff>
    </xdr:to>
    <xdr:pic>
      <xdr:nvPicPr>
        <xdr:cNvPr id="3" name="Picture 2" descr="A logo for a water power plant&#10;&#10;Description automatically generated">
          <a:extLst>
            <a:ext uri="{FF2B5EF4-FFF2-40B4-BE49-F238E27FC236}">
              <a16:creationId xmlns:a16="http://schemas.microsoft.com/office/drawing/2014/main" id="{991CEAED-17D6-0DEA-8305-F8511F71D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6219825"/>
          <a:ext cx="1905000" cy="14668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567845</xdr:colOff>
      <xdr:row>45</xdr:row>
      <xdr:rowOff>37500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608BEC-1AEE-9C26-5E8E-EF9E3A795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4041321"/>
          <a:ext cx="7466667" cy="480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272606</xdr:colOff>
      <xdr:row>44</xdr:row>
      <xdr:rowOff>151809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0099F-7D24-3EF2-D172-B7A590F8D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4041321"/>
          <a:ext cx="7171428" cy="47238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618226</xdr:colOff>
      <xdr:row>46</xdr:row>
      <xdr:rowOff>56548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D2FB87-3FF2-B43F-46BE-0693FF90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4231821"/>
          <a:ext cx="7190476" cy="481904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6</xdr:row>
      <xdr:rowOff>95250</xdr:rowOff>
    </xdr:from>
    <xdr:to>
      <xdr:col>11</xdr:col>
      <xdr:colOff>429549</xdr:colOff>
      <xdr:row>25</xdr:row>
      <xdr:rowOff>95755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7043E4-CA51-9387-879F-81D1B24E7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1238250"/>
          <a:ext cx="6620799" cy="362000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10</xdr:col>
      <xdr:colOff>507898</xdr:colOff>
      <xdr:row>26</xdr:row>
      <xdr:rowOff>181585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91A111-B672-5E8C-E13D-7FB18C88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762000"/>
          <a:ext cx="5953956" cy="4372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515188</xdr:colOff>
      <xdr:row>27</xdr:row>
      <xdr:rowOff>152980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12F9CF-C5B6-6D93-540D-AE8A9C73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43000"/>
          <a:ext cx="6001588" cy="4153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5</xdr:row>
      <xdr:rowOff>180975</xdr:rowOff>
    </xdr:from>
    <xdr:to>
      <xdr:col>11</xdr:col>
      <xdr:colOff>258021</xdr:colOff>
      <xdr:row>27</xdr:row>
      <xdr:rowOff>76770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27D3DA-A8F1-953F-294E-221BB220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1133475"/>
          <a:ext cx="6058746" cy="40867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10</xdr:col>
      <xdr:colOff>581872</xdr:colOff>
      <xdr:row>27</xdr:row>
      <xdr:rowOff>105401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296965-A983-DD3E-3D07-FE11263E3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62000"/>
          <a:ext cx="6068272" cy="4486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285403</xdr:colOff>
      <xdr:row>34</xdr:row>
      <xdr:rowOff>47143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8C870C-0D84-9470-744F-E7640E0A0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2667000"/>
          <a:ext cx="7266667" cy="38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27215</xdr:colOff>
      <xdr:row>19</xdr:row>
      <xdr:rowOff>163286</xdr:rowOff>
    </xdr:from>
    <xdr:to>
      <xdr:col>8</xdr:col>
      <xdr:colOff>668512</xdr:colOff>
      <xdr:row>43</xdr:row>
      <xdr:rowOff>105572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802F6-BC73-CA08-42BC-004058B1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536" y="3782786"/>
          <a:ext cx="7676190" cy="45142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312963</xdr:colOff>
      <xdr:row>13</xdr:row>
      <xdr:rowOff>81643</xdr:rowOff>
    </xdr:from>
    <xdr:to>
      <xdr:col>6</xdr:col>
      <xdr:colOff>449036</xdr:colOff>
      <xdr:row>33</xdr:row>
      <xdr:rowOff>96683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22B28-F67B-725D-E1BE-5438BC6C4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963" y="2367643"/>
          <a:ext cx="6504216" cy="38250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665003</xdr:colOff>
      <xdr:row>41</xdr:row>
      <xdr:rowOff>136071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016B4-EAF5-07B6-E74C-AC7CE119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53000"/>
          <a:ext cx="9142253" cy="4898571"/>
        </a:xfrm>
        <a:prstGeom prst="rect">
          <a:avLst/>
        </a:prstGeom>
      </xdr:spPr>
    </xdr:pic>
    <xdr:clientData/>
  </xdr:twoCellAnchor>
  <xdr:twoCellAnchor editAs="oneCell">
    <xdr:from>
      <xdr:col>10</xdr:col>
      <xdr:colOff>625927</xdr:colOff>
      <xdr:row>18</xdr:row>
      <xdr:rowOff>42345</xdr:rowOff>
    </xdr:from>
    <xdr:to>
      <xdr:col>21</xdr:col>
      <xdr:colOff>190499</xdr:colOff>
      <xdr:row>42</xdr:row>
      <xdr:rowOff>189736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AEA31-1DAB-BCA6-DC76-869842CED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3213" y="3471345"/>
          <a:ext cx="8694965" cy="47193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4</xdr:col>
      <xdr:colOff>1208786</xdr:colOff>
      <xdr:row>41</xdr:row>
      <xdr:rowOff>37595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DB01F2-F9A5-F2E6-6744-919BB5266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3810000"/>
          <a:ext cx="7114286" cy="40380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5</xdr:col>
      <xdr:colOff>1188404</xdr:colOff>
      <xdr:row>29</xdr:row>
      <xdr:rowOff>56690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F5650D-1348-22E6-CC15-64FB1384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1905000"/>
          <a:ext cx="6876190" cy="36761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386892</xdr:colOff>
      <xdr:row>44</xdr:row>
      <xdr:rowOff>66119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1A781-B4AF-95C8-1F78-99FD279C8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4231821"/>
          <a:ext cx="7285714" cy="44476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596416</xdr:colOff>
      <xdr:row>46</xdr:row>
      <xdr:rowOff>56548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91E8D6-DAC6-5D28-F2DB-02D60AF1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4231821"/>
          <a:ext cx="7495238" cy="4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DD15-2893-491E-80E1-D5B0D02C1C5E}">
  <dimension ref="C8:C13"/>
  <sheetViews>
    <sheetView showGridLines="0" showRowColHeaders="0" tabSelected="1" workbookViewId="0">
      <selection activeCell="AB13" sqref="AB13"/>
    </sheetView>
  </sheetViews>
  <sheetFormatPr defaultRowHeight="15"/>
  <sheetData>
    <row r="8" spans="3:3" ht="30">
      <c r="C8" s="45" t="s">
        <v>0</v>
      </c>
    </row>
    <row r="9" spans="3:3" ht="30">
      <c r="C9" s="45" t="s">
        <v>1</v>
      </c>
    </row>
    <row r="10" spans="3:3" ht="30">
      <c r="C10" s="45" t="s">
        <v>2</v>
      </c>
    </row>
    <row r="13" spans="3:3" ht="18">
      <c r="C13" s="46" t="s">
        <v>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A603-B8B8-4246-8586-483AC0629680}">
  <dimension ref="B2:U17"/>
  <sheetViews>
    <sheetView zoomScale="70" zoomScaleNormal="70" workbookViewId="0">
      <selection activeCell="J28" sqref="J28"/>
    </sheetView>
  </sheetViews>
  <sheetFormatPr defaultRowHeight="15"/>
  <cols>
    <col min="1" max="1" width="9.140625" style="3"/>
    <col min="2" max="2" width="30.7109375" style="3" bestFit="1" customWidth="1"/>
    <col min="3" max="6" width="18.140625" style="3" customWidth="1"/>
    <col min="7" max="12" width="18.5703125" style="3" customWidth="1"/>
    <col min="13" max="21" width="12.42578125" style="3" customWidth="1"/>
    <col min="22" max="16384" width="9.140625" style="3"/>
  </cols>
  <sheetData>
    <row r="2" spans="2:21">
      <c r="B2" s="12" t="s">
        <v>80</v>
      </c>
    </row>
    <row r="3" spans="2:21" ht="15.75" thickBot="1"/>
    <row r="4" spans="2:21" ht="30.75" thickBot="1">
      <c r="B4" s="34" t="s">
        <v>5</v>
      </c>
      <c r="C4" s="35" t="s">
        <v>73</v>
      </c>
      <c r="D4" s="36" t="s">
        <v>74</v>
      </c>
      <c r="E4" s="36" t="s">
        <v>49</v>
      </c>
      <c r="F4" s="36" t="s">
        <v>50</v>
      </c>
      <c r="G4" s="36" t="s">
        <v>51</v>
      </c>
      <c r="H4" s="36" t="s">
        <v>75</v>
      </c>
      <c r="I4" s="36" t="s">
        <v>76</v>
      </c>
      <c r="J4" s="36" t="s">
        <v>70</v>
      </c>
      <c r="K4" s="36" t="s">
        <v>77</v>
      </c>
      <c r="L4" s="37" t="s">
        <v>78</v>
      </c>
      <c r="M4" s="5"/>
      <c r="N4" s="5"/>
      <c r="O4" s="5"/>
      <c r="P4" s="5"/>
      <c r="Q4" s="5"/>
      <c r="R4" s="5"/>
      <c r="S4" s="5"/>
      <c r="T4" s="5"/>
      <c r="U4" s="5"/>
    </row>
    <row r="5" spans="2:21">
      <c r="B5" s="15">
        <v>49310</v>
      </c>
      <c r="C5" s="19">
        <v>68630</v>
      </c>
      <c r="D5" s="20">
        <v>254.75364240825036</v>
      </c>
      <c r="E5" s="20">
        <v>0</v>
      </c>
      <c r="F5" s="20">
        <v>8296.1965851000023</v>
      </c>
      <c r="G5" s="20">
        <v>1711.1184020956107</v>
      </c>
      <c r="H5" s="20">
        <v>0</v>
      </c>
      <c r="I5" s="20">
        <v>0</v>
      </c>
      <c r="J5" s="20">
        <v>22555.599999999991</v>
      </c>
      <c r="K5" s="21">
        <v>36035.843274178231</v>
      </c>
      <c r="L5" s="28">
        <v>137483.51190378208</v>
      </c>
    </row>
    <row r="6" spans="2:21">
      <c r="B6" s="16">
        <v>49341</v>
      </c>
      <c r="C6" s="22">
        <v>72468</v>
      </c>
      <c r="D6" s="23">
        <v>366.95368684493388</v>
      </c>
      <c r="E6" s="23">
        <v>0</v>
      </c>
      <c r="F6" s="23">
        <v>10065.705052340001</v>
      </c>
      <c r="G6" s="23">
        <v>2065.0504256712493</v>
      </c>
      <c r="H6" s="23">
        <v>0</v>
      </c>
      <c r="I6" s="23">
        <v>0</v>
      </c>
      <c r="J6" s="23">
        <v>19215.000000000007</v>
      </c>
      <c r="K6" s="24">
        <v>17488.672373026537</v>
      </c>
      <c r="L6" s="29">
        <v>121669.38153788271</v>
      </c>
    </row>
    <row r="7" spans="2:21">
      <c r="B7" s="16">
        <v>49369</v>
      </c>
      <c r="C7" s="22">
        <v>146379</v>
      </c>
      <c r="D7" s="23">
        <v>559.73917877454357</v>
      </c>
      <c r="E7" s="23">
        <v>0</v>
      </c>
      <c r="F7" s="23">
        <v>16865.599302013332</v>
      </c>
      <c r="G7" s="23">
        <v>3614.6299934512094</v>
      </c>
      <c r="H7" s="23">
        <v>0</v>
      </c>
      <c r="I7" s="23">
        <v>0</v>
      </c>
      <c r="J7" s="23">
        <v>20088.775000000038</v>
      </c>
      <c r="K7" s="24">
        <v>0</v>
      </c>
      <c r="L7" s="29">
        <v>132234.69140582837</v>
      </c>
    </row>
    <row r="8" spans="2:21">
      <c r="B8" s="16">
        <v>49400</v>
      </c>
      <c r="C8" s="22">
        <v>165690</v>
      </c>
      <c r="D8" s="23">
        <v>810.73554831313743</v>
      </c>
      <c r="E8" s="23">
        <v>0</v>
      </c>
      <c r="F8" s="23">
        <v>21843.864089273324</v>
      </c>
      <c r="G8" s="23">
        <v>7544.3759004584163</v>
      </c>
      <c r="H8" s="23">
        <v>0</v>
      </c>
      <c r="I8" s="23">
        <v>0</v>
      </c>
      <c r="J8" s="23">
        <v>19121.249999999956</v>
      </c>
      <c r="K8" s="24">
        <v>0</v>
      </c>
      <c r="L8" s="29">
        <v>130721.94052796658</v>
      </c>
    </row>
    <row r="9" spans="2:21">
      <c r="B9" s="16">
        <v>49430</v>
      </c>
      <c r="C9" s="22">
        <v>175143</v>
      </c>
      <c r="D9" s="23">
        <v>607.65783379801246</v>
      </c>
      <c r="E9" s="23">
        <v>0</v>
      </c>
      <c r="F9" s="23">
        <v>25355.783703986664</v>
      </c>
      <c r="G9" s="23">
        <v>7844.1335952848704</v>
      </c>
      <c r="H9" s="23">
        <v>0</v>
      </c>
      <c r="I9" s="23">
        <v>0</v>
      </c>
      <c r="J9" s="23">
        <v>17716.49999999996</v>
      </c>
      <c r="K9" s="24">
        <v>0</v>
      </c>
      <c r="L9" s="29">
        <v>129869.99766986509</v>
      </c>
    </row>
    <row r="10" spans="2:21">
      <c r="B10" s="16">
        <v>49461</v>
      </c>
      <c r="C10" s="22">
        <v>160257</v>
      </c>
      <c r="D10" s="23">
        <v>584.11769382321836</v>
      </c>
      <c r="E10" s="23">
        <v>0</v>
      </c>
      <c r="F10" s="23">
        <v>27121.470652199998</v>
      </c>
      <c r="G10" s="23">
        <v>9147.6240995415992</v>
      </c>
      <c r="H10" s="23">
        <v>0</v>
      </c>
      <c r="I10" s="23">
        <v>0</v>
      </c>
      <c r="J10" s="23">
        <v>15290.624999999985</v>
      </c>
      <c r="K10" s="24">
        <v>0</v>
      </c>
      <c r="L10" s="29">
        <v>129628.70320950793</v>
      </c>
    </row>
    <row r="11" spans="2:21">
      <c r="B11" s="16">
        <v>49491</v>
      </c>
      <c r="C11" s="22">
        <v>84730</v>
      </c>
      <c r="D11" s="23">
        <v>613.81014187020151</v>
      </c>
      <c r="E11" s="23">
        <v>0</v>
      </c>
      <c r="F11" s="23">
        <v>28750.286041606665</v>
      </c>
      <c r="G11" s="23">
        <v>11437.684348395545</v>
      </c>
      <c r="H11" s="23">
        <v>0</v>
      </c>
      <c r="I11" s="23">
        <v>0</v>
      </c>
      <c r="J11" s="23">
        <v>14011.224999999999</v>
      </c>
      <c r="K11" s="24">
        <v>0</v>
      </c>
      <c r="L11" s="29">
        <v>134306.10362648871</v>
      </c>
    </row>
    <row r="12" spans="2:21">
      <c r="B12" s="16">
        <v>49522</v>
      </c>
      <c r="C12" s="22">
        <v>68503</v>
      </c>
      <c r="D12" s="23">
        <v>701.76867149151724</v>
      </c>
      <c r="E12" s="23">
        <v>0</v>
      </c>
      <c r="F12" s="23">
        <v>25968.846708319979</v>
      </c>
      <c r="G12" s="23">
        <v>8245.0137524557831</v>
      </c>
      <c r="H12" s="23">
        <v>0</v>
      </c>
      <c r="I12" s="23">
        <v>0</v>
      </c>
      <c r="J12" s="23">
        <v>14521.17499999999</v>
      </c>
      <c r="K12" s="24">
        <v>20415.217558703254</v>
      </c>
      <c r="L12" s="29">
        <v>138355.02169097052</v>
      </c>
    </row>
    <row r="13" spans="2:21">
      <c r="B13" s="16">
        <v>49553</v>
      </c>
      <c r="C13" s="22">
        <v>71654</v>
      </c>
      <c r="D13" s="23">
        <v>543.47671712662657</v>
      </c>
      <c r="E13" s="23">
        <v>0</v>
      </c>
      <c r="F13" s="23">
        <v>20648.699093000007</v>
      </c>
      <c r="G13" s="23">
        <v>3119.6083824492457</v>
      </c>
      <c r="H13" s="23">
        <v>0</v>
      </c>
      <c r="I13" s="23">
        <v>0</v>
      </c>
      <c r="J13" s="23">
        <v>14355.750000000058</v>
      </c>
      <c r="K13" s="24">
        <v>28481.13163002186</v>
      </c>
      <c r="L13" s="29">
        <v>138802.6658225978</v>
      </c>
    </row>
    <row r="14" spans="2:21">
      <c r="B14" s="16">
        <v>49583</v>
      </c>
      <c r="C14" s="22">
        <v>86749</v>
      </c>
      <c r="D14" s="23">
        <v>320.30888605894404</v>
      </c>
      <c r="E14" s="23">
        <v>0</v>
      </c>
      <c r="F14" s="23">
        <v>15459.223775439994</v>
      </c>
      <c r="G14" s="23">
        <v>1882.7609692206931</v>
      </c>
      <c r="H14" s="23">
        <v>0</v>
      </c>
      <c r="I14" s="23">
        <v>0</v>
      </c>
      <c r="J14" s="23">
        <v>18216.762500000044</v>
      </c>
      <c r="K14" s="24">
        <v>18136.171516061251</v>
      </c>
      <c r="L14" s="29">
        <v>140764.22764678093</v>
      </c>
    </row>
    <row r="15" spans="2:21">
      <c r="B15" s="16">
        <v>49614</v>
      </c>
      <c r="C15" s="22">
        <v>60845</v>
      </c>
      <c r="D15" s="23">
        <v>374.7939109677809</v>
      </c>
      <c r="E15" s="23">
        <v>0</v>
      </c>
      <c r="F15" s="23">
        <v>10040.976654179995</v>
      </c>
      <c r="G15" s="23">
        <v>1845.8467583497072</v>
      </c>
      <c r="H15" s="23">
        <v>0</v>
      </c>
      <c r="I15" s="23">
        <v>0</v>
      </c>
      <c r="J15" s="23">
        <v>19587.000000000033</v>
      </c>
      <c r="K15" s="24">
        <v>44184.277869997837</v>
      </c>
      <c r="L15" s="29">
        <v>136877.89519349535</v>
      </c>
    </row>
    <row r="16" spans="2:21">
      <c r="B16" s="18">
        <v>49644</v>
      </c>
      <c r="C16" s="25">
        <v>77767</v>
      </c>
      <c r="D16" s="26">
        <v>234.02825624326067</v>
      </c>
      <c r="E16" s="26">
        <v>0</v>
      </c>
      <c r="F16" s="26">
        <v>7705.8743855866642</v>
      </c>
      <c r="G16" s="26">
        <v>1172.5540275049129</v>
      </c>
      <c r="H16" s="26">
        <v>0</v>
      </c>
      <c r="I16" s="26">
        <v>0</v>
      </c>
      <c r="J16" s="26">
        <v>20246.487500000017</v>
      </c>
      <c r="K16" s="27">
        <v>29506.33459549908</v>
      </c>
      <c r="L16" s="30">
        <v>136632.27876483393</v>
      </c>
    </row>
    <row r="17" spans="2:12" ht="15.75" thickBot="1">
      <c r="B17" s="17" t="s">
        <v>17</v>
      </c>
      <c r="C17" s="31">
        <v>1238815</v>
      </c>
      <c r="D17" s="32">
        <v>5972.1441677204266</v>
      </c>
      <c r="E17" s="32">
        <v>0</v>
      </c>
      <c r="F17" s="32">
        <v>218122.52604304662</v>
      </c>
      <c r="G17" s="32">
        <v>59630.400654878831</v>
      </c>
      <c r="H17" s="32">
        <v>0</v>
      </c>
      <c r="I17" s="32">
        <v>0</v>
      </c>
      <c r="J17" s="32">
        <v>214926.15000000008</v>
      </c>
      <c r="K17" s="32">
        <v>194247.64881748805</v>
      </c>
      <c r="L17" s="33">
        <v>1607346.4189999998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9885-77C3-4B85-9137-244DEF779EBB}">
  <dimension ref="B2:U17"/>
  <sheetViews>
    <sheetView zoomScale="70" zoomScaleNormal="70" workbookViewId="0">
      <selection activeCell="I32" sqref="I32"/>
    </sheetView>
  </sheetViews>
  <sheetFormatPr defaultRowHeight="15"/>
  <cols>
    <col min="1" max="1" width="9.140625" style="3"/>
    <col min="2" max="2" width="30.7109375" style="3" bestFit="1" customWidth="1"/>
    <col min="3" max="6" width="18.140625" style="3" customWidth="1"/>
    <col min="7" max="12" width="18.5703125" style="3" customWidth="1"/>
    <col min="13" max="21" width="12.42578125" style="3" customWidth="1"/>
    <col min="22" max="16384" width="9.140625" style="3"/>
  </cols>
  <sheetData>
    <row r="2" spans="2:21">
      <c r="B2" s="12" t="s">
        <v>81</v>
      </c>
    </row>
    <row r="3" spans="2:21" ht="15.75" thickBot="1"/>
    <row r="4" spans="2:21" ht="30.75" thickBot="1">
      <c r="B4" s="34" t="s">
        <v>5</v>
      </c>
      <c r="C4" s="35" t="s">
        <v>73</v>
      </c>
      <c r="D4" s="36" t="s">
        <v>74</v>
      </c>
      <c r="E4" s="36" t="s">
        <v>49</v>
      </c>
      <c r="F4" s="36" t="s">
        <v>50</v>
      </c>
      <c r="G4" s="36" t="s">
        <v>51</v>
      </c>
      <c r="H4" s="36" t="s">
        <v>75</v>
      </c>
      <c r="I4" s="36" t="s">
        <v>76</v>
      </c>
      <c r="J4" s="36" t="s">
        <v>70</v>
      </c>
      <c r="K4" s="36" t="s">
        <v>77</v>
      </c>
      <c r="L4" s="37" t="s">
        <v>78</v>
      </c>
      <c r="M4" s="5"/>
      <c r="N4" s="5"/>
      <c r="O4" s="5"/>
      <c r="P4" s="5"/>
      <c r="Q4" s="5"/>
      <c r="R4" s="5"/>
      <c r="S4" s="5"/>
      <c r="T4" s="5"/>
      <c r="U4" s="5"/>
    </row>
    <row r="5" spans="2:21">
      <c r="B5" s="15">
        <v>49310</v>
      </c>
      <c r="C5" s="19">
        <v>68630</v>
      </c>
      <c r="D5" s="20">
        <v>254.75364240825036</v>
      </c>
      <c r="E5" s="20">
        <v>0</v>
      </c>
      <c r="F5" s="20">
        <v>8296.1965851000023</v>
      </c>
      <c r="G5" s="20">
        <v>0</v>
      </c>
      <c r="H5" s="20">
        <v>7655.2500000000027</v>
      </c>
      <c r="I5" s="20">
        <v>0</v>
      </c>
      <c r="J5" s="20">
        <v>22555.599999999991</v>
      </c>
      <c r="K5" s="21">
        <v>30091.711676273844</v>
      </c>
      <c r="L5" s="28">
        <v>137483.51190378208</v>
      </c>
    </row>
    <row r="6" spans="2:21">
      <c r="B6" s="16">
        <v>49341</v>
      </c>
      <c r="C6" s="22">
        <v>72468</v>
      </c>
      <c r="D6" s="23">
        <v>366.95368684493388</v>
      </c>
      <c r="E6" s="23">
        <v>0</v>
      </c>
      <c r="F6" s="23">
        <v>10065.705052340001</v>
      </c>
      <c r="G6" s="23">
        <v>0</v>
      </c>
      <c r="H6" s="23">
        <v>6748.7499999999927</v>
      </c>
      <c r="I6" s="23">
        <v>0</v>
      </c>
      <c r="J6" s="23">
        <v>19215.000000000007</v>
      </c>
      <c r="K6" s="24">
        <v>12804.972798697781</v>
      </c>
      <c r="L6" s="29">
        <v>121669.38153788271</v>
      </c>
    </row>
    <row r="7" spans="2:21">
      <c r="B7" s="16">
        <v>49369</v>
      </c>
      <c r="C7" s="22">
        <v>146379</v>
      </c>
      <c r="D7" s="23">
        <v>559.73917877454357</v>
      </c>
      <c r="E7" s="23">
        <v>0</v>
      </c>
      <c r="F7" s="23">
        <v>16865.599302013332</v>
      </c>
      <c r="G7" s="23">
        <v>0</v>
      </c>
      <c r="H7" s="23">
        <v>12465.999999999989</v>
      </c>
      <c r="I7" s="23">
        <v>0</v>
      </c>
      <c r="J7" s="23">
        <v>20088.775000000038</v>
      </c>
      <c r="K7" s="24">
        <v>0</v>
      </c>
      <c r="L7" s="29">
        <v>132234.69140582837</v>
      </c>
    </row>
    <row r="8" spans="2:21">
      <c r="B8" s="16">
        <v>49400</v>
      </c>
      <c r="C8" s="22">
        <v>165690</v>
      </c>
      <c r="D8" s="23">
        <v>810.73554831313743</v>
      </c>
      <c r="E8" s="23">
        <v>0</v>
      </c>
      <c r="F8" s="23">
        <v>21843.864089273324</v>
      </c>
      <c r="G8" s="23">
        <v>0</v>
      </c>
      <c r="H8" s="23">
        <v>10821.999999999987</v>
      </c>
      <c r="I8" s="23">
        <v>0</v>
      </c>
      <c r="J8" s="23">
        <v>19121.249999999956</v>
      </c>
      <c r="K8" s="24">
        <v>0</v>
      </c>
      <c r="L8" s="29">
        <v>130721.94052796658</v>
      </c>
    </row>
    <row r="9" spans="2:21">
      <c r="B9" s="16">
        <v>49430</v>
      </c>
      <c r="C9" s="22">
        <v>175143</v>
      </c>
      <c r="D9" s="23">
        <v>607.65783379801246</v>
      </c>
      <c r="E9" s="23">
        <v>0</v>
      </c>
      <c r="F9" s="23">
        <v>25355.783703986664</v>
      </c>
      <c r="G9" s="23">
        <v>0</v>
      </c>
      <c r="H9" s="23">
        <v>9509.4999999999927</v>
      </c>
      <c r="I9" s="23">
        <v>0</v>
      </c>
      <c r="J9" s="23">
        <v>17716.49999999996</v>
      </c>
      <c r="K9" s="24">
        <v>0</v>
      </c>
      <c r="L9" s="29">
        <v>129869.99766986509</v>
      </c>
    </row>
    <row r="10" spans="2:21">
      <c r="B10" s="16">
        <v>49461</v>
      </c>
      <c r="C10" s="22">
        <v>160257</v>
      </c>
      <c r="D10" s="23">
        <v>584.11769382321836</v>
      </c>
      <c r="E10" s="23">
        <v>0</v>
      </c>
      <c r="F10" s="23">
        <v>27121.470652199998</v>
      </c>
      <c r="G10" s="23">
        <v>0</v>
      </c>
      <c r="H10" s="23">
        <v>5169.5</v>
      </c>
      <c r="I10" s="23">
        <v>0</v>
      </c>
      <c r="J10" s="23">
        <v>15290.624999999985</v>
      </c>
      <c r="K10" s="24">
        <v>0</v>
      </c>
      <c r="L10" s="29">
        <v>129628.70320950793</v>
      </c>
    </row>
    <row r="11" spans="2:21">
      <c r="B11" s="16">
        <v>49491</v>
      </c>
      <c r="C11" s="22">
        <v>84730</v>
      </c>
      <c r="D11" s="23">
        <v>613.81014187020151</v>
      </c>
      <c r="E11" s="23">
        <v>0</v>
      </c>
      <c r="F11" s="23">
        <v>28750.286041606665</v>
      </c>
      <c r="G11" s="23">
        <v>0</v>
      </c>
      <c r="H11" s="23">
        <v>9174.7499999999982</v>
      </c>
      <c r="I11" s="23">
        <v>0</v>
      </c>
      <c r="J11" s="23">
        <v>14011.224999999999</v>
      </c>
      <c r="K11" s="24">
        <v>0</v>
      </c>
      <c r="L11" s="29">
        <v>134306.10362648871</v>
      </c>
    </row>
    <row r="12" spans="2:21">
      <c r="B12" s="16">
        <v>49522</v>
      </c>
      <c r="C12" s="22">
        <v>68503</v>
      </c>
      <c r="D12" s="23">
        <v>701.76867149151724</v>
      </c>
      <c r="E12" s="23">
        <v>0</v>
      </c>
      <c r="F12" s="23">
        <v>25968.846708319979</v>
      </c>
      <c r="G12" s="23">
        <v>0</v>
      </c>
      <c r="H12" s="23">
        <v>7045.5000000000109</v>
      </c>
      <c r="I12" s="23">
        <v>0</v>
      </c>
      <c r="J12" s="23">
        <v>14521.17499999999</v>
      </c>
      <c r="K12" s="24">
        <v>21614.731311159019</v>
      </c>
      <c r="L12" s="29">
        <v>138355.02169097052</v>
      </c>
    </row>
    <row r="13" spans="2:21">
      <c r="B13" s="16">
        <v>49553</v>
      </c>
      <c r="C13" s="22">
        <v>71654</v>
      </c>
      <c r="D13" s="23">
        <v>543.47671712662657</v>
      </c>
      <c r="E13" s="23">
        <v>0</v>
      </c>
      <c r="F13" s="23">
        <v>20648.699093000007</v>
      </c>
      <c r="G13" s="23">
        <v>0</v>
      </c>
      <c r="H13" s="23">
        <v>8461.7499999999873</v>
      </c>
      <c r="I13" s="23">
        <v>0</v>
      </c>
      <c r="J13" s="23">
        <v>14355.750000000058</v>
      </c>
      <c r="K13" s="24">
        <v>23138.990012471128</v>
      </c>
      <c r="L13" s="29">
        <v>138802.6658225978</v>
      </c>
    </row>
    <row r="14" spans="2:21">
      <c r="B14" s="16">
        <v>49583</v>
      </c>
      <c r="C14" s="22">
        <v>86749</v>
      </c>
      <c r="D14" s="23">
        <v>320.30888605894404</v>
      </c>
      <c r="E14" s="23">
        <v>0</v>
      </c>
      <c r="F14" s="23">
        <v>15459.223775439994</v>
      </c>
      <c r="G14" s="23">
        <v>0</v>
      </c>
      <c r="H14" s="23">
        <v>10453.499999999998</v>
      </c>
      <c r="I14" s="23">
        <v>0</v>
      </c>
      <c r="J14" s="23">
        <v>18216.762500000044</v>
      </c>
      <c r="K14" s="24">
        <v>9565.4324852819263</v>
      </c>
      <c r="L14" s="29">
        <v>140764.22764678093</v>
      </c>
    </row>
    <row r="15" spans="2:21">
      <c r="B15" s="16">
        <v>49614</v>
      </c>
      <c r="C15" s="22">
        <v>60845</v>
      </c>
      <c r="D15" s="23">
        <v>374.7939109677809</v>
      </c>
      <c r="E15" s="23">
        <v>0</v>
      </c>
      <c r="F15" s="23">
        <v>10040.976654179995</v>
      </c>
      <c r="G15" s="23">
        <v>0</v>
      </c>
      <c r="H15" s="23">
        <v>9106.7500000000018</v>
      </c>
      <c r="I15" s="23">
        <v>0</v>
      </c>
      <c r="J15" s="23">
        <v>19587.000000000033</v>
      </c>
      <c r="K15" s="24">
        <v>36923.374628347548</v>
      </c>
      <c r="L15" s="29">
        <v>136877.89519349535</v>
      </c>
    </row>
    <row r="16" spans="2:21">
      <c r="B16" s="18">
        <v>49644</v>
      </c>
      <c r="C16" s="25">
        <v>77767</v>
      </c>
      <c r="D16" s="26">
        <v>234.02825624326067</v>
      </c>
      <c r="E16" s="26">
        <v>0</v>
      </c>
      <c r="F16" s="26">
        <v>7705.8743855866642</v>
      </c>
      <c r="G16" s="26">
        <v>0</v>
      </c>
      <c r="H16" s="26">
        <v>5140.7500000000009</v>
      </c>
      <c r="I16" s="26">
        <v>0</v>
      </c>
      <c r="J16" s="26">
        <v>20246.487500000017</v>
      </c>
      <c r="K16" s="27">
        <v>25538.138623003993</v>
      </c>
      <c r="L16" s="30">
        <v>136632.27876483393</v>
      </c>
    </row>
    <row r="17" spans="2:12" ht="15.75" thickBot="1">
      <c r="B17" s="17" t="s">
        <v>17</v>
      </c>
      <c r="C17" s="31">
        <v>1238815</v>
      </c>
      <c r="D17" s="32">
        <v>5972.1441677204266</v>
      </c>
      <c r="E17" s="32">
        <v>0</v>
      </c>
      <c r="F17" s="32">
        <v>218122.52604304662</v>
      </c>
      <c r="G17" s="32">
        <v>0</v>
      </c>
      <c r="H17" s="32">
        <v>101753.99999999996</v>
      </c>
      <c r="I17" s="32">
        <v>0</v>
      </c>
      <c r="J17" s="32">
        <v>214926.15000000008</v>
      </c>
      <c r="K17" s="32">
        <v>159677.35153523524</v>
      </c>
      <c r="L17" s="33">
        <v>1607346.4189999998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84B5-3120-4707-B5DC-1703D0AD3212}">
  <dimension ref="B2:T17"/>
  <sheetViews>
    <sheetView zoomScale="70" zoomScaleNormal="70" workbookViewId="0">
      <selection activeCell="H44" sqref="H44"/>
    </sheetView>
  </sheetViews>
  <sheetFormatPr defaultRowHeight="15"/>
  <cols>
    <col min="1" max="1" width="9.140625" style="3"/>
    <col min="2" max="2" width="30.7109375" style="3" bestFit="1" customWidth="1"/>
    <col min="3" max="12" width="16.85546875" style="3" customWidth="1"/>
    <col min="13" max="20" width="12.42578125" style="3" customWidth="1"/>
    <col min="21" max="16384" width="9.140625" style="3"/>
  </cols>
  <sheetData>
    <row r="2" spans="2:20">
      <c r="B2" s="4" t="s">
        <v>82</v>
      </c>
      <c r="C2" s="8"/>
      <c r="D2" s="8"/>
      <c r="E2" s="8"/>
      <c r="F2" s="8"/>
      <c r="G2" s="8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2:20" ht="15.75" thickBot="1">
      <c r="B3" s="7"/>
      <c r="C3" s="13"/>
      <c r="D3" s="13"/>
      <c r="E3" s="13"/>
      <c r="F3" s="14"/>
      <c r="G3" s="13"/>
    </row>
    <row r="4" spans="2:20" ht="30.75" thickBot="1">
      <c r="B4" s="34" t="s">
        <v>5</v>
      </c>
      <c r="C4" s="35" t="s">
        <v>73</v>
      </c>
      <c r="D4" s="36" t="s">
        <v>74</v>
      </c>
      <c r="E4" s="36" t="s">
        <v>49</v>
      </c>
      <c r="F4" s="36" t="s">
        <v>50</v>
      </c>
      <c r="G4" s="36" t="s">
        <v>51</v>
      </c>
      <c r="H4" s="36" t="s">
        <v>75</v>
      </c>
      <c r="I4" s="36" t="s">
        <v>76</v>
      </c>
      <c r="J4" s="36" t="s">
        <v>70</v>
      </c>
      <c r="K4" s="36" t="s">
        <v>77</v>
      </c>
      <c r="L4" s="37" t="s">
        <v>78</v>
      </c>
    </row>
    <row r="5" spans="2:20">
      <c r="B5" s="15">
        <v>49310</v>
      </c>
      <c r="C5" s="19">
        <v>68630</v>
      </c>
      <c r="D5" s="20">
        <v>254.75364240825036</v>
      </c>
      <c r="E5" s="20">
        <v>12282.970762000001</v>
      </c>
      <c r="F5" s="20">
        <v>0</v>
      </c>
      <c r="G5" s="20">
        <v>0</v>
      </c>
      <c r="H5" s="20">
        <v>0</v>
      </c>
      <c r="I5" s="20">
        <v>0</v>
      </c>
      <c r="J5" s="20">
        <v>45111.199999999983</v>
      </c>
      <c r="K5" s="21">
        <v>11204.587499373854</v>
      </c>
      <c r="L5" s="28">
        <v>137483.51190378208</v>
      </c>
    </row>
    <row r="6" spans="2:20">
      <c r="B6" s="16">
        <v>49341</v>
      </c>
      <c r="C6" s="22">
        <v>72468</v>
      </c>
      <c r="D6" s="23">
        <v>366.95368684493388</v>
      </c>
      <c r="E6" s="23">
        <v>16250.654974000003</v>
      </c>
      <c r="F6" s="23">
        <v>0</v>
      </c>
      <c r="G6" s="23">
        <v>0</v>
      </c>
      <c r="H6" s="23">
        <v>0</v>
      </c>
      <c r="I6" s="23">
        <v>0</v>
      </c>
      <c r="J6" s="23">
        <v>38430.000000000015</v>
      </c>
      <c r="K6" s="24">
        <v>0</v>
      </c>
      <c r="L6" s="29">
        <v>121669.38153788271</v>
      </c>
    </row>
    <row r="7" spans="2:20">
      <c r="B7" s="16">
        <v>49369</v>
      </c>
      <c r="C7" s="22">
        <v>146379</v>
      </c>
      <c r="D7" s="23">
        <v>559.73917877454357</v>
      </c>
      <c r="E7" s="23">
        <v>24539.922652000019</v>
      </c>
      <c r="F7" s="23">
        <v>0</v>
      </c>
      <c r="G7" s="23">
        <v>0</v>
      </c>
      <c r="H7" s="23">
        <v>0</v>
      </c>
      <c r="I7" s="23">
        <v>0</v>
      </c>
      <c r="J7" s="23">
        <v>40177.550000000076</v>
      </c>
      <c r="K7" s="24">
        <v>0</v>
      </c>
      <c r="L7" s="29">
        <v>132234.69140582837</v>
      </c>
    </row>
    <row r="8" spans="2:20">
      <c r="B8" s="16">
        <v>49400</v>
      </c>
      <c r="C8" s="22">
        <v>165690</v>
      </c>
      <c r="D8" s="23">
        <v>810.73554831313743</v>
      </c>
      <c r="E8" s="23">
        <v>28402.646147000018</v>
      </c>
      <c r="F8" s="23">
        <v>0</v>
      </c>
      <c r="G8" s="23">
        <v>0</v>
      </c>
      <c r="H8" s="23">
        <v>0</v>
      </c>
      <c r="I8" s="23">
        <v>0</v>
      </c>
      <c r="J8" s="23">
        <v>38242.499999999913</v>
      </c>
      <c r="K8" s="24">
        <v>0</v>
      </c>
      <c r="L8" s="29">
        <v>130721.94052796658</v>
      </c>
    </row>
    <row r="9" spans="2:20">
      <c r="B9" s="16">
        <v>49430</v>
      </c>
      <c r="C9" s="22">
        <v>175143</v>
      </c>
      <c r="D9" s="23">
        <v>607.65783379801246</v>
      </c>
      <c r="E9" s="23">
        <v>33250.41808299999</v>
      </c>
      <c r="F9" s="23">
        <v>0</v>
      </c>
      <c r="G9" s="23">
        <v>0</v>
      </c>
      <c r="H9" s="23">
        <v>0</v>
      </c>
      <c r="I9" s="23">
        <v>0</v>
      </c>
      <c r="J9" s="23">
        <v>35432.99999999992</v>
      </c>
      <c r="K9" s="24">
        <v>0</v>
      </c>
      <c r="L9" s="29">
        <v>129869.99766986509</v>
      </c>
    </row>
    <row r="10" spans="2:20">
      <c r="B10" s="16">
        <v>49461</v>
      </c>
      <c r="C10" s="22">
        <v>160257</v>
      </c>
      <c r="D10" s="23">
        <v>584.11769382321836</v>
      </c>
      <c r="E10" s="23">
        <v>34777.744116000009</v>
      </c>
      <c r="F10" s="23">
        <v>0</v>
      </c>
      <c r="G10" s="23">
        <v>0</v>
      </c>
      <c r="H10" s="23">
        <v>0</v>
      </c>
      <c r="I10" s="23">
        <v>0</v>
      </c>
      <c r="J10" s="23">
        <v>30581.249999999971</v>
      </c>
      <c r="K10" s="24">
        <v>0</v>
      </c>
      <c r="L10" s="29">
        <v>129628.70320950793</v>
      </c>
    </row>
    <row r="11" spans="2:20">
      <c r="B11" s="16">
        <v>49491</v>
      </c>
      <c r="C11" s="22">
        <v>84730</v>
      </c>
      <c r="D11" s="23">
        <v>613.81014187020151</v>
      </c>
      <c r="E11" s="23">
        <v>34547.681628999984</v>
      </c>
      <c r="F11" s="23">
        <v>0</v>
      </c>
      <c r="G11" s="23">
        <v>0</v>
      </c>
      <c r="H11" s="23">
        <v>0</v>
      </c>
      <c r="I11" s="23">
        <v>0</v>
      </c>
      <c r="J11" s="23">
        <v>28022.449999999997</v>
      </c>
      <c r="K11" s="24">
        <v>0</v>
      </c>
      <c r="L11" s="29">
        <v>134306.10362648871</v>
      </c>
    </row>
    <row r="12" spans="2:20">
      <c r="B12" s="16">
        <v>49522</v>
      </c>
      <c r="C12" s="22">
        <v>68503</v>
      </c>
      <c r="D12" s="23">
        <v>701.76867149151724</v>
      </c>
      <c r="E12" s="23">
        <v>33034.833012000003</v>
      </c>
      <c r="F12" s="23">
        <v>0</v>
      </c>
      <c r="G12" s="23">
        <v>0</v>
      </c>
      <c r="H12" s="23">
        <v>0</v>
      </c>
      <c r="I12" s="23">
        <v>0</v>
      </c>
      <c r="J12" s="23">
        <v>29042.34999999998</v>
      </c>
      <c r="K12" s="24">
        <v>7073.070007479022</v>
      </c>
      <c r="L12" s="29">
        <v>138355.02169097052</v>
      </c>
    </row>
    <row r="13" spans="2:20">
      <c r="B13" s="16">
        <v>49553</v>
      </c>
      <c r="C13" s="22">
        <v>71654</v>
      </c>
      <c r="D13" s="23">
        <v>543.47671712662657</v>
      </c>
      <c r="E13" s="23">
        <v>28012.13681399999</v>
      </c>
      <c r="F13" s="23">
        <v>0</v>
      </c>
      <c r="G13" s="23">
        <v>0</v>
      </c>
      <c r="H13" s="23">
        <v>0</v>
      </c>
      <c r="I13" s="23">
        <v>0</v>
      </c>
      <c r="J13" s="23">
        <v>28711.500000000116</v>
      </c>
      <c r="K13" s="24">
        <v>9881.5522914710746</v>
      </c>
      <c r="L13" s="29">
        <v>138802.6658225978</v>
      </c>
    </row>
    <row r="14" spans="2:20">
      <c r="B14" s="16">
        <v>49583</v>
      </c>
      <c r="C14" s="22">
        <v>86749</v>
      </c>
      <c r="D14" s="23">
        <v>320.30888605894404</v>
      </c>
      <c r="E14" s="23">
        <v>22730.24365800001</v>
      </c>
      <c r="F14" s="23">
        <v>0</v>
      </c>
      <c r="G14" s="23">
        <v>0</v>
      </c>
      <c r="H14" s="23">
        <v>0</v>
      </c>
      <c r="I14" s="23">
        <v>0</v>
      </c>
      <c r="J14" s="23">
        <v>36433.525000000089</v>
      </c>
      <c r="K14" s="24">
        <v>0</v>
      </c>
      <c r="L14" s="29">
        <v>140764.22764678093</v>
      </c>
    </row>
    <row r="15" spans="2:20">
      <c r="B15" s="16">
        <v>49614</v>
      </c>
      <c r="C15" s="22">
        <v>60845</v>
      </c>
      <c r="D15" s="23">
        <v>374.7939109677809</v>
      </c>
      <c r="E15" s="23">
        <v>15244.622981999993</v>
      </c>
      <c r="F15" s="23">
        <v>0</v>
      </c>
      <c r="G15" s="23">
        <v>0</v>
      </c>
      <c r="H15" s="23">
        <v>0</v>
      </c>
      <c r="I15" s="23">
        <v>0</v>
      </c>
      <c r="J15" s="23">
        <v>39174.000000000065</v>
      </c>
      <c r="K15" s="24">
        <v>21239.478300527524</v>
      </c>
      <c r="L15" s="29">
        <v>136877.89519349535</v>
      </c>
    </row>
    <row r="16" spans="2:20">
      <c r="B16" s="18">
        <v>49644</v>
      </c>
      <c r="C16" s="25">
        <v>77767</v>
      </c>
      <c r="D16" s="26">
        <v>234.02825624326067</v>
      </c>
      <c r="E16" s="26">
        <v>12412.508917999989</v>
      </c>
      <c r="F16" s="26">
        <v>0</v>
      </c>
      <c r="G16" s="26">
        <v>0</v>
      </c>
      <c r="H16" s="26">
        <v>0</v>
      </c>
      <c r="I16" s="26">
        <v>0</v>
      </c>
      <c r="J16" s="26">
        <v>40492.975000000035</v>
      </c>
      <c r="K16" s="27">
        <v>5725.766590590647</v>
      </c>
      <c r="L16" s="30">
        <v>136632.27876483393</v>
      </c>
    </row>
    <row r="17" spans="2:12" ht="15.75" thickBot="1">
      <c r="B17" s="17" t="s">
        <v>17</v>
      </c>
      <c r="C17" s="31">
        <v>1238815</v>
      </c>
      <c r="D17" s="32">
        <v>5972.1441677204266</v>
      </c>
      <c r="E17" s="32">
        <v>295486.38374700001</v>
      </c>
      <c r="F17" s="32">
        <v>0</v>
      </c>
      <c r="G17" s="32">
        <v>0</v>
      </c>
      <c r="H17" s="32">
        <v>0</v>
      </c>
      <c r="I17" s="32">
        <v>0</v>
      </c>
      <c r="J17" s="32">
        <v>429852.30000000016</v>
      </c>
      <c r="K17" s="32">
        <v>55124.454689442122</v>
      </c>
      <c r="L17" s="33">
        <v>1607346.4189999998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6308C-FA9C-4BF3-84F7-081324A991EF}">
  <sheetPr>
    <tabColor rgb="FFFF0000"/>
  </sheetPr>
  <dimension ref="B2"/>
  <sheetViews>
    <sheetView workbookViewId="0">
      <selection activeCell="G30" sqref="G30"/>
    </sheetView>
  </sheetViews>
  <sheetFormatPr defaultRowHeight="15"/>
  <cols>
    <col min="1" max="16384" width="9.140625" style="3"/>
  </cols>
  <sheetData>
    <row r="2" spans="2:2">
      <c r="B2" s="4" t="s">
        <v>83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B68C-803D-413E-AD79-32FC7203D8F3}">
  <sheetPr>
    <tabColor rgb="FFFF0000"/>
  </sheetPr>
  <dimension ref="B2"/>
  <sheetViews>
    <sheetView zoomScale="85" zoomScaleNormal="85" workbookViewId="0">
      <selection activeCell="L25" sqref="L25"/>
    </sheetView>
  </sheetViews>
  <sheetFormatPr defaultRowHeight="15"/>
  <cols>
    <col min="1" max="16384" width="9.140625" style="3"/>
  </cols>
  <sheetData>
    <row r="2" spans="2:2">
      <c r="B2" s="4" t="s">
        <v>84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9517F-741A-4D71-A89B-11522517EA8F}">
  <sheetPr>
    <tabColor rgb="FFFF0000"/>
  </sheetPr>
  <dimension ref="B2"/>
  <sheetViews>
    <sheetView workbookViewId="0">
      <selection activeCell="L24" sqref="L24"/>
    </sheetView>
  </sheetViews>
  <sheetFormatPr defaultRowHeight="15"/>
  <cols>
    <col min="1" max="16384" width="9.140625" style="3"/>
  </cols>
  <sheetData>
    <row r="2" spans="2:2">
      <c r="B2" s="4" t="s">
        <v>85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41EC1-0C01-4FFF-AB38-0FE0A9D94974}">
  <sheetPr>
    <tabColor rgb="FFFF0000"/>
  </sheetPr>
  <dimension ref="B2"/>
  <sheetViews>
    <sheetView workbookViewId="0">
      <selection activeCell="B3" sqref="B3"/>
    </sheetView>
  </sheetViews>
  <sheetFormatPr defaultRowHeight="15"/>
  <cols>
    <col min="1" max="16384" width="9.140625" style="3"/>
  </cols>
  <sheetData>
    <row r="2" spans="2:2">
      <c r="B2" s="4" t="s">
        <v>86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AACD-7121-480C-9B58-881765112B3D}">
  <sheetPr>
    <tabColor rgb="FFFF0000"/>
  </sheetPr>
  <dimension ref="B2"/>
  <sheetViews>
    <sheetView workbookViewId="0">
      <selection activeCell="O15" sqref="O15"/>
    </sheetView>
  </sheetViews>
  <sheetFormatPr defaultRowHeight="15"/>
  <cols>
    <col min="1" max="16384" width="9.140625" style="3"/>
  </cols>
  <sheetData>
    <row r="2" spans="2:2">
      <c r="B2" s="4" t="s">
        <v>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C46F-73FA-4C2C-BBCC-692C44A9658B}">
  <dimension ref="B2:X8"/>
  <sheetViews>
    <sheetView zoomScale="85" zoomScaleNormal="85" workbookViewId="0">
      <selection activeCell="I39" sqref="I39"/>
    </sheetView>
  </sheetViews>
  <sheetFormatPr defaultRowHeight="15"/>
  <cols>
    <col min="1" max="1" width="9.140625" style="3"/>
    <col min="2" max="2" width="20" style="3" bestFit="1" customWidth="1"/>
    <col min="3" max="24" width="10.5703125" style="3" customWidth="1"/>
    <col min="25" max="16384" width="9.140625" style="3"/>
  </cols>
  <sheetData>
    <row r="2" spans="2:24">
      <c r="B2" s="4" t="s">
        <v>4</v>
      </c>
    </row>
    <row r="4" spans="2:24">
      <c r="B4" s="4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  <c r="R4" s="1" t="s">
        <v>21</v>
      </c>
      <c r="S4" s="1" t="s">
        <v>22</v>
      </c>
      <c r="T4" s="1" t="s">
        <v>23</v>
      </c>
      <c r="U4" s="1" t="s">
        <v>24</v>
      </c>
      <c r="V4" s="1" t="s">
        <v>25</v>
      </c>
      <c r="W4" s="1" t="s">
        <v>26</v>
      </c>
      <c r="X4" s="1" t="s">
        <v>27</v>
      </c>
    </row>
    <row r="5" spans="2:24">
      <c r="B5" s="4" t="s">
        <v>28</v>
      </c>
      <c r="C5" s="5">
        <v>986850.86910927459</v>
      </c>
      <c r="D5" s="5">
        <v>1056400.1804303369</v>
      </c>
      <c r="E5" s="5">
        <v>1119955.1662992311</v>
      </c>
      <c r="F5" s="5">
        <v>1166439.5090515704</v>
      </c>
      <c r="G5" s="5">
        <v>1214620.5557835703</v>
      </c>
      <c r="H5" s="5">
        <v>1259091.7614455705</v>
      </c>
      <c r="I5" s="5">
        <v>1292023.0009401704</v>
      </c>
      <c r="J5" s="5">
        <v>1326374.9517437704</v>
      </c>
      <c r="K5" s="5">
        <v>1355159.5314957704</v>
      </c>
      <c r="L5" s="5">
        <v>1432939</v>
      </c>
      <c r="M5" s="5">
        <v>1480614.9999999998</v>
      </c>
      <c r="N5" s="5">
        <v>1495421.1499999997</v>
      </c>
      <c r="O5" s="5">
        <v>1510375.3614999999</v>
      </c>
      <c r="P5" s="5">
        <v>1525479.1151149999</v>
      </c>
      <c r="Q5" s="5">
        <v>1540733.9062661498</v>
      </c>
      <c r="R5" s="5">
        <v>1556141.2453288115</v>
      </c>
      <c r="S5" s="5">
        <v>1571702.6577820997</v>
      </c>
      <c r="T5" s="5">
        <v>1587419.6843599204</v>
      </c>
      <c r="U5" s="5">
        <v>1603293.8812035199</v>
      </c>
      <c r="V5" s="5">
        <v>1619326.8200155552</v>
      </c>
      <c r="W5" s="5">
        <v>1635520.0882157106</v>
      </c>
      <c r="X5" s="5">
        <v>1651875.2890978677</v>
      </c>
    </row>
    <row r="6" spans="2:24">
      <c r="B6" s="4" t="s">
        <v>29</v>
      </c>
      <c r="C6" s="5">
        <v>1027513.882645865</v>
      </c>
      <c r="D6" s="5">
        <v>1099917.6827661558</v>
      </c>
      <c r="E6" s="5">
        <v>1166076.8810500936</v>
      </c>
      <c r="F6" s="5">
        <v>1214462.5546143791</v>
      </c>
      <c r="G6" s="5">
        <v>1264613.1288269847</v>
      </c>
      <c r="H6" s="5">
        <v>1310906.5269478355</v>
      </c>
      <c r="I6" s="5">
        <v>1345181.5977761273</v>
      </c>
      <c r="J6" s="5">
        <v>1380933.3167056241</v>
      </c>
      <c r="K6" s="5">
        <v>1410889.3865798763</v>
      </c>
      <c r="L6" s="5">
        <v>1491970.7901499798</v>
      </c>
      <c r="M6" s="5">
        <v>1541616.6676984208</v>
      </c>
      <c r="N6" s="5">
        <v>1557056.4758127006</v>
      </c>
      <c r="O6" s="5">
        <v>1572610.1080989887</v>
      </c>
      <c r="P6" s="5">
        <v>1588319.9231582335</v>
      </c>
      <c r="Q6" s="5">
        <v>1604184.0262978324</v>
      </c>
      <c r="R6" s="5">
        <v>1620208.555589379</v>
      </c>
      <c r="S6" s="5">
        <v>1636392.3747044438</v>
      </c>
      <c r="T6" s="5">
        <v>1652745.9625688698</v>
      </c>
      <c r="U6" s="5">
        <v>1669259.3113687998</v>
      </c>
      <c r="V6" s="5">
        <v>1685935.3031769539</v>
      </c>
      <c r="W6" s="5">
        <v>1702779.5476262209</v>
      </c>
      <c r="X6" s="5">
        <v>1719926.4450926185</v>
      </c>
    </row>
    <row r="7" spans="2:24">
      <c r="B7" s="4" t="s">
        <v>30</v>
      </c>
      <c r="C7" s="5">
        <v>1051352.5125264237</v>
      </c>
      <c r="D7" s="5">
        <v>1125429.7523666162</v>
      </c>
      <c r="E7" s="5">
        <v>1193115.6662206308</v>
      </c>
      <c r="F7" s="5">
        <v>1242615.9920835148</v>
      </c>
      <c r="G7" s="5">
        <v>1293921.1987880652</v>
      </c>
      <c r="H7" s="5">
        <v>1341282.8544682981</v>
      </c>
      <c r="I7" s="5">
        <v>1376345.7443734256</v>
      </c>
      <c r="J7" s="5">
        <v>1412918.0752391682</v>
      </c>
      <c r="K7" s="5">
        <v>1443560.9294169981</v>
      </c>
      <c r="L7" s="5">
        <v>1526578.0874007307</v>
      </c>
      <c r="M7" s="5">
        <v>1577378.802667856</v>
      </c>
      <c r="N7" s="5">
        <v>1593190.0918885099</v>
      </c>
      <c r="O7" s="5">
        <v>1609095.1336996765</v>
      </c>
      <c r="P7" s="5">
        <v>1625160.2513594357</v>
      </c>
      <c r="Q7" s="5">
        <v>1641381.5627261458</v>
      </c>
      <c r="R7" s="5">
        <v>1657767.918851285</v>
      </c>
      <c r="S7" s="5">
        <v>1674316.622925797</v>
      </c>
      <c r="T7" s="5">
        <v>1691043.3938769617</v>
      </c>
      <c r="U7" s="5">
        <v>1707931.4445398191</v>
      </c>
      <c r="V7" s="5">
        <v>1724984.4251895465</v>
      </c>
      <c r="W7" s="5">
        <v>1742210.3034754114</v>
      </c>
      <c r="X7" s="5">
        <v>1759821.3318609882</v>
      </c>
    </row>
    <row r="8" spans="2:24">
      <c r="B8" s="4" t="s">
        <v>31</v>
      </c>
      <c r="C8" s="5">
        <v>1068324.0479251794</v>
      </c>
      <c r="D8" s="5">
        <v>1143592.6666989047</v>
      </c>
      <c r="E8" s="5">
        <v>1212365.5015492693</v>
      </c>
      <c r="F8" s="5">
        <v>1262659.3864815189</v>
      </c>
      <c r="G8" s="5">
        <v>1314786.6155215714</v>
      </c>
      <c r="H8" s="5">
        <v>1362908.8002705837</v>
      </c>
      <c r="I8" s="5">
        <v>1398532.5655035854</v>
      </c>
      <c r="J8" s="5">
        <v>1435689.1180546524</v>
      </c>
      <c r="K8" s="5">
        <v>1466820.9174519808</v>
      </c>
      <c r="L8" s="5">
        <v>1551216.2051654332</v>
      </c>
      <c r="M8" s="5">
        <v>1602839.0888759918</v>
      </c>
      <c r="N8" s="5">
        <v>1618914.8481932236</v>
      </c>
      <c r="O8" s="5">
        <v>1635070.0704560708</v>
      </c>
      <c r="P8" s="5">
        <v>1651388.1401811149</v>
      </c>
      <c r="Q8" s="5">
        <v>1667863.7602938195</v>
      </c>
      <c r="R8" s="5">
        <v>1684507.7133087681</v>
      </c>
      <c r="S8" s="5">
        <v>1701316.1914574087</v>
      </c>
      <c r="T8" s="5">
        <v>1718308.6442031455</v>
      </c>
      <c r="U8" s="5">
        <v>1735463.4579292536</v>
      </c>
      <c r="V8" s="5">
        <v>1752784.8298204984</v>
      </c>
      <c r="W8" s="5">
        <v>1770282.4062785998</v>
      </c>
      <c r="X8" s="5">
        <v>1788223.865329193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7B0D-9A37-4991-9FE9-20B71805B240}">
  <dimension ref="B2:X11"/>
  <sheetViews>
    <sheetView zoomScale="70" zoomScaleNormal="70" workbookViewId="0">
      <selection activeCell="N35" sqref="N35"/>
    </sheetView>
  </sheetViews>
  <sheetFormatPr defaultRowHeight="15"/>
  <cols>
    <col min="1" max="1" width="9.140625" style="3"/>
    <col min="2" max="2" width="30.7109375" style="3" bestFit="1" customWidth="1"/>
    <col min="3" max="24" width="12.42578125" style="3" customWidth="1"/>
    <col min="25" max="16384" width="9.140625" style="3"/>
  </cols>
  <sheetData>
    <row r="2" spans="2:24">
      <c r="B2" s="4" t="s">
        <v>32</v>
      </c>
    </row>
    <row r="4" spans="2:24">
      <c r="B4" s="4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  <c r="R4" s="1" t="s">
        <v>21</v>
      </c>
      <c r="S4" s="1" t="s">
        <v>22</v>
      </c>
      <c r="T4" s="1" t="s">
        <v>23</v>
      </c>
      <c r="U4" s="1" t="s">
        <v>24</v>
      </c>
      <c r="V4" s="1" t="s">
        <v>25</v>
      </c>
      <c r="W4" s="1" t="s">
        <v>26</v>
      </c>
      <c r="X4" s="1" t="s">
        <v>27</v>
      </c>
    </row>
    <row r="5" spans="2:24">
      <c r="B5" s="4" t="s">
        <v>28</v>
      </c>
      <c r="C5" s="5">
        <v>986850.86910927459</v>
      </c>
      <c r="D5" s="5">
        <v>1056400.1804303369</v>
      </c>
      <c r="E5" s="5">
        <v>1119955.1662992311</v>
      </c>
      <c r="F5" s="5">
        <v>1166439.5090515704</v>
      </c>
      <c r="G5" s="5">
        <v>1214620.5557835703</v>
      </c>
      <c r="H5" s="5">
        <v>1259091.7614455705</v>
      </c>
      <c r="I5" s="5">
        <v>1292023.0009401704</v>
      </c>
      <c r="J5" s="5">
        <v>1326374.9517437704</v>
      </c>
      <c r="K5" s="5">
        <v>1355159.5314957704</v>
      </c>
      <c r="L5" s="5">
        <v>1432939</v>
      </c>
      <c r="M5" s="5">
        <v>1480614.9999999998</v>
      </c>
      <c r="N5" s="5">
        <v>1495421.1499999997</v>
      </c>
      <c r="O5" s="5">
        <v>1510375.3614999999</v>
      </c>
      <c r="P5" s="5">
        <v>1525479.1151149999</v>
      </c>
      <c r="Q5" s="5">
        <v>1540733.9062661498</v>
      </c>
      <c r="R5" s="5">
        <v>1556141.2453288115</v>
      </c>
      <c r="S5" s="5">
        <v>1571702.6577820997</v>
      </c>
      <c r="T5" s="5">
        <v>1587419.6843599204</v>
      </c>
      <c r="U5" s="5">
        <v>1603293.8812035199</v>
      </c>
      <c r="V5" s="5">
        <v>1619326.8200155552</v>
      </c>
      <c r="W5" s="5">
        <v>1635520.0882157106</v>
      </c>
      <c r="X5" s="5">
        <v>1651875.2890978677</v>
      </c>
    </row>
    <row r="6" spans="2:24">
      <c r="B6" s="4" t="s">
        <v>29</v>
      </c>
      <c r="C6" s="5">
        <v>1027513.882645865</v>
      </c>
      <c r="D6" s="5">
        <v>1099917.6827661558</v>
      </c>
      <c r="E6" s="5">
        <v>1166076.8810500936</v>
      </c>
      <c r="F6" s="5">
        <v>1214462.5546143791</v>
      </c>
      <c r="G6" s="5">
        <v>1264613.1288269847</v>
      </c>
      <c r="H6" s="5">
        <v>1310906.5269478355</v>
      </c>
      <c r="I6" s="5">
        <v>1345181.5977761273</v>
      </c>
      <c r="J6" s="5">
        <v>1380933.3167056241</v>
      </c>
      <c r="K6" s="5">
        <v>1410889.3865798763</v>
      </c>
      <c r="L6" s="5">
        <v>1491970.7901499798</v>
      </c>
      <c r="M6" s="5">
        <v>1541616.6676984208</v>
      </c>
      <c r="N6" s="5">
        <v>1557056.4758127006</v>
      </c>
      <c r="O6" s="5">
        <v>1572610.1080989887</v>
      </c>
      <c r="P6" s="5">
        <v>1588319.9231582335</v>
      </c>
      <c r="Q6" s="5">
        <v>1604184.0262978324</v>
      </c>
      <c r="R6" s="5">
        <v>1620208.555589379</v>
      </c>
      <c r="S6" s="5">
        <v>1636392.3747044438</v>
      </c>
      <c r="T6" s="5">
        <v>1652745.9625688698</v>
      </c>
      <c r="U6" s="5">
        <v>1669259.3113687998</v>
      </c>
      <c r="V6" s="5">
        <v>1685935.3031769539</v>
      </c>
      <c r="W6" s="5">
        <v>1702779.5476262209</v>
      </c>
      <c r="X6" s="5">
        <v>1719926.4450926185</v>
      </c>
    </row>
    <row r="7" spans="2:24">
      <c r="B7" s="4" t="s">
        <v>30</v>
      </c>
      <c r="C7" s="5">
        <v>1051352.5125264237</v>
      </c>
      <c r="D7" s="5">
        <v>1125429.7523666162</v>
      </c>
      <c r="E7" s="5">
        <v>1193115.6662206308</v>
      </c>
      <c r="F7" s="5">
        <v>1242615.9920835148</v>
      </c>
      <c r="G7" s="5">
        <v>1293921.1987880652</v>
      </c>
      <c r="H7" s="5">
        <v>1341282.8544682981</v>
      </c>
      <c r="I7" s="5">
        <v>1376345.7443734256</v>
      </c>
      <c r="J7" s="5">
        <v>1412918.0752391682</v>
      </c>
      <c r="K7" s="5">
        <v>1443560.9294169981</v>
      </c>
      <c r="L7" s="5">
        <v>1526578.0874007307</v>
      </c>
      <c r="M7" s="5">
        <v>1577378.802667856</v>
      </c>
      <c r="N7" s="5">
        <v>1593190.0918885099</v>
      </c>
      <c r="O7" s="5">
        <v>1609095.1336996765</v>
      </c>
      <c r="P7" s="5">
        <v>1625160.2513594357</v>
      </c>
      <c r="Q7" s="5">
        <v>1641381.5627261458</v>
      </c>
      <c r="R7" s="5">
        <v>1657767.918851285</v>
      </c>
      <c r="S7" s="5">
        <v>1674316.622925797</v>
      </c>
      <c r="T7" s="5">
        <v>1691043.3938769617</v>
      </c>
      <c r="U7" s="5">
        <v>1707931.4445398191</v>
      </c>
      <c r="V7" s="5">
        <v>1724984.4251895465</v>
      </c>
      <c r="W7" s="5">
        <v>1742210.3034754114</v>
      </c>
      <c r="X7" s="5">
        <v>1759821.3318609882</v>
      </c>
    </row>
    <row r="8" spans="2:24">
      <c r="B8" s="4" t="s">
        <v>31</v>
      </c>
      <c r="C8" s="5">
        <v>1068324.0479251794</v>
      </c>
      <c r="D8" s="5">
        <v>1143592.6666989047</v>
      </c>
      <c r="E8" s="5">
        <v>1212365.5015492693</v>
      </c>
      <c r="F8" s="5">
        <v>1262659.3864815189</v>
      </c>
      <c r="G8" s="5">
        <v>1314786.6155215714</v>
      </c>
      <c r="H8" s="5">
        <v>1362908.8002705837</v>
      </c>
      <c r="I8" s="5">
        <v>1398532.5655035854</v>
      </c>
      <c r="J8" s="5">
        <v>1435689.1180546524</v>
      </c>
      <c r="K8" s="5">
        <v>1466820.9174519808</v>
      </c>
      <c r="L8" s="5">
        <v>1551216.2051654332</v>
      </c>
      <c r="M8" s="5">
        <v>1602839.0888759918</v>
      </c>
      <c r="N8" s="5">
        <v>1618914.8481932236</v>
      </c>
      <c r="O8" s="5">
        <v>1635070.0704560708</v>
      </c>
      <c r="P8" s="5">
        <v>1651388.1401811149</v>
      </c>
      <c r="Q8" s="5">
        <v>1667863.7602938195</v>
      </c>
      <c r="R8" s="5">
        <v>1684507.7133087681</v>
      </c>
      <c r="S8" s="5">
        <v>1701316.1914574087</v>
      </c>
      <c r="T8" s="5">
        <v>1718308.6442031455</v>
      </c>
      <c r="U8" s="5">
        <v>1735463.4579292536</v>
      </c>
      <c r="V8" s="5">
        <v>1752784.8298204984</v>
      </c>
      <c r="W8" s="5">
        <v>1770282.4062785998</v>
      </c>
      <c r="X8" s="5">
        <v>1788223.865329193</v>
      </c>
    </row>
    <row r="9" spans="2:24">
      <c r="B9" s="4" t="s">
        <v>33</v>
      </c>
      <c r="C9" s="5">
        <v>1336398.7840820311</v>
      </c>
      <c r="D9" s="5">
        <v>1137341.5649291994</v>
      </c>
      <c r="E9" s="5">
        <v>1167903.4923828125</v>
      </c>
      <c r="F9" s="5">
        <v>956181.75898437493</v>
      </c>
      <c r="G9" s="5">
        <v>1123972.2730468751</v>
      </c>
      <c r="H9" s="5">
        <v>1090691.9190917967</v>
      </c>
      <c r="I9" s="5">
        <v>1191649.0438842771</v>
      </c>
      <c r="J9" s="5">
        <v>1422443.0233398436</v>
      </c>
      <c r="K9" s="5">
        <v>1313845.8949218746</v>
      </c>
      <c r="L9" s="5">
        <v>935594.11093749991</v>
      </c>
      <c r="M9" s="5">
        <v>1012621.1655273438</v>
      </c>
      <c r="N9" s="5">
        <v>1062883.2596313476</v>
      </c>
      <c r="O9" s="5">
        <v>1422558.4255859372</v>
      </c>
      <c r="P9" s="5">
        <v>1410340.5815795898</v>
      </c>
      <c r="Q9" s="5">
        <v>970390.69667968748</v>
      </c>
      <c r="R9" s="5">
        <v>945300.21318359382</v>
      </c>
      <c r="S9" s="5">
        <v>702115.9342285156</v>
      </c>
      <c r="T9" s="5">
        <v>721269.48308105476</v>
      </c>
      <c r="U9" s="5">
        <v>1381525.1871093749</v>
      </c>
      <c r="V9" s="5">
        <v>1377741.8006489</v>
      </c>
      <c r="W9" s="5">
        <v>1134138.4306427967</v>
      </c>
      <c r="X9" s="5">
        <v>1134138.4306427967</v>
      </c>
    </row>
    <row r="10" spans="2:24">
      <c r="B10" s="4" t="s">
        <v>34</v>
      </c>
      <c r="C10" s="5">
        <v>1548086.2875000001</v>
      </c>
      <c r="D10" s="5">
        <v>1312365.9278320312</v>
      </c>
      <c r="E10" s="5">
        <v>1345048.8875</v>
      </c>
      <c r="F10" s="5">
        <v>1111578.4851562502</v>
      </c>
      <c r="G10" s="5">
        <v>1303123.6375000002</v>
      </c>
      <c r="H10" s="5">
        <v>1261131.1144531253</v>
      </c>
      <c r="I10" s="5">
        <v>1374041.3262695312</v>
      </c>
      <c r="J10" s="5">
        <v>1632065.142578125</v>
      </c>
      <c r="K10" s="5">
        <v>1527880.1929687499</v>
      </c>
      <c r="L10" s="5">
        <v>1086426.4015625003</v>
      </c>
      <c r="M10" s="5">
        <v>1191726.35078125</v>
      </c>
      <c r="N10" s="5">
        <v>1238815.4360351563</v>
      </c>
      <c r="O10" s="5">
        <v>1661544.8359375</v>
      </c>
      <c r="P10" s="5">
        <v>1625400.7939453127</v>
      </c>
      <c r="Q10" s="5">
        <v>1136931.3953125</v>
      </c>
      <c r="R10" s="5">
        <v>1105343.1921875</v>
      </c>
      <c r="S10" s="5">
        <v>839995.35869140632</v>
      </c>
      <c r="T10" s="5">
        <v>874582.0087890625</v>
      </c>
      <c r="U10" s="5">
        <v>1588706.3312500003</v>
      </c>
      <c r="V10" s="5">
        <v>1575369.1100431744</v>
      </c>
      <c r="W10" s="5">
        <v>1317008.1108146587</v>
      </c>
      <c r="X10" s="5">
        <v>1317008.1108146587</v>
      </c>
    </row>
    <row r="11" spans="2:24">
      <c r="B11" s="4" t="s">
        <v>35</v>
      </c>
      <c r="C11" s="5">
        <v>1766234.0742187502</v>
      </c>
      <c r="D11" s="5">
        <v>1490169.0125610353</v>
      </c>
      <c r="E11" s="5">
        <v>1525766.6830078126</v>
      </c>
      <c r="F11" s="5">
        <v>1281803.0027343752</v>
      </c>
      <c r="G11" s="5">
        <v>1483631.3083007813</v>
      </c>
      <c r="H11" s="5">
        <v>1437765.8176757812</v>
      </c>
      <c r="I11" s="5">
        <v>1553974.51607666</v>
      </c>
      <c r="J11" s="5">
        <v>1836510.4916015626</v>
      </c>
      <c r="K11" s="5">
        <v>1747453.4569335938</v>
      </c>
      <c r="L11" s="5">
        <v>1241296.0637695312</v>
      </c>
      <c r="M11" s="5">
        <v>1409971.9842773438</v>
      </c>
      <c r="N11" s="5">
        <v>1447243.5819946288</v>
      </c>
      <c r="O11" s="5">
        <v>1901646.8015625</v>
      </c>
      <c r="P11" s="5">
        <v>1843723.4935913084</v>
      </c>
      <c r="Q11" s="5">
        <v>1292674.4323242188</v>
      </c>
      <c r="R11" s="5">
        <v>1297343.14453125</v>
      </c>
      <c r="S11" s="5">
        <v>968084.93968505855</v>
      </c>
      <c r="T11" s="5">
        <v>1014401.0753173828</v>
      </c>
      <c r="U11" s="5">
        <v>1802829.854003906</v>
      </c>
      <c r="V11" s="5">
        <v>1791779.081656687</v>
      </c>
      <c r="W11" s="5">
        <v>1506715.1407912083</v>
      </c>
      <c r="X11" s="5">
        <v>1506715.1407912083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447C-CA4A-4C35-BE9B-B1BB878C2FF5}">
  <dimension ref="A2:X12"/>
  <sheetViews>
    <sheetView zoomScale="70" zoomScaleNormal="70" workbookViewId="0">
      <selection activeCell="I25" sqref="I25"/>
    </sheetView>
  </sheetViews>
  <sheetFormatPr defaultRowHeight="15"/>
  <cols>
    <col min="1" max="1" width="9.140625" style="3"/>
    <col min="2" max="2" width="36.5703125" style="3" customWidth="1"/>
    <col min="3" max="24" width="12.42578125" style="3" customWidth="1"/>
    <col min="25" max="16384" width="9.140625" style="3"/>
  </cols>
  <sheetData>
    <row r="2" spans="1:24">
      <c r="B2" s="4" t="s">
        <v>36</v>
      </c>
    </row>
    <row r="4" spans="1:24" s="6" customFormat="1">
      <c r="A4" s="3"/>
      <c r="B4" s="2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  <c r="L4" s="1" t="s">
        <v>15</v>
      </c>
      <c r="M4" s="1" t="s">
        <v>16</v>
      </c>
      <c r="N4" s="1" t="s">
        <v>17</v>
      </c>
      <c r="O4" s="1" t="s">
        <v>18</v>
      </c>
      <c r="P4" s="1" t="s">
        <v>19</v>
      </c>
      <c r="Q4" s="1" t="s">
        <v>20</v>
      </c>
      <c r="R4" s="1" t="s">
        <v>21</v>
      </c>
      <c r="S4" s="1" t="s">
        <v>22</v>
      </c>
      <c r="T4" s="1" t="s">
        <v>23</v>
      </c>
      <c r="U4" s="1" t="s">
        <v>24</v>
      </c>
      <c r="V4" s="1" t="s">
        <v>25</v>
      </c>
      <c r="W4" s="1" t="s">
        <v>26</v>
      </c>
      <c r="X4" s="1" t="s">
        <v>27</v>
      </c>
    </row>
    <row r="5" spans="1:24">
      <c r="B5" s="4" t="s">
        <v>37</v>
      </c>
      <c r="C5" s="5">
        <v>592079.81378589058</v>
      </c>
      <c r="D5" s="5">
        <v>484414.96804780141</v>
      </c>
      <c r="E5" s="5">
        <v>431475.73306341097</v>
      </c>
      <c r="F5" s="5">
        <v>258836.60783206113</v>
      </c>
      <c r="G5" s="5">
        <v>334861.47773671011</v>
      </c>
      <c r="H5" s="5">
        <v>257753.60784014151</v>
      </c>
      <c r="I5" s="5">
        <v>296139.22343032388</v>
      </c>
      <c r="J5" s="5">
        <v>481490.64024913777</v>
      </c>
      <c r="K5" s="5">
        <v>435219.01477393508</v>
      </c>
      <c r="L5" s="5">
        <v>151788.75441497355</v>
      </c>
      <c r="M5" s="5">
        <v>186089.47010844667</v>
      </c>
      <c r="N5" s="5">
        <v>293575.82994154096</v>
      </c>
      <c r="O5" s="5">
        <v>398046.10608072765</v>
      </c>
      <c r="P5" s="5">
        <v>442642.23110177671</v>
      </c>
      <c r="Q5" s="5">
        <v>158689.72367035504</v>
      </c>
      <c r="R5" s="5">
        <v>138030.06147743971</v>
      </c>
      <c r="S5" s="5">
        <v>45406.189601418329</v>
      </c>
      <c r="T5" s="5">
        <v>0</v>
      </c>
      <c r="U5" s="5">
        <v>311497.62404293218</v>
      </c>
      <c r="V5" s="5">
        <v>360393.0039718023</v>
      </c>
      <c r="W5" s="5">
        <v>155141.77533138846</v>
      </c>
      <c r="X5" s="5">
        <v>149507.63737210725</v>
      </c>
    </row>
    <row r="6" spans="1:24">
      <c r="B6" s="4" t="s">
        <v>38</v>
      </c>
      <c r="C6" s="39">
        <f>SUM(C7:C8)</f>
        <v>106311.17974462995</v>
      </c>
      <c r="D6" s="39">
        <f t="shared" ref="D6:X6" si="0">SUM(D7:D8)</f>
        <v>308031.14430188469</v>
      </c>
      <c r="E6" s="39">
        <f t="shared" si="0"/>
        <v>289780.23571413849</v>
      </c>
      <c r="F6" s="39">
        <f t="shared" si="0"/>
        <v>399887.91568708111</v>
      </c>
      <c r="G6" s="39">
        <f t="shared" si="0"/>
        <v>335442.5408271919</v>
      </c>
      <c r="H6" s="39">
        <f t="shared" si="0"/>
        <v>347469.66852348845</v>
      </c>
      <c r="I6" s="39">
        <f t="shared" si="0"/>
        <v>307855.1812075387</v>
      </c>
      <c r="J6" s="39">
        <f t="shared" si="0"/>
        <v>271598.84311804973</v>
      </c>
      <c r="K6" s="39">
        <f t="shared" si="0"/>
        <v>360026.81384104287</v>
      </c>
      <c r="L6" s="39">
        <f t="shared" si="0"/>
        <v>600499.5720584892</v>
      </c>
      <c r="M6" s="39">
        <f t="shared" si="0"/>
        <v>580039.88759360905</v>
      </c>
      <c r="N6" s="39">
        <f t="shared" si="0"/>
        <v>656134.66873866424</v>
      </c>
      <c r="O6" s="39">
        <f t="shared" si="0"/>
        <v>353729.99523759104</v>
      </c>
      <c r="P6" s="39">
        <f t="shared" si="0"/>
        <v>450483.12566177535</v>
      </c>
      <c r="Q6" s="39">
        <f t="shared" si="0"/>
        <v>671173.07857014344</v>
      </c>
      <c r="R6" s="39">
        <f t="shared" si="0"/>
        <v>698436.38050386414</v>
      </c>
      <c r="S6" s="39">
        <f t="shared" si="0"/>
        <v>887658.41942883946</v>
      </c>
      <c r="T6" s="39">
        <f t="shared" si="0"/>
        <v>824328.60651662014</v>
      </c>
      <c r="U6" s="39">
        <f t="shared" si="0"/>
        <v>438531.53387788765</v>
      </c>
      <c r="V6" s="39">
        <f t="shared" si="0"/>
        <v>517762.0257908366</v>
      </c>
      <c r="W6" s="39">
        <f t="shared" si="0"/>
        <v>588039.63481978059</v>
      </c>
      <c r="X6" s="39">
        <f t="shared" si="0"/>
        <v>599744.98245718854</v>
      </c>
    </row>
    <row r="7" spans="1:24" s="40" customFormat="1">
      <c r="B7" s="38" t="s">
        <v>39</v>
      </c>
      <c r="C7" s="39">
        <v>106311.17974462995</v>
      </c>
      <c r="D7" s="39">
        <v>308031.14430188469</v>
      </c>
      <c r="E7" s="39">
        <v>289780.23571413849</v>
      </c>
      <c r="F7" s="39">
        <v>399887.91568708111</v>
      </c>
      <c r="G7" s="39">
        <v>335442.5408271919</v>
      </c>
      <c r="H7" s="39">
        <v>347469.66852348845</v>
      </c>
      <c r="I7" s="39">
        <v>307855.1812075387</v>
      </c>
      <c r="J7" s="39">
        <v>271598.84311804973</v>
      </c>
      <c r="K7" s="39">
        <v>360026.81384104287</v>
      </c>
      <c r="L7" s="39">
        <v>480499.5720584892</v>
      </c>
      <c r="M7" s="39">
        <v>460039.88759360911</v>
      </c>
      <c r="N7" s="39">
        <v>536134.66873866424</v>
      </c>
      <c r="O7" s="39">
        <v>233729.99523759104</v>
      </c>
      <c r="P7" s="39">
        <v>330483.12566177535</v>
      </c>
      <c r="Q7" s="39">
        <v>551173.07857014344</v>
      </c>
      <c r="R7" s="39">
        <v>578436.38050386414</v>
      </c>
      <c r="S7" s="39">
        <v>767658.41942883946</v>
      </c>
      <c r="T7" s="39">
        <v>704328.60651662014</v>
      </c>
      <c r="U7" s="39">
        <v>318531.53387788765</v>
      </c>
      <c r="V7" s="39">
        <v>397762.0257908366</v>
      </c>
      <c r="W7" s="39">
        <v>468039.63481978059</v>
      </c>
      <c r="X7" s="39">
        <v>479744.98245718854</v>
      </c>
    </row>
    <row r="8" spans="1:24" s="40" customFormat="1">
      <c r="B8" s="38" t="s">
        <v>40</v>
      </c>
      <c r="C8" s="39"/>
      <c r="D8" s="39"/>
      <c r="E8" s="39"/>
      <c r="F8" s="39"/>
      <c r="G8" s="39"/>
      <c r="H8" s="39"/>
      <c r="I8" s="39"/>
      <c r="J8" s="39"/>
      <c r="K8" s="39"/>
      <c r="L8" s="39">
        <v>120000</v>
      </c>
      <c r="M8" s="39">
        <v>120000</v>
      </c>
      <c r="N8" s="39">
        <v>120000</v>
      </c>
      <c r="O8" s="39">
        <v>120000</v>
      </c>
      <c r="P8" s="39">
        <v>120000</v>
      </c>
      <c r="Q8" s="39">
        <v>120000</v>
      </c>
      <c r="R8" s="39">
        <v>120000</v>
      </c>
      <c r="S8" s="39">
        <v>120000</v>
      </c>
      <c r="T8" s="39">
        <v>120000</v>
      </c>
      <c r="U8" s="39">
        <v>120000</v>
      </c>
      <c r="V8" s="39">
        <v>120000</v>
      </c>
      <c r="W8" s="39">
        <v>120000</v>
      </c>
      <c r="X8" s="39">
        <v>120000</v>
      </c>
    </row>
    <row r="9" spans="1:24">
      <c r="B9" s="4" t="s">
        <v>41</v>
      </c>
      <c r="C9" s="5">
        <f t="shared" ref="C9:X9" si="1">C5-C6</f>
        <v>485768.63404126064</v>
      </c>
      <c r="D9" s="5">
        <f t="shared" si="1"/>
        <v>176383.82374591671</v>
      </c>
      <c r="E9" s="5">
        <f t="shared" si="1"/>
        <v>141695.49734927248</v>
      </c>
      <c r="F9" s="5">
        <f t="shared" si="1"/>
        <v>-141051.30785501999</v>
      </c>
      <c r="G9" s="5">
        <f t="shared" si="1"/>
        <v>-581.06309048179537</v>
      </c>
      <c r="H9" s="5">
        <f t="shared" si="1"/>
        <v>-89716.060683346936</v>
      </c>
      <c r="I9" s="5">
        <f t="shared" si="1"/>
        <v>-11715.957777214819</v>
      </c>
      <c r="J9" s="5">
        <f t="shared" si="1"/>
        <v>209891.79713108804</v>
      </c>
      <c r="K9" s="5">
        <f t="shared" si="1"/>
        <v>75192.200932892214</v>
      </c>
      <c r="L9" s="5">
        <f t="shared" si="1"/>
        <v>-448710.81764351565</v>
      </c>
      <c r="M9" s="5">
        <f t="shared" si="1"/>
        <v>-393950.41748516238</v>
      </c>
      <c r="N9" s="5">
        <f t="shared" si="1"/>
        <v>-362558.83879712329</v>
      </c>
      <c r="O9" s="5">
        <f t="shared" si="1"/>
        <v>44316.110843136616</v>
      </c>
      <c r="P9" s="5">
        <f t="shared" si="1"/>
        <v>-7840.8945599986473</v>
      </c>
      <c r="Q9" s="5">
        <f t="shared" si="1"/>
        <v>-512483.35489978839</v>
      </c>
      <c r="R9" s="5">
        <f t="shared" si="1"/>
        <v>-560406.31902642443</v>
      </c>
      <c r="S9" s="5">
        <f t="shared" si="1"/>
        <v>-842252.22982742114</v>
      </c>
      <c r="T9" s="5">
        <f t="shared" si="1"/>
        <v>-824328.60651662014</v>
      </c>
      <c r="U9" s="5">
        <f t="shared" si="1"/>
        <v>-127033.90983495547</v>
      </c>
      <c r="V9" s="5">
        <f t="shared" si="1"/>
        <v>-157369.0218190343</v>
      </c>
      <c r="W9" s="5">
        <f t="shared" si="1"/>
        <v>-432897.85948839213</v>
      </c>
      <c r="X9" s="5">
        <f t="shared" si="1"/>
        <v>-450237.3450850813</v>
      </c>
    </row>
    <row r="10" spans="1:24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C375-AF53-4B7F-81ED-B38C61496456}">
  <dimension ref="A1:X20"/>
  <sheetViews>
    <sheetView zoomScale="70" zoomScaleNormal="70" workbookViewId="0">
      <selection activeCell="I47" sqref="I47"/>
    </sheetView>
  </sheetViews>
  <sheetFormatPr defaultRowHeight="15"/>
  <cols>
    <col min="1" max="1" width="9.140625" style="3"/>
    <col min="2" max="2" width="30.7109375" style="3" bestFit="1" customWidth="1"/>
    <col min="3" max="24" width="12.42578125" style="3" customWidth="1"/>
    <col min="25" max="16384" width="9.140625" style="3"/>
  </cols>
  <sheetData>
    <row r="1" spans="1:24">
      <c r="A1" s="6"/>
    </row>
    <row r="2" spans="1:24">
      <c r="A2" s="6"/>
      <c r="B2" s="4" t="s">
        <v>42</v>
      </c>
    </row>
    <row r="3" spans="1:24">
      <c r="A3" s="6"/>
    </row>
    <row r="5" spans="1:24">
      <c r="B5" s="4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</row>
    <row r="6" spans="1:24">
      <c r="B6" s="4" t="s">
        <v>28</v>
      </c>
      <c r="C6" s="5">
        <v>986850.86910927459</v>
      </c>
      <c r="D6" s="5">
        <v>1056400.1804303369</v>
      </c>
      <c r="E6" s="5">
        <v>1119955.1662992311</v>
      </c>
      <c r="F6" s="5">
        <v>1166439.5090515704</v>
      </c>
      <c r="G6" s="5">
        <v>1214620.5557835703</v>
      </c>
      <c r="H6" s="5">
        <v>1259091.7614455705</v>
      </c>
      <c r="I6" s="5">
        <v>1292023.0009401704</v>
      </c>
      <c r="J6" s="5">
        <v>1326374.9517437704</v>
      </c>
      <c r="K6" s="5">
        <v>1355159.5314957704</v>
      </c>
      <c r="L6" s="5">
        <v>1432939</v>
      </c>
      <c r="M6" s="5">
        <v>1480614.9999999998</v>
      </c>
      <c r="N6" s="5">
        <v>1495421.1499999997</v>
      </c>
      <c r="O6" s="5">
        <v>1510375.3614999999</v>
      </c>
      <c r="P6" s="5">
        <v>1525479.1151149999</v>
      </c>
      <c r="Q6" s="5">
        <v>1540733.9062661498</v>
      </c>
      <c r="R6" s="5">
        <v>1556141.2453288115</v>
      </c>
      <c r="S6" s="5">
        <v>1571702.6577820997</v>
      </c>
      <c r="T6" s="5">
        <v>1587419.6843599204</v>
      </c>
      <c r="U6" s="5">
        <v>1603293.8812035199</v>
      </c>
      <c r="V6" s="5">
        <v>1619326.8200155552</v>
      </c>
      <c r="W6" s="5">
        <v>1635520.0882157106</v>
      </c>
      <c r="X6" s="5">
        <v>1651875.2890978677</v>
      </c>
    </row>
    <row r="7" spans="1:24">
      <c r="B7" s="4" t="s">
        <v>29</v>
      </c>
      <c r="C7" s="5">
        <v>1027513.882645865</v>
      </c>
      <c r="D7" s="5">
        <v>1099917.6827661558</v>
      </c>
      <c r="E7" s="5">
        <v>1166076.8810500936</v>
      </c>
      <c r="F7" s="5">
        <v>1214462.5546143791</v>
      </c>
      <c r="G7" s="5">
        <v>1264613.1288269847</v>
      </c>
      <c r="H7" s="5">
        <v>1310906.5269478355</v>
      </c>
      <c r="I7" s="5">
        <v>1345181.5977761273</v>
      </c>
      <c r="J7" s="5">
        <v>1380933.3167056241</v>
      </c>
      <c r="K7" s="5">
        <v>1410889.3865798763</v>
      </c>
      <c r="L7" s="5">
        <v>1491970.7901499798</v>
      </c>
      <c r="M7" s="5">
        <v>1541616.6676984208</v>
      </c>
      <c r="N7" s="5">
        <v>1557056.4758127006</v>
      </c>
      <c r="O7" s="5">
        <v>1572610.1080989887</v>
      </c>
      <c r="P7" s="5">
        <v>1588319.9231582335</v>
      </c>
      <c r="Q7" s="5">
        <v>1604184.0262978324</v>
      </c>
      <c r="R7" s="5">
        <v>1620208.555589379</v>
      </c>
      <c r="S7" s="5">
        <v>1636392.3747044438</v>
      </c>
      <c r="T7" s="5">
        <v>1652745.9625688698</v>
      </c>
      <c r="U7" s="5">
        <v>1669259.3113687998</v>
      </c>
      <c r="V7" s="5">
        <v>1685935.3031769539</v>
      </c>
      <c r="W7" s="5">
        <v>1702779.5476262209</v>
      </c>
      <c r="X7" s="5">
        <v>1719926.4450926185</v>
      </c>
    </row>
    <row r="8" spans="1:24">
      <c r="B8" s="4" t="s">
        <v>30</v>
      </c>
      <c r="C8" s="5">
        <v>1051352.5125264237</v>
      </c>
      <c r="D8" s="5">
        <v>1125429.7523666162</v>
      </c>
      <c r="E8" s="5">
        <v>1193115.6662206308</v>
      </c>
      <c r="F8" s="5">
        <v>1242615.9920835148</v>
      </c>
      <c r="G8" s="5">
        <v>1293921.1987880652</v>
      </c>
      <c r="H8" s="5">
        <v>1341282.8544682981</v>
      </c>
      <c r="I8" s="5">
        <v>1376345.7443734256</v>
      </c>
      <c r="J8" s="5">
        <v>1412918.0752391682</v>
      </c>
      <c r="K8" s="5">
        <v>1443560.9294169981</v>
      </c>
      <c r="L8" s="5">
        <v>1526578.0874007307</v>
      </c>
      <c r="M8" s="5">
        <v>1577378.802667856</v>
      </c>
      <c r="N8" s="5">
        <v>1593190.0918885099</v>
      </c>
      <c r="O8" s="5">
        <v>1609095.1336996765</v>
      </c>
      <c r="P8" s="5">
        <v>1625160.2513594357</v>
      </c>
      <c r="Q8" s="5">
        <v>1641381.5627261458</v>
      </c>
      <c r="R8" s="5">
        <v>1657767.918851285</v>
      </c>
      <c r="S8" s="5">
        <v>1674316.622925797</v>
      </c>
      <c r="T8" s="5">
        <v>1691043.3938769617</v>
      </c>
      <c r="U8" s="5">
        <v>1707931.4445398191</v>
      </c>
      <c r="V8" s="5">
        <v>1724984.4251895465</v>
      </c>
      <c r="W8" s="5">
        <v>1742210.3034754114</v>
      </c>
      <c r="X8" s="5">
        <v>1759821.3318609882</v>
      </c>
    </row>
    <row r="9" spans="1:24">
      <c r="B9" s="4" t="s">
        <v>31</v>
      </c>
      <c r="C9" s="5">
        <v>1068324.0479251794</v>
      </c>
      <c r="D9" s="5">
        <v>1143592.6666989047</v>
      </c>
      <c r="E9" s="5">
        <v>1212365.5015492693</v>
      </c>
      <c r="F9" s="5">
        <v>1262659.3864815189</v>
      </c>
      <c r="G9" s="5">
        <v>1314786.6155215714</v>
      </c>
      <c r="H9" s="5">
        <v>1362908.8002705837</v>
      </c>
      <c r="I9" s="5">
        <v>1398532.5655035854</v>
      </c>
      <c r="J9" s="5">
        <v>1435689.1180546524</v>
      </c>
      <c r="K9" s="5">
        <v>1466820.9174519808</v>
      </c>
      <c r="L9" s="5">
        <v>1551216.2051654332</v>
      </c>
      <c r="M9" s="5">
        <v>1602839.0888759918</v>
      </c>
      <c r="N9" s="5">
        <v>1618914.8481932236</v>
      </c>
      <c r="O9" s="5">
        <v>1635070.0704560708</v>
      </c>
      <c r="P9" s="5">
        <v>1651388.1401811149</v>
      </c>
      <c r="Q9" s="5">
        <v>1667863.7602938195</v>
      </c>
      <c r="R9" s="5">
        <v>1684507.7133087681</v>
      </c>
      <c r="S9" s="5">
        <v>1701316.1914574087</v>
      </c>
      <c r="T9" s="5">
        <v>1718308.6442031455</v>
      </c>
      <c r="U9" s="5">
        <v>1735463.4579292536</v>
      </c>
      <c r="V9" s="5">
        <v>1752784.8298204984</v>
      </c>
      <c r="W9" s="5">
        <v>1770282.4062785998</v>
      </c>
      <c r="X9" s="5">
        <v>1788223.865329193</v>
      </c>
    </row>
    <row r="10" spans="1:24">
      <c r="B10" s="4" t="s">
        <v>43</v>
      </c>
      <c r="C10" s="5">
        <v>1548086.2875000001</v>
      </c>
      <c r="D10" s="5">
        <v>1312365.9278320312</v>
      </c>
      <c r="E10" s="5">
        <v>1345048.8875</v>
      </c>
      <c r="F10" s="5">
        <v>1111578.4851562502</v>
      </c>
      <c r="G10" s="5">
        <v>1303123.6375000002</v>
      </c>
      <c r="H10" s="5">
        <v>1261131.1144531253</v>
      </c>
      <c r="I10" s="5">
        <v>1374041.3262695312</v>
      </c>
      <c r="J10" s="5">
        <v>1632065.142578125</v>
      </c>
      <c r="K10" s="5">
        <v>1527880.1929687499</v>
      </c>
      <c r="L10" s="5">
        <v>1086426.4015625003</v>
      </c>
      <c r="M10" s="5">
        <v>1191726.35078125</v>
      </c>
      <c r="N10" s="5">
        <v>1238815.4360351563</v>
      </c>
      <c r="O10" s="5">
        <v>1661544.8359375</v>
      </c>
      <c r="P10" s="5">
        <v>1625400.7939453127</v>
      </c>
      <c r="Q10" s="5">
        <v>1136931.3953125</v>
      </c>
      <c r="R10" s="5">
        <v>1105343.1921875</v>
      </c>
      <c r="S10" s="5">
        <v>839995.35869140632</v>
      </c>
      <c r="T10" s="5">
        <v>874582.0087890625</v>
      </c>
      <c r="U10" s="5">
        <v>1588706.3312500003</v>
      </c>
      <c r="V10" s="5">
        <v>1575369.1100431744</v>
      </c>
      <c r="W10" s="5">
        <v>1317008.1108146587</v>
      </c>
      <c r="X10" s="5">
        <v>1317008.1108146587</v>
      </c>
    </row>
    <row r="11" spans="1:24">
      <c r="B11" s="42" t="s">
        <v>44</v>
      </c>
      <c r="C11" s="43"/>
      <c r="D11" s="43"/>
      <c r="E11" s="43"/>
      <c r="F11" s="43"/>
      <c r="G11" s="43"/>
      <c r="H11" s="43"/>
      <c r="I11" s="43"/>
      <c r="J11" s="43"/>
      <c r="K11" s="44"/>
      <c r="L11" s="44">
        <v>295486</v>
      </c>
      <c r="M11" s="44">
        <v>295486</v>
      </c>
      <c r="N11" s="44">
        <v>630000</v>
      </c>
      <c r="O11" s="44">
        <v>630000</v>
      </c>
      <c r="P11" s="44">
        <v>630000</v>
      </c>
      <c r="Q11" s="44">
        <v>630000</v>
      </c>
      <c r="R11" s="44">
        <v>630000</v>
      </c>
      <c r="S11" s="44">
        <v>630000</v>
      </c>
      <c r="T11" s="44">
        <v>630000</v>
      </c>
      <c r="U11" s="44">
        <v>630000</v>
      </c>
      <c r="V11" s="44">
        <v>630000</v>
      </c>
      <c r="W11" s="44">
        <v>630000</v>
      </c>
      <c r="X11" s="44">
        <v>630000</v>
      </c>
    </row>
    <row r="12" spans="1:24">
      <c r="B12" s="42" t="s">
        <v>45</v>
      </c>
      <c r="C12" s="43"/>
      <c r="D12" s="43"/>
      <c r="E12" s="43"/>
      <c r="F12" s="43"/>
      <c r="G12" s="43"/>
      <c r="H12" s="43"/>
      <c r="I12" s="43"/>
      <c r="J12" s="43"/>
      <c r="K12" s="43"/>
      <c r="L12" s="44">
        <f>L6-L10-L11</f>
        <v>51026.598437499721</v>
      </c>
      <c r="M12" s="44">
        <f t="shared" ref="M12:X12" si="0">M6-M10-M11</f>
        <v>-6597.3507812502794</v>
      </c>
      <c r="N12" s="44">
        <f t="shared" si="0"/>
        <v>-373394.28603515658</v>
      </c>
      <c r="O12" s="44">
        <f t="shared" si="0"/>
        <v>-781169.47443750012</v>
      </c>
      <c r="P12" s="44">
        <f t="shared" si="0"/>
        <v>-729921.6788303128</v>
      </c>
      <c r="Q12" s="44">
        <f t="shared" si="0"/>
        <v>-226197.48904635012</v>
      </c>
      <c r="R12" s="44">
        <f t="shared" si="0"/>
        <v>-179201.94685868849</v>
      </c>
      <c r="S12" s="44">
        <f t="shared" si="0"/>
        <v>101707.29909069336</v>
      </c>
      <c r="T12" s="44">
        <f t="shared" si="0"/>
        <v>82837.675570857944</v>
      </c>
      <c r="U12" s="44">
        <f t="shared" si="0"/>
        <v>-615412.4500464804</v>
      </c>
      <c r="V12" s="44">
        <f t="shared" si="0"/>
        <v>-586042.29002761911</v>
      </c>
      <c r="W12" s="44">
        <f t="shared" si="0"/>
        <v>-311488.0225989481</v>
      </c>
      <c r="X12" s="44">
        <f t="shared" si="0"/>
        <v>-295132.82171679102</v>
      </c>
    </row>
    <row r="20" spans="11:11">
      <c r="K20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6D3F-4E21-4F38-9920-04E0D285B24A}">
  <dimension ref="B2:W17"/>
  <sheetViews>
    <sheetView zoomScale="70" zoomScaleNormal="70" workbookViewId="0">
      <selection activeCell="G27" sqref="G27"/>
    </sheetView>
  </sheetViews>
  <sheetFormatPr defaultRowHeight="15"/>
  <cols>
    <col min="1" max="1" width="9.140625" style="3"/>
    <col min="2" max="2" width="36.85546875" style="3" customWidth="1"/>
    <col min="3" max="3" width="29.85546875" style="11" customWidth="1"/>
    <col min="4" max="9" width="21.85546875" style="11" customWidth="1"/>
    <col min="10" max="23" width="12.42578125" style="3" customWidth="1"/>
    <col min="24" max="16384" width="9.140625" style="3"/>
  </cols>
  <sheetData>
    <row r="2" spans="2:23">
      <c r="B2" s="4" t="s">
        <v>46</v>
      </c>
    </row>
    <row r="4" spans="2:23">
      <c r="B4" s="7" t="s">
        <v>47</v>
      </c>
      <c r="C4" s="8" t="s">
        <v>48</v>
      </c>
      <c r="D4" s="8" t="s">
        <v>49</v>
      </c>
      <c r="E4" s="8" t="s">
        <v>50</v>
      </c>
      <c r="F4" s="8" t="s">
        <v>51</v>
      </c>
      <c r="G4" s="8" t="s">
        <v>52</v>
      </c>
      <c r="H4" s="8" t="s">
        <v>53</v>
      </c>
      <c r="I4" s="8" t="s">
        <v>54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>
      <c r="B5" s="3" t="s">
        <v>55</v>
      </c>
      <c r="C5" s="9">
        <v>5.2426487555834816E-2</v>
      </c>
      <c r="D5" s="9">
        <v>4.1568652356302381E-2</v>
      </c>
      <c r="E5" s="9">
        <v>3.8034570457260997E-2</v>
      </c>
      <c r="F5" s="9">
        <v>2.8695403406711974E-2</v>
      </c>
      <c r="G5" s="9">
        <v>7.5232914676572962E-2</v>
      </c>
      <c r="H5" s="9">
        <v>6.774363593347249E-2</v>
      </c>
      <c r="I5" s="9">
        <v>0.10494581510905014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>
      <c r="B6" s="3" t="s">
        <v>56</v>
      </c>
      <c r="C6" s="9">
        <v>5.8921760992712215E-2</v>
      </c>
      <c r="D6" s="9">
        <v>5.4996290414227898E-2</v>
      </c>
      <c r="E6" s="9">
        <v>4.6147022203261709E-2</v>
      </c>
      <c r="F6" s="9">
        <v>3.4630832645634595E-2</v>
      </c>
      <c r="G6" s="9">
        <v>6.632417398824611E-2</v>
      </c>
      <c r="H6" s="9">
        <v>7.6308613125355362E-2</v>
      </c>
      <c r="I6" s="9">
        <v>8.9402801846122482E-2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2:23">
      <c r="B7" s="3" t="s">
        <v>57</v>
      </c>
      <c r="C7" s="9">
        <v>0.11938951730410759</v>
      </c>
      <c r="D7" s="9">
        <v>8.3049250326916846E-2</v>
      </c>
      <c r="E7" s="9">
        <v>7.7321676068820594E-2</v>
      </c>
      <c r="F7" s="9">
        <v>6.0617234728498628E-2</v>
      </c>
      <c r="G7" s="9">
        <v>0.12251115435265438</v>
      </c>
      <c r="H7" s="9">
        <v>8.9138438422234553E-2</v>
      </c>
      <c r="I7" s="9">
        <v>9.3468268053934003E-2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2:23">
      <c r="B8" s="3" t="s">
        <v>58</v>
      </c>
      <c r="C8" s="9">
        <v>0.12295337133721151</v>
      </c>
      <c r="D8" s="9">
        <v>9.6121675005230695E-2</v>
      </c>
      <c r="E8" s="9">
        <v>0.10014492535705562</v>
      </c>
      <c r="F8" s="9">
        <v>0.1265189537149479</v>
      </c>
      <c r="G8" s="9">
        <v>0.10635454134481191</v>
      </c>
      <c r="H8" s="9">
        <v>8.2866725053232823E-2</v>
      </c>
      <c r="I8" s="9">
        <v>8.8966605506123592E-2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2:23">
      <c r="B9" s="3" t="s">
        <v>59</v>
      </c>
      <c r="C9" s="9">
        <v>0.1299716021102891</v>
      </c>
      <c r="D9" s="9">
        <v>0.11252775055607811</v>
      </c>
      <c r="E9" s="9">
        <v>0.11624559903997574</v>
      </c>
      <c r="F9" s="9">
        <v>0.13154588111329549</v>
      </c>
      <c r="G9" s="9">
        <v>9.3455785521945042E-2</v>
      </c>
      <c r="H9" s="9">
        <v>0.10402908813189275</v>
      </c>
      <c r="I9" s="9">
        <v>8.2430639547583909E-2</v>
      </c>
    </row>
    <row r="10" spans="2:23">
      <c r="B10" s="3" t="s">
        <v>60</v>
      </c>
      <c r="C10" s="9">
        <v>0.10370826308368661</v>
      </c>
      <c r="D10" s="9">
        <v>0.11769660474703041</v>
      </c>
      <c r="E10" s="9">
        <v>0.1243405307292634</v>
      </c>
      <c r="F10" s="9">
        <v>0.15340537710764413</v>
      </c>
      <c r="G10" s="9">
        <v>5.0803899600998507E-2</v>
      </c>
      <c r="H10" s="9">
        <v>7.2836549436957054E-2</v>
      </c>
      <c r="I10" s="9">
        <v>7.1143623053779068E-2</v>
      </c>
    </row>
    <row r="11" spans="2:23">
      <c r="B11" s="3" t="s">
        <v>61</v>
      </c>
      <c r="C11" s="9">
        <v>0.11350891456047041</v>
      </c>
      <c r="D11" s="9">
        <v>0.11691801561516364</v>
      </c>
      <c r="E11" s="9">
        <v>0.13180796391443209</v>
      </c>
      <c r="F11" s="9">
        <v>0.19180961762429038</v>
      </c>
      <c r="G11" s="9">
        <v>9.0165988560646268E-2</v>
      </c>
      <c r="H11" s="9">
        <v>9.6842144585614548E-2</v>
      </c>
      <c r="I11" s="9">
        <v>6.519088068157361E-2</v>
      </c>
    </row>
    <row r="12" spans="2:23">
      <c r="B12" s="3" t="s">
        <v>62</v>
      </c>
      <c r="C12" s="9">
        <v>7.9298078585198731E-2</v>
      </c>
      <c r="D12" s="9">
        <v>0.11179815662939289</v>
      </c>
      <c r="E12" s="9">
        <v>0.11905623494931931</v>
      </c>
      <c r="F12" s="9">
        <v>0.13826862912049195</v>
      </c>
      <c r="G12" s="9">
        <v>6.9240521257149731E-2</v>
      </c>
      <c r="H12" s="9">
        <v>8.3300473595298075E-2</v>
      </c>
      <c r="I12" s="9">
        <v>6.7563556133118208E-2</v>
      </c>
    </row>
    <row r="13" spans="2:23">
      <c r="B13" s="3" t="s">
        <v>63</v>
      </c>
      <c r="C13" s="9">
        <v>5.7585882186685367E-2</v>
      </c>
      <c r="D13" s="9">
        <v>9.4800093523038323E-2</v>
      </c>
      <c r="E13" s="9">
        <v>9.4665596752372905E-2</v>
      </c>
      <c r="F13" s="9">
        <v>5.231573741227253E-2</v>
      </c>
      <c r="G13" s="9">
        <v>8.3158893016490654E-2</v>
      </c>
      <c r="H13" s="9">
        <v>7.4222884490065283E-2</v>
      </c>
      <c r="I13" s="9">
        <v>6.6793873151312896E-2</v>
      </c>
    </row>
    <row r="14" spans="2:23">
      <c r="B14" s="3" t="s">
        <v>64</v>
      </c>
      <c r="C14" s="9">
        <v>4.8168046894046683E-2</v>
      </c>
      <c r="D14" s="9">
        <v>7.6924842931043458E-2</v>
      </c>
      <c r="E14" s="9">
        <v>7.0874036056180215E-2</v>
      </c>
      <c r="F14" s="9">
        <v>3.1573844021567023E-2</v>
      </c>
      <c r="G14" s="9">
        <v>0.1027330620909252</v>
      </c>
      <c r="H14" s="9">
        <v>9.0717781199802353E-2</v>
      </c>
      <c r="I14" s="9">
        <v>8.4758241377329083E-2</v>
      </c>
    </row>
    <row r="15" spans="2:23">
      <c r="B15" s="3" t="s">
        <v>65</v>
      </c>
      <c r="C15" s="9">
        <v>5.1968459162632367E-2</v>
      </c>
      <c r="D15" s="9">
        <v>5.1591625944607568E-2</v>
      </c>
      <c r="E15" s="9">
        <v>4.6033652902948696E-2</v>
      </c>
      <c r="F15" s="9">
        <v>3.0954793831301949E-2</v>
      </c>
      <c r="G15" s="9">
        <v>8.9497710163728247E-2</v>
      </c>
      <c r="H15" s="9">
        <v>7.5806377971385036E-2</v>
      </c>
      <c r="I15" s="9">
        <v>9.1133628923237217E-2</v>
      </c>
    </row>
    <row r="16" spans="2:23">
      <c r="B16" s="3" t="s">
        <v>66</v>
      </c>
      <c r="C16" s="9">
        <v>6.2099616227124642E-2</v>
      </c>
      <c r="D16" s="9">
        <v>4.2007041950967765E-2</v>
      </c>
      <c r="E16" s="9">
        <v>3.5328191569108748E-2</v>
      </c>
      <c r="F16" s="9">
        <v>1.9663695273343374E-2</v>
      </c>
      <c r="G16" s="9">
        <v>5.0521355425830951E-2</v>
      </c>
      <c r="H16" s="9">
        <v>8.6187288054689726E-2</v>
      </c>
      <c r="I16" s="9">
        <v>9.4202066616835639E-2</v>
      </c>
    </row>
    <row r="17" spans="2:9">
      <c r="B17" s="4" t="s">
        <v>67</v>
      </c>
      <c r="C17" s="10">
        <v>1</v>
      </c>
      <c r="D17" s="10">
        <v>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19FC-7344-46ED-B1B5-352E85DC0E6D}">
  <dimension ref="B2:U17"/>
  <sheetViews>
    <sheetView zoomScale="70" zoomScaleNormal="70" workbookViewId="0">
      <selection activeCell="H39" sqref="H39"/>
    </sheetView>
  </sheetViews>
  <sheetFormatPr defaultRowHeight="15"/>
  <cols>
    <col min="1" max="1" width="9.140625" style="3"/>
    <col min="2" max="2" width="30.7109375" style="3" bestFit="1" customWidth="1"/>
    <col min="3" max="7" width="18.140625" style="3" customWidth="1"/>
    <col min="8" max="21" width="12.42578125" style="3" customWidth="1"/>
    <col min="22" max="16384" width="9.140625" style="3"/>
  </cols>
  <sheetData>
    <row r="2" spans="2:21">
      <c r="B2" s="12" t="s">
        <v>68</v>
      </c>
    </row>
    <row r="4" spans="2:21">
      <c r="C4" s="8" t="s">
        <v>49</v>
      </c>
      <c r="D4" s="8" t="s">
        <v>50</v>
      </c>
      <c r="E4" s="8" t="s">
        <v>51</v>
      </c>
      <c r="F4" s="8" t="s">
        <v>69</v>
      </c>
      <c r="G4" s="8" t="s">
        <v>70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2:21">
      <c r="B5" s="7" t="s">
        <v>71</v>
      </c>
      <c r="C5" s="13">
        <v>51.22</v>
      </c>
      <c r="D5" s="13">
        <v>58.902999999999992</v>
      </c>
      <c r="E5" s="13">
        <v>84.9</v>
      </c>
      <c r="F5" s="14">
        <v>100</v>
      </c>
      <c r="G5" s="13">
        <v>80</v>
      </c>
    </row>
    <row r="17" s="3" customFormat="1"/>
  </sheetData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58824-6EE4-425B-A002-87CD101FFA1E}">
  <dimension ref="B2:U17"/>
  <sheetViews>
    <sheetView zoomScale="70" zoomScaleNormal="70" workbookViewId="0">
      <selection activeCell="L31" sqref="L31"/>
    </sheetView>
  </sheetViews>
  <sheetFormatPr defaultRowHeight="15"/>
  <cols>
    <col min="1" max="1" width="9.140625" style="3"/>
    <col min="2" max="2" width="30.7109375" style="3" bestFit="1" customWidth="1"/>
    <col min="3" max="7" width="18.140625" style="3" customWidth="1"/>
    <col min="8" max="11" width="12.42578125" style="3" customWidth="1"/>
    <col min="12" max="12" width="16.140625" style="3" customWidth="1"/>
    <col min="13" max="21" width="12.42578125" style="3" customWidth="1"/>
    <col min="22" max="16384" width="9.140625" style="3"/>
  </cols>
  <sheetData>
    <row r="2" spans="2:21">
      <c r="B2" s="12" t="s">
        <v>72</v>
      </c>
    </row>
    <row r="3" spans="2:21" ht="15.75" thickBot="1"/>
    <row r="4" spans="2:21" ht="30.75" thickBot="1">
      <c r="B4" s="34" t="s">
        <v>5</v>
      </c>
      <c r="C4" s="35" t="s">
        <v>73</v>
      </c>
      <c r="D4" s="36" t="s">
        <v>74</v>
      </c>
      <c r="E4" s="36" t="s">
        <v>49</v>
      </c>
      <c r="F4" s="36" t="s">
        <v>50</v>
      </c>
      <c r="G4" s="36" t="s">
        <v>51</v>
      </c>
      <c r="H4" s="36" t="s">
        <v>75</v>
      </c>
      <c r="I4" s="36" t="s">
        <v>76</v>
      </c>
      <c r="J4" s="36" t="s">
        <v>70</v>
      </c>
      <c r="K4" s="36" t="s">
        <v>77</v>
      </c>
      <c r="L4" s="37" t="s">
        <v>78</v>
      </c>
      <c r="M4" s="5"/>
      <c r="N4" s="5"/>
      <c r="O4" s="5"/>
      <c r="P4" s="5"/>
      <c r="Q4" s="5"/>
      <c r="R4" s="5"/>
      <c r="S4" s="5"/>
      <c r="T4" s="5"/>
      <c r="U4" s="5"/>
    </row>
    <row r="5" spans="2:21">
      <c r="B5" s="15">
        <v>49310</v>
      </c>
      <c r="C5" s="19">
        <v>68630</v>
      </c>
      <c r="D5" s="20">
        <v>254.75364240825036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1">
        <v>68598.758261373834</v>
      </c>
      <c r="L5" s="28">
        <v>137483.51190378208</v>
      </c>
    </row>
    <row r="6" spans="2:21">
      <c r="B6" s="16">
        <v>49341</v>
      </c>
      <c r="C6" s="22">
        <v>72468</v>
      </c>
      <c r="D6" s="23">
        <v>366.95368684493388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4">
        <v>48834.427851037777</v>
      </c>
      <c r="L6" s="29">
        <v>121669.38153788271</v>
      </c>
    </row>
    <row r="7" spans="2:21">
      <c r="B7" s="16">
        <v>49369</v>
      </c>
      <c r="C7" s="22">
        <v>146379</v>
      </c>
      <c r="D7" s="23">
        <v>559.73917877454357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4">
        <v>0</v>
      </c>
      <c r="L7" s="29">
        <v>132234.69140582837</v>
      </c>
    </row>
    <row r="8" spans="2:21">
      <c r="B8" s="16">
        <v>49400</v>
      </c>
      <c r="C8" s="22">
        <v>165690</v>
      </c>
      <c r="D8" s="23">
        <v>810.73554831313743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4">
        <v>0</v>
      </c>
      <c r="L8" s="29">
        <v>130721.94052796658</v>
      </c>
    </row>
    <row r="9" spans="2:21">
      <c r="B9" s="16">
        <v>49430</v>
      </c>
      <c r="C9" s="22">
        <v>175143</v>
      </c>
      <c r="D9" s="23">
        <v>607.65783379801246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4">
        <v>0</v>
      </c>
      <c r="L9" s="29">
        <v>129869.99766986509</v>
      </c>
    </row>
    <row r="10" spans="2:21">
      <c r="B10" s="16">
        <v>49461</v>
      </c>
      <c r="C10" s="22">
        <v>160257</v>
      </c>
      <c r="D10" s="23">
        <v>584.11769382321836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4">
        <v>0</v>
      </c>
      <c r="L10" s="29">
        <v>129628.70320950793</v>
      </c>
    </row>
    <row r="11" spans="2:21">
      <c r="B11" s="16">
        <v>49491</v>
      </c>
      <c r="C11" s="22">
        <v>84730</v>
      </c>
      <c r="D11" s="23">
        <v>613.81014187020151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4">
        <v>48962.293484618509</v>
      </c>
      <c r="L11" s="29">
        <v>134306.10362648871</v>
      </c>
    </row>
    <row r="12" spans="2:21">
      <c r="B12" s="16">
        <v>49522</v>
      </c>
      <c r="C12" s="22">
        <v>68503</v>
      </c>
      <c r="D12" s="23">
        <v>701.76867149151724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4">
        <v>69150.253019479002</v>
      </c>
      <c r="L12" s="29">
        <v>138355.02169097052</v>
      </c>
    </row>
    <row r="13" spans="2:21">
      <c r="B13" s="16">
        <v>49553</v>
      </c>
      <c r="C13" s="22">
        <v>71654</v>
      </c>
      <c r="D13" s="23">
        <v>543.47671712662657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4">
        <v>66605.189105471174</v>
      </c>
      <c r="L13" s="29">
        <v>138802.6658225978</v>
      </c>
    </row>
    <row r="14" spans="2:21">
      <c r="B14" s="16">
        <v>49583</v>
      </c>
      <c r="C14" s="22">
        <v>86749</v>
      </c>
      <c r="D14" s="23">
        <v>320.30888605894404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4">
        <v>53694.918760721979</v>
      </c>
      <c r="L14" s="29">
        <v>140764.22764678093</v>
      </c>
    </row>
    <row r="15" spans="2:21">
      <c r="B15" s="16">
        <v>49614</v>
      </c>
      <c r="C15" s="22">
        <v>60845</v>
      </c>
      <c r="D15" s="23">
        <v>374.7939109677809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4">
        <v>75658.101282527568</v>
      </c>
      <c r="L15" s="29">
        <v>136877.89519349535</v>
      </c>
    </row>
    <row r="16" spans="2:21">
      <c r="B16" s="18">
        <v>49644</v>
      </c>
      <c r="C16" s="25">
        <v>77767</v>
      </c>
      <c r="D16" s="26">
        <v>234.02825624326067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7">
        <v>58631.250508590674</v>
      </c>
      <c r="L16" s="30">
        <v>136632.27876483393</v>
      </c>
    </row>
    <row r="17" spans="2:12" ht="15.75" thickBot="1">
      <c r="B17" s="17" t="s">
        <v>17</v>
      </c>
      <c r="C17" s="31">
        <v>1238815</v>
      </c>
      <c r="D17" s="32">
        <v>5972.1441677204266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55124.454689442122</v>
      </c>
      <c r="L17" s="33">
        <v>1607346.4189999998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E839-BB24-42D8-B4E6-120EBA371E8B}">
  <dimension ref="B2:U17"/>
  <sheetViews>
    <sheetView zoomScale="70" zoomScaleNormal="70" workbookViewId="0">
      <selection activeCell="H33" sqref="H33"/>
    </sheetView>
  </sheetViews>
  <sheetFormatPr defaultRowHeight="15"/>
  <cols>
    <col min="1" max="1" width="9.140625" style="3"/>
    <col min="2" max="2" width="30.7109375" style="3" bestFit="1" customWidth="1"/>
    <col min="3" max="6" width="18.140625" style="3" customWidth="1"/>
    <col min="7" max="12" width="17.28515625" style="3" customWidth="1"/>
    <col min="13" max="21" width="12.42578125" style="3" customWidth="1"/>
    <col min="22" max="16384" width="9.140625" style="3"/>
  </cols>
  <sheetData>
    <row r="2" spans="2:21">
      <c r="B2" s="12" t="s">
        <v>79</v>
      </c>
    </row>
    <row r="3" spans="2:21" ht="15.75" thickBot="1"/>
    <row r="4" spans="2:21" ht="30.75" thickBot="1">
      <c r="B4" s="34" t="s">
        <v>5</v>
      </c>
      <c r="C4" s="35" t="s">
        <v>73</v>
      </c>
      <c r="D4" s="36" t="s">
        <v>74</v>
      </c>
      <c r="E4" s="36" t="s">
        <v>49</v>
      </c>
      <c r="F4" s="36" t="s">
        <v>50</v>
      </c>
      <c r="G4" s="36" t="s">
        <v>51</v>
      </c>
      <c r="H4" s="36" t="s">
        <v>75</v>
      </c>
      <c r="I4" s="36" t="s">
        <v>76</v>
      </c>
      <c r="J4" s="36" t="s">
        <v>70</v>
      </c>
      <c r="K4" s="36" t="s">
        <v>77</v>
      </c>
      <c r="L4" s="37" t="s">
        <v>78</v>
      </c>
      <c r="M4" s="5"/>
      <c r="N4" s="5"/>
      <c r="O4" s="5"/>
      <c r="P4" s="5"/>
      <c r="Q4" s="5"/>
      <c r="R4" s="5"/>
      <c r="S4" s="5"/>
      <c r="T4" s="5"/>
      <c r="U4" s="5"/>
    </row>
    <row r="5" spans="2:21">
      <c r="B5" s="15">
        <v>49310</v>
      </c>
      <c r="C5" s="19">
        <v>68630</v>
      </c>
      <c r="D5" s="20">
        <v>254.75364240825036</v>
      </c>
      <c r="E5" s="20">
        <v>12282.970762000001</v>
      </c>
      <c r="F5" s="20">
        <v>0</v>
      </c>
      <c r="G5" s="20">
        <v>0</v>
      </c>
      <c r="H5" s="20">
        <v>0</v>
      </c>
      <c r="I5" s="20">
        <v>8160.4999999999936</v>
      </c>
      <c r="J5" s="20">
        <v>22555.599999999991</v>
      </c>
      <c r="K5" s="21">
        <v>25599.687499373846</v>
      </c>
      <c r="L5" s="28">
        <v>137483.51190378208</v>
      </c>
    </row>
    <row r="6" spans="2:21">
      <c r="B6" s="16">
        <v>49341</v>
      </c>
      <c r="C6" s="22">
        <v>72468</v>
      </c>
      <c r="D6" s="23">
        <v>366.95368684493388</v>
      </c>
      <c r="E6" s="23">
        <v>16250.654974000003</v>
      </c>
      <c r="F6" s="23">
        <v>0</v>
      </c>
      <c r="G6" s="23">
        <v>0</v>
      </c>
      <c r="H6" s="23">
        <v>0</v>
      </c>
      <c r="I6" s="23">
        <v>9192.2499999999927</v>
      </c>
      <c r="J6" s="23">
        <v>19215.000000000007</v>
      </c>
      <c r="K6" s="24">
        <v>4176.5228770377726</v>
      </c>
      <c r="L6" s="29">
        <v>121669.38153788271</v>
      </c>
    </row>
    <row r="7" spans="2:21">
      <c r="B7" s="16">
        <v>49369</v>
      </c>
      <c r="C7" s="22">
        <v>146379</v>
      </c>
      <c r="D7" s="23">
        <v>559.73917877454357</v>
      </c>
      <c r="E7" s="23">
        <v>24539.922652000019</v>
      </c>
      <c r="F7" s="23">
        <v>0</v>
      </c>
      <c r="G7" s="23">
        <v>0</v>
      </c>
      <c r="H7" s="23">
        <v>0</v>
      </c>
      <c r="I7" s="23">
        <v>10737.750000000005</v>
      </c>
      <c r="J7" s="23">
        <v>20088.775000000038</v>
      </c>
      <c r="K7" s="24">
        <v>0</v>
      </c>
      <c r="L7" s="29">
        <v>132234.69140582837</v>
      </c>
    </row>
    <row r="8" spans="2:21">
      <c r="B8" s="16">
        <v>49400</v>
      </c>
      <c r="C8" s="22">
        <v>165690</v>
      </c>
      <c r="D8" s="23">
        <v>810.73554831313743</v>
      </c>
      <c r="E8" s="23">
        <v>28402.646147000018</v>
      </c>
      <c r="F8" s="23">
        <v>0</v>
      </c>
      <c r="G8" s="23">
        <v>0</v>
      </c>
      <c r="H8" s="23">
        <v>0</v>
      </c>
      <c r="I8" s="23">
        <v>9982.2500000000018</v>
      </c>
      <c r="J8" s="23">
        <v>19121.249999999956</v>
      </c>
      <c r="K8" s="24">
        <v>0</v>
      </c>
      <c r="L8" s="29">
        <v>130721.94052796658</v>
      </c>
    </row>
    <row r="9" spans="2:21">
      <c r="B9" s="16">
        <v>49430</v>
      </c>
      <c r="C9" s="22">
        <v>175143</v>
      </c>
      <c r="D9" s="23">
        <v>607.65783379801246</v>
      </c>
      <c r="E9" s="23">
        <v>33250.41808299999</v>
      </c>
      <c r="F9" s="23">
        <v>0</v>
      </c>
      <c r="G9" s="23">
        <v>0</v>
      </c>
      <c r="H9" s="23">
        <v>0</v>
      </c>
      <c r="I9" s="23">
        <v>12531.499999999996</v>
      </c>
      <c r="J9" s="23">
        <v>17716.49999999996</v>
      </c>
      <c r="K9" s="24">
        <v>0</v>
      </c>
      <c r="L9" s="29">
        <v>129869.99766986509</v>
      </c>
    </row>
    <row r="10" spans="2:21">
      <c r="B10" s="16">
        <v>49461</v>
      </c>
      <c r="C10" s="22">
        <v>160257</v>
      </c>
      <c r="D10" s="23">
        <v>584.11769382321836</v>
      </c>
      <c r="E10" s="23">
        <v>34777.744116000009</v>
      </c>
      <c r="F10" s="23">
        <v>0</v>
      </c>
      <c r="G10" s="23">
        <v>0</v>
      </c>
      <c r="H10" s="23">
        <v>0</v>
      </c>
      <c r="I10" s="23">
        <v>8774</v>
      </c>
      <c r="J10" s="23">
        <v>15290.624999999985</v>
      </c>
      <c r="K10" s="24">
        <v>0</v>
      </c>
      <c r="L10" s="29">
        <v>129628.70320950793</v>
      </c>
    </row>
    <row r="11" spans="2:21">
      <c r="B11" s="16">
        <v>49491</v>
      </c>
      <c r="C11" s="22">
        <v>84730</v>
      </c>
      <c r="D11" s="23">
        <v>613.81014187020151</v>
      </c>
      <c r="E11" s="23">
        <v>34547.681628999984</v>
      </c>
      <c r="F11" s="23">
        <v>0</v>
      </c>
      <c r="G11" s="23">
        <v>0</v>
      </c>
      <c r="H11" s="23">
        <v>0</v>
      </c>
      <c r="I11" s="23">
        <v>11665.750000000004</v>
      </c>
      <c r="J11" s="23">
        <v>14011.224999999999</v>
      </c>
      <c r="K11" s="24">
        <v>0</v>
      </c>
      <c r="L11" s="29">
        <v>134306.10362648871</v>
      </c>
    </row>
    <row r="12" spans="2:21">
      <c r="B12" s="16">
        <v>49522</v>
      </c>
      <c r="C12" s="22">
        <v>68503</v>
      </c>
      <c r="D12" s="23">
        <v>701.76867149151724</v>
      </c>
      <c r="E12" s="23">
        <v>33034.833012000003</v>
      </c>
      <c r="F12" s="23">
        <v>0</v>
      </c>
      <c r="G12" s="23">
        <v>0</v>
      </c>
      <c r="H12" s="23">
        <v>0</v>
      </c>
      <c r="I12" s="23">
        <v>10034.499999999996</v>
      </c>
      <c r="J12" s="23">
        <v>14521.17499999999</v>
      </c>
      <c r="K12" s="24">
        <v>11559.74500747901</v>
      </c>
      <c r="L12" s="29">
        <v>138355.02169097052</v>
      </c>
    </row>
    <row r="13" spans="2:21">
      <c r="B13" s="16">
        <v>49553</v>
      </c>
      <c r="C13" s="22">
        <v>71654</v>
      </c>
      <c r="D13" s="23">
        <v>543.47671712662657</v>
      </c>
      <c r="E13" s="23">
        <v>28012.13681399999</v>
      </c>
      <c r="F13" s="23">
        <v>0</v>
      </c>
      <c r="G13" s="23">
        <v>0</v>
      </c>
      <c r="H13" s="23">
        <v>0</v>
      </c>
      <c r="I13" s="23">
        <v>8940.9999999999964</v>
      </c>
      <c r="J13" s="23">
        <v>14355.750000000058</v>
      </c>
      <c r="K13" s="24">
        <v>15296.302291471133</v>
      </c>
      <c r="L13" s="29">
        <v>138802.6658225978</v>
      </c>
    </row>
    <row r="14" spans="2:21">
      <c r="B14" s="16">
        <v>49583</v>
      </c>
      <c r="C14" s="22">
        <v>86749</v>
      </c>
      <c r="D14" s="23">
        <v>320.30888605894404</v>
      </c>
      <c r="E14" s="23">
        <v>22730.24365800001</v>
      </c>
      <c r="F14" s="23">
        <v>0</v>
      </c>
      <c r="G14" s="23">
        <v>0</v>
      </c>
      <c r="H14" s="23">
        <v>0</v>
      </c>
      <c r="I14" s="23">
        <v>10927.999999999987</v>
      </c>
      <c r="J14" s="23">
        <v>18216.762500000044</v>
      </c>
      <c r="K14" s="24">
        <v>1819.9126027219463</v>
      </c>
      <c r="L14" s="29">
        <v>140764.22764678093</v>
      </c>
    </row>
    <row r="15" spans="2:21">
      <c r="B15" s="16">
        <v>49614</v>
      </c>
      <c r="C15" s="22">
        <v>60845</v>
      </c>
      <c r="D15" s="23">
        <v>374.7939109677809</v>
      </c>
      <c r="E15" s="23">
        <v>15244.622981999993</v>
      </c>
      <c r="F15" s="23">
        <v>0</v>
      </c>
      <c r="G15" s="23">
        <v>0</v>
      </c>
      <c r="H15" s="23">
        <v>0</v>
      </c>
      <c r="I15" s="23">
        <v>9131.7499999999964</v>
      </c>
      <c r="J15" s="23">
        <v>19587.000000000033</v>
      </c>
      <c r="K15" s="24">
        <v>31694.728300527553</v>
      </c>
      <c r="L15" s="29">
        <v>136877.89519349535</v>
      </c>
    </row>
    <row r="16" spans="2:21">
      <c r="B16" s="18">
        <v>49644</v>
      </c>
      <c r="C16" s="25">
        <v>77767</v>
      </c>
      <c r="D16" s="26">
        <v>234.02825624326067</v>
      </c>
      <c r="E16" s="26">
        <v>12412.508917999989</v>
      </c>
      <c r="F16" s="26">
        <v>0</v>
      </c>
      <c r="G16" s="26">
        <v>0</v>
      </c>
      <c r="H16" s="26">
        <v>0</v>
      </c>
      <c r="I16" s="26">
        <v>10382.250000000004</v>
      </c>
      <c r="J16" s="26">
        <v>20246.487500000017</v>
      </c>
      <c r="K16" s="27">
        <v>15590.004090590664</v>
      </c>
      <c r="L16" s="30">
        <v>136632.27876483393</v>
      </c>
    </row>
    <row r="17" spans="2:12" ht="15.75" thickBot="1">
      <c r="B17" s="17" t="s">
        <v>17</v>
      </c>
      <c r="C17" s="31">
        <v>1238815</v>
      </c>
      <c r="D17" s="32">
        <v>5972.1441677204266</v>
      </c>
      <c r="E17" s="32">
        <v>295486.38374700001</v>
      </c>
      <c r="F17" s="32">
        <v>0</v>
      </c>
      <c r="G17" s="32">
        <v>0</v>
      </c>
      <c r="H17" s="32">
        <v>0</v>
      </c>
      <c r="I17" s="32">
        <v>120461.49999999997</v>
      </c>
      <c r="J17" s="32">
        <v>214926.15000000008</v>
      </c>
      <c r="K17" s="32">
        <v>105736.90266920193</v>
      </c>
      <c r="L17" s="33">
        <v>1607346.4189999998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27DD0F6BD5E540952FA0CE76B939EE" ma:contentTypeVersion="9" ma:contentTypeDescription="Create a new document." ma:contentTypeScope="" ma:versionID="c760ddafc49a727c6d8760620ee94c04">
  <xsd:schema xmlns:xsd="http://www.w3.org/2001/XMLSchema" xmlns:xs="http://www.w3.org/2001/XMLSchema" xmlns:p="http://schemas.microsoft.com/office/2006/metadata/properties" xmlns:ns2="a04f36a0-6d18-4622-ae70-26fcb31a180f" xmlns:ns3="d6d086ad-c54e-4142-95c8-801159e3d8c1" targetNamespace="http://schemas.microsoft.com/office/2006/metadata/properties" ma:root="true" ma:fieldsID="59026ac093e78d6712453edccd6fb009" ns2:_="" ns3:_="">
    <xsd:import namespace="a04f36a0-6d18-4622-ae70-26fcb31a180f"/>
    <xsd:import namespace="d6d086ad-c54e-4142-95c8-801159e3d8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4f36a0-6d18-4622-ae70-26fcb31a1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086ad-c54e-4142-95c8-801159e3d8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A8ACE3-2B61-411D-86DF-B10684EA9C85}"/>
</file>

<file path=customXml/itemProps2.xml><?xml version="1.0" encoding="utf-8"?>
<ds:datastoreItem xmlns:ds="http://schemas.openxmlformats.org/officeDocument/2006/customXml" ds:itemID="{13DDBCD9-F4A0-4D4E-98C3-837716E612D9}"/>
</file>

<file path=customXml/itemProps3.xml><?xml version="1.0" encoding="utf-8"?>
<ds:datastoreItem xmlns:ds="http://schemas.openxmlformats.org/officeDocument/2006/customXml" ds:itemID="{77F44F71-B10D-4699-A91B-DC9F18D233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Wong, Kevane A</dc:creator>
  <cp:keywords/>
  <dc:description/>
  <cp:lastModifiedBy>Cheuk, Randi H</cp:lastModifiedBy>
  <cp:revision/>
  <dcterms:created xsi:type="dcterms:W3CDTF">2024-03-26T21:39:33Z</dcterms:created>
  <dcterms:modified xsi:type="dcterms:W3CDTF">2024-04-22T16:05:02Z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0x010100BD27DD0F6BD5E540952FA0CE76B939EE</vt:lpwstr>
  </property>
</Properties>
</file>