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18"/>
  <workbookPr codeName="ThisWorkbook" defaultThemeVersion="124226"/>
  <mc:AlternateContent xmlns:mc="http://schemas.openxmlformats.org/markup-compatibility/2006">
    <mc:Choice Requires="x15">
      <x15ac:absPath xmlns:x15ac="http://schemas.microsoft.com/office/spreadsheetml/2010/11/ac" url="https://sfwps.sharepoint.com/sites/ws_power/Origination  Power Supply/Hetchy IRP 2023/2024 CEC Docs/"/>
    </mc:Choice>
  </mc:AlternateContent>
  <xr:revisionPtr revIDLastSave="879" documentId="13_ncr:1_{9FF7B179-59B1-45CA-AA30-D8B4727060A7}" xr6:coauthVersionLast="47" xr6:coauthVersionMax="47" xr10:uidLastSave="{8B9EB236-0066-4F99-B404-FE4EBA2C7419}"/>
  <bookViews>
    <workbookView xWindow="645" yWindow="585" windowWidth="23070" windowHeight="12750" tabRatio="574" firstSheet="4" activeTab="5" xr2:uid="{00000000-000D-0000-FFFF-FFFF00000000}"/>
  </bookViews>
  <sheets>
    <sheet name="Cover sheet" sheetId="19" r:id="rId1"/>
    <sheet name="Admin Info" sheetId="1" r:id="rId2"/>
    <sheet name="CRAT" sheetId="2" r:id="rId3"/>
    <sheet name="EBT" sheetId="9" r:id="rId4"/>
    <sheet name="GEAT" sheetId="10" r:id="rId5"/>
    <sheet name="RPT" sheetId="26"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Area" localSheetId="3">EBT!$A$1:$AB$139</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8" concurrentCalc="0"/>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6" i="10" l="1"/>
  <c r="T86" i="10"/>
  <c r="U86" i="10"/>
  <c r="V86" i="10"/>
  <c r="W86" i="10"/>
  <c r="X86" i="10"/>
  <c r="Y86" i="10"/>
  <c r="Z86" i="10"/>
  <c r="AA86" i="10"/>
  <c r="AB86" i="10"/>
  <c r="R86" i="10"/>
  <c r="AH19" i="26"/>
  <c r="AG17" i="26"/>
  <c r="AH17" i="26"/>
  <c r="AF17" i="26"/>
  <c r="AC17" i="26"/>
  <c r="AD17" i="26"/>
  <c r="AB17" i="26"/>
  <c r="Y17" i="26"/>
  <c r="Z17" i="26"/>
  <c r="X17" i="26"/>
  <c r="U17" i="26"/>
  <c r="V17" i="26"/>
  <c r="T17" i="26"/>
  <c r="Q17" i="26"/>
  <c r="R17" i="26"/>
  <c r="P17" i="26"/>
  <c r="M17" i="26"/>
  <c r="N17" i="26"/>
  <c r="L17" i="26"/>
  <c r="I19" i="26"/>
  <c r="J19" i="26"/>
  <c r="H19" i="26"/>
  <c r="I17" i="26"/>
  <c r="J17" i="26"/>
  <c r="H17" i="26"/>
  <c r="E19" i="26"/>
  <c r="F19" i="26"/>
  <c r="D19" i="26"/>
  <c r="E17" i="26"/>
  <c r="F17" i="26"/>
  <c r="D17" i="26"/>
  <c r="AH11" i="26"/>
  <c r="AG11" i="26"/>
  <c r="AF11" i="26"/>
  <c r="AC11" i="26"/>
  <c r="AD11" i="26"/>
  <c r="AB11" i="26"/>
  <c r="Y11" i="26"/>
  <c r="Z11" i="26"/>
  <c r="X11" i="26"/>
  <c r="U11" i="26"/>
  <c r="V11" i="26"/>
  <c r="T11" i="26"/>
  <c r="Q11" i="26"/>
  <c r="R11" i="26"/>
  <c r="P11" i="26"/>
  <c r="M11" i="26"/>
  <c r="N11" i="26"/>
  <c r="L11" i="26"/>
  <c r="I11" i="26"/>
  <c r="J11" i="26"/>
  <c r="H11" i="26"/>
  <c r="E10" i="26"/>
  <c r="E11" i="26"/>
  <c r="F10" i="26"/>
  <c r="F11" i="26"/>
  <c r="D10" i="26"/>
  <c r="D11" i="26"/>
  <c r="AF10" i="26"/>
  <c r="AF18" i="26"/>
  <c r="AG10" i="26"/>
  <c r="AG18" i="26"/>
  <c r="AH10" i="26"/>
  <c r="AH18" i="26"/>
  <c r="AF29" i="26"/>
  <c r="AF13" i="26"/>
  <c r="AF31" i="26"/>
  <c r="AB10" i="26"/>
  <c r="AB18" i="26"/>
  <c r="AC10" i="26"/>
  <c r="AC18" i="26"/>
  <c r="AD10" i="26"/>
  <c r="AD18" i="26"/>
  <c r="AB29" i="26"/>
  <c r="AB13" i="26"/>
  <c r="AB31" i="26"/>
  <c r="X10" i="26"/>
  <c r="X18" i="26"/>
  <c r="Y10" i="26"/>
  <c r="Y18" i="26"/>
  <c r="Z10" i="26"/>
  <c r="Z18" i="26"/>
  <c r="X29" i="26"/>
  <c r="X13" i="26"/>
  <c r="X31" i="26"/>
  <c r="T10" i="26"/>
  <c r="T18" i="26"/>
  <c r="U10" i="26"/>
  <c r="U18" i="26"/>
  <c r="V10" i="26"/>
  <c r="V18" i="26"/>
  <c r="T29" i="26"/>
  <c r="T13" i="26"/>
  <c r="T31" i="26"/>
  <c r="P10" i="26"/>
  <c r="P18" i="26"/>
  <c r="Q10" i="26"/>
  <c r="Q18" i="26"/>
  <c r="R10" i="26"/>
  <c r="R18" i="26"/>
  <c r="P29" i="26"/>
  <c r="P13" i="26"/>
  <c r="P31" i="26"/>
  <c r="L10" i="26"/>
  <c r="L18" i="26"/>
  <c r="M10" i="26"/>
  <c r="M18" i="26"/>
  <c r="N10" i="26"/>
  <c r="N18" i="26"/>
  <c r="L29" i="26"/>
  <c r="L13" i="26"/>
  <c r="L31" i="26"/>
  <c r="H10" i="26"/>
  <c r="H18" i="26"/>
  <c r="I10" i="26"/>
  <c r="I18" i="26"/>
  <c r="J10" i="26"/>
  <c r="J18" i="26"/>
  <c r="H29" i="26"/>
  <c r="H13" i="26"/>
  <c r="H31" i="26"/>
  <c r="D18" i="26"/>
  <c r="E18" i="26"/>
  <c r="F18" i="26"/>
  <c r="D29" i="26"/>
  <c r="D13" i="26"/>
  <c r="D31" i="26"/>
  <c r="D27" i="26"/>
  <c r="E27" i="26"/>
  <c r="F27" i="26"/>
  <c r="G24" i="26"/>
  <c r="H27" i="26"/>
  <c r="I27" i="26"/>
  <c r="J27" i="26"/>
  <c r="K24" i="26"/>
  <c r="L27" i="26"/>
  <c r="M27" i="26"/>
  <c r="N27" i="26"/>
  <c r="O24" i="26"/>
  <c r="P27" i="26"/>
  <c r="Q27" i="26"/>
  <c r="R27" i="26"/>
  <c r="S24" i="26"/>
  <c r="T27" i="26"/>
  <c r="U27" i="26"/>
  <c r="V27" i="26"/>
  <c r="W24" i="26"/>
  <c r="X27" i="26"/>
  <c r="Y27" i="26"/>
  <c r="Z27" i="26"/>
  <c r="AA24" i="26"/>
  <c r="AB27" i="26"/>
  <c r="AC27" i="26"/>
  <c r="AD27" i="26"/>
  <c r="AE24" i="26"/>
  <c r="AF27" i="26"/>
  <c r="AG27" i="26"/>
  <c r="AH27" i="26"/>
  <c r="D21" i="26"/>
  <c r="E21" i="26"/>
  <c r="F21" i="26"/>
  <c r="G16" i="26"/>
  <c r="H21" i="26"/>
  <c r="I21" i="26"/>
  <c r="J21" i="26"/>
  <c r="K16" i="26"/>
  <c r="L19" i="26"/>
  <c r="L21" i="26"/>
  <c r="M19" i="26"/>
  <c r="M21" i="26"/>
  <c r="N19" i="26"/>
  <c r="N21" i="26"/>
  <c r="O16" i="26"/>
  <c r="P19" i="26"/>
  <c r="P21" i="26"/>
  <c r="Q19" i="26"/>
  <c r="Q21" i="26"/>
  <c r="R19" i="26"/>
  <c r="R21" i="26"/>
  <c r="S16" i="26"/>
  <c r="T19" i="26"/>
  <c r="T21" i="26"/>
  <c r="U19" i="26"/>
  <c r="U21" i="26"/>
  <c r="V19" i="26"/>
  <c r="V21" i="26"/>
  <c r="W16" i="26"/>
  <c r="X19" i="26"/>
  <c r="X21" i="26"/>
  <c r="Y19" i="26"/>
  <c r="Y21" i="26"/>
  <c r="Z19" i="26"/>
  <c r="Z21" i="26"/>
  <c r="AA16" i="26"/>
  <c r="AB19" i="26"/>
  <c r="AB21" i="26"/>
  <c r="AC19" i="26"/>
  <c r="AC21" i="26"/>
  <c r="AD19" i="26"/>
  <c r="AD21" i="26"/>
  <c r="AE16" i="26"/>
  <c r="AF19" i="26"/>
  <c r="AG19" i="26"/>
  <c r="AF21" i="26"/>
  <c r="AG21" i="26"/>
  <c r="AH21" i="26"/>
  <c r="AB73" i="9"/>
  <c r="AA73" i="9"/>
  <c r="Z73" i="9"/>
  <c r="Y73" i="9"/>
  <c r="X73" i="9"/>
  <c r="W73" i="9"/>
  <c r="V73" i="9"/>
  <c r="U73" i="9"/>
  <c r="T73" i="9"/>
  <c r="S73" i="9"/>
  <c r="R73" i="9"/>
  <c r="Q73" i="9"/>
  <c r="P73" i="9"/>
  <c r="O73" i="9"/>
  <c r="N73" i="9"/>
  <c r="M73" i="9"/>
  <c r="L73" i="9"/>
  <c r="K73" i="9"/>
  <c r="J73" i="9"/>
  <c r="I73" i="9"/>
  <c r="H73" i="9"/>
  <c r="Z15" i="9"/>
  <c r="AA15" i="9"/>
  <c r="AB15" i="9"/>
  <c r="W15" i="9"/>
  <c r="X15" i="9"/>
  <c r="Y15" i="9"/>
  <c r="T15" i="9"/>
  <c r="U15" i="9"/>
  <c r="V15" i="9"/>
  <c r="Q15" i="9"/>
  <c r="R15" i="9"/>
  <c r="S15" i="9"/>
  <c r="N15" i="9"/>
  <c r="O15" i="9"/>
  <c r="P15" i="9"/>
  <c r="K15" i="9"/>
  <c r="L15" i="9"/>
  <c r="M15" i="9"/>
  <c r="H15" i="9"/>
  <c r="I15" i="9"/>
  <c r="J15" i="9"/>
  <c r="G15" i="9"/>
  <c r="E15" i="9"/>
  <c r="F15" i="9"/>
  <c r="E73" i="9"/>
  <c r="F73" i="9"/>
  <c r="G73" i="9"/>
  <c r="D108" i="9"/>
  <c r="AB120" i="9"/>
  <c r="H64" i="9"/>
  <c r="G51" i="9"/>
  <c r="H51" i="9"/>
  <c r="I51" i="9"/>
  <c r="J51" i="9"/>
  <c r="K51" i="9"/>
  <c r="L51" i="9"/>
  <c r="M51" i="9"/>
  <c r="N51" i="9"/>
  <c r="O51" i="9"/>
  <c r="P51" i="9"/>
  <c r="Q51" i="9"/>
  <c r="R51" i="9"/>
  <c r="S51" i="9"/>
  <c r="T51" i="9"/>
  <c r="U51" i="9"/>
  <c r="V51" i="9"/>
  <c r="W51" i="9"/>
  <c r="X51" i="9"/>
  <c r="Y51" i="9"/>
  <c r="Z51" i="9"/>
  <c r="AA51" i="9"/>
  <c r="AB51" i="9"/>
  <c r="Y120" i="9"/>
  <c r="Z120" i="9"/>
  <c r="AA120" i="9"/>
  <c r="V120" i="9"/>
  <c r="W120" i="9"/>
  <c r="X120" i="9"/>
  <c r="P120" i="9"/>
  <c r="U120" i="9"/>
  <c r="T120" i="9"/>
  <c r="S120" i="9"/>
  <c r="R120" i="9"/>
  <c r="Q120" i="9"/>
  <c r="O120" i="9"/>
  <c r="N120" i="9"/>
  <c r="M120" i="9"/>
  <c r="L120" i="9"/>
  <c r="K120" i="9"/>
  <c r="J120" i="9"/>
  <c r="I120" i="9"/>
  <c r="F120" i="9"/>
  <c r="G120" i="9"/>
  <c r="H120" i="9"/>
  <c r="E120" i="9"/>
  <c r="J102" i="9"/>
  <c r="J122" i="9"/>
  <c r="G64" i="9"/>
  <c r="R100" i="2"/>
  <c r="P99" i="2"/>
  <c r="E48" i="2"/>
  <c r="E27" i="2"/>
  <c r="E26" i="2"/>
  <c r="E19" i="2"/>
  <c r="F19" i="2"/>
  <c r="E18" i="2"/>
  <c r="F18" i="2"/>
  <c r="S19" i="2"/>
  <c r="U19" i="2"/>
  <c r="W19" i="2"/>
  <c r="Y19" i="2"/>
  <c r="AA19" i="2"/>
  <c r="AB19" i="2"/>
  <c r="Z19" i="2"/>
  <c r="X19" i="2"/>
  <c r="V19" i="2"/>
  <c r="T19" i="2"/>
  <c r="R19" i="2"/>
  <c r="P19" i="2"/>
  <c r="Q19" i="2"/>
  <c r="O19" i="2"/>
  <c r="M19" i="2"/>
  <c r="N19" i="2"/>
  <c r="L19" i="2"/>
  <c r="J19" i="2"/>
  <c r="K19" i="2"/>
  <c r="I19" i="2"/>
  <c r="H19" i="2"/>
  <c r="G19" i="2"/>
  <c r="D49" i="2"/>
  <c r="D48" i="2"/>
  <c r="D37" i="2"/>
  <c r="D36" i="2"/>
  <c r="D27" i="2"/>
  <c r="AB31" i="10"/>
  <c r="AB59" i="10"/>
  <c r="AB61" i="10"/>
  <c r="AB99" i="10"/>
  <c r="AB81" i="10"/>
  <c r="AB101" i="10"/>
  <c r="AB113" i="10"/>
  <c r="AB114" i="10"/>
  <c r="AB115" i="10"/>
  <c r="AB117" i="10"/>
  <c r="AA31" i="10"/>
  <c r="AA59" i="10"/>
  <c r="AA61" i="10"/>
  <c r="AA99" i="10"/>
  <c r="AA81" i="10"/>
  <c r="AA101" i="10"/>
  <c r="AA113" i="10"/>
  <c r="AA114" i="10"/>
  <c r="AA115" i="10"/>
  <c r="AA117" i="10"/>
  <c r="Z31" i="10"/>
  <c r="Z59" i="10"/>
  <c r="Z61" i="10"/>
  <c r="Z99" i="10"/>
  <c r="Z81" i="10"/>
  <c r="Z101" i="10"/>
  <c r="Z113" i="10"/>
  <c r="Z114" i="10"/>
  <c r="Z115" i="10"/>
  <c r="Z117" i="10"/>
  <c r="Y31" i="10"/>
  <c r="Y59" i="10"/>
  <c r="Y61" i="10"/>
  <c r="Y99" i="10"/>
  <c r="Y81" i="10"/>
  <c r="Y101" i="10"/>
  <c r="Y113" i="10"/>
  <c r="Y114" i="10"/>
  <c r="Y115" i="10"/>
  <c r="Y117" i="10"/>
  <c r="X31" i="10"/>
  <c r="X59" i="10"/>
  <c r="X61" i="10"/>
  <c r="X99" i="10"/>
  <c r="X81" i="10"/>
  <c r="X101" i="10"/>
  <c r="X113" i="10"/>
  <c r="X114" i="10"/>
  <c r="X115" i="10"/>
  <c r="X117" i="10"/>
  <c r="W31" i="10"/>
  <c r="W59" i="10"/>
  <c r="W61" i="10"/>
  <c r="W99" i="10"/>
  <c r="W81" i="10"/>
  <c r="W101" i="10"/>
  <c r="W113" i="10"/>
  <c r="W114" i="10"/>
  <c r="W115" i="10"/>
  <c r="W117" i="10"/>
  <c r="V31" i="10"/>
  <c r="V59" i="10"/>
  <c r="V61" i="10"/>
  <c r="V99" i="10"/>
  <c r="V81" i="10"/>
  <c r="V101" i="10"/>
  <c r="V113" i="10"/>
  <c r="V114" i="10"/>
  <c r="V115" i="10"/>
  <c r="V117" i="10"/>
  <c r="U31" i="10"/>
  <c r="U59" i="10"/>
  <c r="U61" i="10"/>
  <c r="U99" i="10"/>
  <c r="U81" i="10"/>
  <c r="U101" i="10"/>
  <c r="U113" i="10"/>
  <c r="U114" i="10"/>
  <c r="U115" i="10"/>
  <c r="U117" i="10"/>
  <c r="T31" i="10"/>
  <c r="T59" i="10"/>
  <c r="T61" i="10"/>
  <c r="T99" i="10"/>
  <c r="T81" i="10"/>
  <c r="T101" i="10"/>
  <c r="T113" i="10"/>
  <c r="T114" i="10"/>
  <c r="T115" i="10"/>
  <c r="T117" i="10"/>
  <c r="S31" i="10"/>
  <c r="S59" i="10"/>
  <c r="S61" i="10"/>
  <c r="S99" i="10"/>
  <c r="S81" i="10"/>
  <c r="S101" i="10"/>
  <c r="S113" i="10"/>
  <c r="S114" i="10"/>
  <c r="S115" i="10"/>
  <c r="S117" i="10"/>
  <c r="AB113" i="2"/>
  <c r="AB95" i="2"/>
  <c r="AB115" i="2"/>
  <c r="AB122" i="2"/>
  <c r="AB74" i="2"/>
  <c r="AB44" i="2"/>
  <c r="AB76" i="2"/>
  <c r="AB120" i="2"/>
  <c r="AB18" i="2"/>
  <c r="AB21" i="2"/>
  <c r="AB119" i="2"/>
  <c r="AB121" i="2"/>
  <c r="AB123" i="2"/>
  <c r="AA113" i="2"/>
  <c r="AA95" i="2"/>
  <c r="AA115" i="2"/>
  <c r="AA122" i="2"/>
  <c r="AA74" i="2"/>
  <c r="AA44" i="2"/>
  <c r="AA76" i="2"/>
  <c r="AA120" i="2"/>
  <c r="AA18" i="2"/>
  <c r="AA21" i="2"/>
  <c r="AA119" i="2"/>
  <c r="AA121" i="2"/>
  <c r="AA123" i="2"/>
  <c r="Z113" i="2"/>
  <c r="Z95" i="2"/>
  <c r="Z115" i="2"/>
  <c r="Z122" i="2"/>
  <c r="Z74" i="2"/>
  <c r="Z44" i="2"/>
  <c r="Z76" i="2"/>
  <c r="Z120" i="2"/>
  <c r="Z18" i="2"/>
  <c r="Z21" i="2"/>
  <c r="Z119" i="2"/>
  <c r="Z121" i="2"/>
  <c r="Z123" i="2"/>
  <c r="Y113" i="2"/>
  <c r="Y95" i="2"/>
  <c r="Y115" i="2"/>
  <c r="Y122" i="2"/>
  <c r="Y74" i="2"/>
  <c r="Y44" i="2"/>
  <c r="Y76" i="2"/>
  <c r="Y120" i="2"/>
  <c r="Y18" i="2"/>
  <c r="Y21" i="2"/>
  <c r="Y119" i="2"/>
  <c r="Y121" i="2"/>
  <c r="Y123" i="2"/>
  <c r="X113" i="2"/>
  <c r="X95" i="2"/>
  <c r="X115" i="2"/>
  <c r="X122" i="2"/>
  <c r="X74" i="2"/>
  <c r="X44" i="2"/>
  <c r="X76" i="2"/>
  <c r="X120" i="2"/>
  <c r="X18" i="2"/>
  <c r="X21" i="2"/>
  <c r="X119" i="2"/>
  <c r="X121" i="2"/>
  <c r="X123" i="2"/>
  <c r="W113" i="2"/>
  <c r="W95" i="2"/>
  <c r="W115" i="2"/>
  <c r="W122" i="2"/>
  <c r="W74" i="2"/>
  <c r="W44" i="2"/>
  <c r="W76" i="2"/>
  <c r="W120" i="2"/>
  <c r="W18" i="2"/>
  <c r="W21" i="2"/>
  <c r="W119" i="2"/>
  <c r="W121" i="2"/>
  <c r="W123" i="2"/>
  <c r="V113" i="2"/>
  <c r="V95" i="2"/>
  <c r="V115" i="2"/>
  <c r="V122" i="2"/>
  <c r="V74" i="2"/>
  <c r="V44" i="2"/>
  <c r="V76" i="2"/>
  <c r="V120" i="2"/>
  <c r="V18" i="2"/>
  <c r="V21" i="2"/>
  <c r="V119" i="2"/>
  <c r="V121" i="2"/>
  <c r="V123" i="2"/>
  <c r="U113" i="2"/>
  <c r="U95" i="2"/>
  <c r="U115" i="2"/>
  <c r="U122" i="2"/>
  <c r="U74" i="2"/>
  <c r="U44" i="2"/>
  <c r="U76" i="2"/>
  <c r="U120" i="2"/>
  <c r="U18" i="2"/>
  <c r="U21" i="2"/>
  <c r="U119" i="2"/>
  <c r="U121" i="2"/>
  <c r="U123" i="2"/>
  <c r="T113" i="2"/>
  <c r="T95" i="2"/>
  <c r="T115" i="2"/>
  <c r="T122" i="2"/>
  <c r="T74" i="2"/>
  <c r="T44" i="2"/>
  <c r="T76" i="2"/>
  <c r="T120" i="2"/>
  <c r="T18" i="2"/>
  <c r="T21" i="2"/>
  <c r="T119" i="2"/>
  <c r="T121" i="2"/>
  <c r="T123" i="2"/>
  <c r="S113" i="2"/>
  <c r="S95" i="2"/>
  <c r="S115" i="2"/>
  <c r="S122" i="2"/>
  <c r="S74" i="2"/>
  <c r="S44" i="2"/>
  <c r="S76" i="2"/>
  <c r="S120" i="2"/>
  <c r="S18" i="2"/>
  <c r="S21" i="2"/>
  <c r="S119" i="2"/>
  <c r="S121" i="2"/>
  <c r="S123" i="2"/>
  <c r="G18" i="2"/>
  <c r="H18" i="2"/>
  <c r="I18" i="2"/>
  <c r="J18" i="2"/>
  <c r="K18" i="2"/>
  <c r="L18" i="2"/>
  <c r="M18" i="2"/>
  <c r="N18" i="2"/>
  <c r="O18" i="2"/>
  <c r="P18" i="2"/>
  <c r="Q18" i="2"/>
  <c r="R18" i="2"/>
  <c r="E21" i="2"/>
  <c r="F21" i="2"/>
  <c r="G21" i="2"/>
  <c r="H21" i="2"/>
  <c r="I21" i="2"/>
  <c r="J21" i="2"/>
  <c r="K21" i="2"/>
  <c r="L21" i="2"/>
  <c r="M21" i="2"/>
  <c r="N21" i="2"/>
  <c r="O21" i="2"/>
  <c r="P21" i="2"/>
  <c r="Q21" i="2"/>
  <c r="R21" i="2"/>
  <c r="E44" i="2"/>
  <c r="F44" i="2"/>
  <c r="G44" i="2"/>
  <c r="H44" i="2"/>
  <c r="I44" i="2"/>
  <c r="J44" i="2"/>
  <c r="K44" i="2"/>
  <c r="L44" i="2"/>
  <c r="M44" i="2"/>
  <c r="N44" i="2"/>
  <c r="O44" i="2"/>
  <c r="P44" i="2"/>
  <c r="Q44" i="2"/>
  <c r="R44" i="2"/>
  <c r="E74" i="2"/>
  <c r="F74" i="2"/>
  <c r="G74" i="2"/>
  <c r="H74" i="2"/>
  <c r="I74" i="2"/>
  <c r="J74" i="2"/>
  <c r="K74" i="2"/>
  <c r="L74" i="2"/>
  <c r="M74" i="2"/>
  <c r="N74" i="2"/>
  <c r="O74" i="2"/>
  <c r="P74" i="2"/>
  <c r="Q74" i="2"/>
  <c r="R74" i="2"/>
  <c r="E76" i="2"/>
  <c r="F76" i="2"/>
  <c r="G76" i="2"/>
  <c r="H76" i="2"/>
  <c r="I76" i="2"/>
  <c r="J76" i="2"/>
  <c r="K76" i="2"/>
  <c r="L76" i="2"/>
  <c r="M76" i="2"/>
  <c r="N76" i="2"/>
  <c r="O76" i="2"/>
  <c r="P76" i="2"/>
  <c r="Q76" i="2"/>
  <c r="R76" i="2"/>
  <c r="E95" i="2"/>
  <c r="F95" i="2"/>
  <c r="G95" i="2"/>
  <c r="H95" i="2"/>
  <c r="I95" i="2"/>
  <c r="J95" i="2"/>
  <c r="K95" i="2"/>
  <c r="L95" i="2"/>
  <c r="M95" i="2"/>
  <c r="N95" i="2"/>
  <c r="O95" i="2"/>
  <c r="P95" i="2"/>
  <c r="Q95" i="2"/>
  <c r="R95" i="2"/>
  <c r="G113" i="2"/>
  <c r="H113" i="2"/>
  <c r="I113" i="2"/>
  <c r="J113" i="2"/>
  <c r="K113" i="2"/>
  <c r="L113" i="2"/>
  <c r="M113" i="2"/>
  <c r="N113" i="2"/>
  <c r="O113" i="2"/>
  <c r="P113" i="2"/>
  <c r="Q113" i="2"/>
  <c r="R113" i="2"/>
  <c r="G115" i="2"/>
  <c r="H115" i="2"/>
  <c r="I115" i="2"/>
  <c r="J115" i="2"/>
  <c r="K115" i="2"/>
  <c r="L115" i="2"/>
  <c r="M115" i="2"/>
  <c r="N115" i="2"/>
  <c r="O115" i="2"/>
  <c r="P115" i="2"/>
  <c r="Q115" i="2"/>
  <c r="R115" i="2"/>
  <c r="E119" i="2"/>
  <c r="F119" i="2"/>
  <c r="G119" i="2"/>
  <c r="H119" i="2"/>
  <c r="I119" i="2"/>
  <c r="J119" i="2"/>
  <c r="K119" i="2"/>
  <c r="L119" i="2"/>
  <c r="M119" i="2"/>
  <c r="N119" i="2"/>
  <c r="O119" i="2"/>
  <c r="P119" i="2"/>
  <c r="Q119" i="2"/>
  <c r="R119" i="2"/>
  <c r="E120" i="2"/>
  <c r="F120" i="2"/>
  <c r="G120" i="2"/>
  <c r="H120" i="2"/>
  <c r="I120" i="2"/>
  <c r="J120" i="2"/>
  <c r="K120" i="2"/>
  <c r="L120" i="2"/>
  <c r="M120" i="2"/>
  <c r="N120" i="2"/>
  <c r="O120" i="2"/>
  <c r="P120" i="2"/>
  <c r="Q120" i="2"/>
  <c r="R120" i="2"/>
  <c r="E121" i="2"/>
  <c r="F121" i="2"/>
  <c r="G121" i="2"/>
  <c r="H121" i="2"/>
  <c r="I121" i="2"/>
  <c r="J121" i="2"/>
  <c r="K121" i="2"/>
  <c r="L121" i="2"/>
  <c r="M121" i="2"/>
  <c r="N121" i="2"/>
  <c r="O121" i="2"/>
  <c r="P121" i="2"/>
  <c r="Q121" i="2"/>
  <c r="R121" i="2"/>
  <c r="G122" i="2"/>
  <c r="H122" i="2"/>
  <c r="I122" i="2"/>
  <c r="J122" i="2"/>
  <c r="K122" i="2"/>
  <c r="L122" i="2"/>
  <c r="M122" i="2"/>
  <c r="N122" i="2"/>
  <c r="O122" i="2"/>
  <c r="P122" i="2"/>
  <c r="Q122" i="2"/>
  <c r="R122" i="2"/>
  <c r="E123" i="2"/>
  <c r="F123" i="2"/>
  <c r="G123" i="2"/>
  <c r="H123" i="2"/>
  <c r="I123" i="2"/>
  <c r="J123" i="2"/>
  <c r="K123" i="2"/>
  <c r="L123" i="2"/>
  <c r="M123" i="2"/>
  <c r="N123" i="2"/>
  <c r="O123" i="2"/>
  <c r="P123" i="2"/>
  <c r="Q123" i="2"/>
  <c r="R123" i="2"/>
  <c r="AB44" i="9"/>
  <c r="AB78" i="9"/>
  <c r="AB102" i="9"/>
  <c r="AB122" i="9"/>
  <c r="AB134" i="9"/>
  <c r="AB135" i="9"/>
  <c r="AB136" i="9"/>
  <c r="AB106" i="10"/>
  <c r="AB109" i="10"/>
  <c r="AB121" i="10"/>
  <c r="AB137" i="9"/>
  <c r="AB17" i="9"/>
  <c r="AB138" i="9"/>
  <c r="AB139" i="9"/>
  <c r="AA44" i="9"/>
  <c r="AA78" i="9"/>
  <c r="AA102" i="9"/>
  <c r="AA122" i="9"/>
  <c r="AA134" i="9"/>
  <c r="AA135" i="9"/>
  <c r="AA136" i="9"/>
  <c r="AA106" i="10"/>
  <c r="AA109" i="10"/>
  <c r="AA121" i="10"/>
  <c r="AA137" i="9"/>
  <c r="AA17" i="9"/>
  <c r="AA138" i="9"/>
  <c r="AA139" i="9"/>
  <c r="Z44" i="9"/>
  <c r="Z78" i="9"/>
  <c r="Z102" i="9"/>
  <c r="Z122" i="9"/>
  <c r="Z134" i="9"/>
  <c r="Z135" i="9"/>
  <c r="Z136" i="9"/>
  <c r="Z106" i="10"/>
  <c r="Z109" i="10"/>
  <c r="Z121" i="10"/>
  <c r="Z137" i="9"/>
  <c r="Z17" i="9"/>
  <c r="Z138" i="9"/>
  <c r="Z139" i="9"/>
  <c r="Y44" i="9"/>
  <c r="Y78" i="9"/>
  <c r="Y102" i="9"/>
  <c r="Y122" i="9"/>
  <c r="Y134" i="9"/>
  <c r="Y135" i="9"/>
  <c r="Y136" i="9"/>
  <c r="Y106" i="10"/>
  <c r="Y109" i="10"/>
  <c r="Y121" i="10"/>
  <c r="Y137" i="9"/>
  <c r="Y17" i="9"/>
  <c r="Y138" i="9"/>
  <c r="Y139" i="9"/>
  <c r="X44" i="9"/>
  <c r="X78" i="9"/>
  <c r="X102" i="9"/>
  <c r="X122" i="9"/>
  <c r="X134" i="9"/>
  <c r="X135" i="9"/>
  <c r="X136" i="9"/>
  <c r="X106" i="10"/>
  <c r="X109" i="10"/>
  <c r="X121" i="10"/>
  <c r="X137" i="9"/>
  <c r="X17" i="9"/>
  <c r="X138" i="9"/>
  <c r="X139" i="9"/>
  <c r="W44" i="9"/>
  <c r="W78" i="9"/>
  <c r="W102" i="9"/>
  <c r="W122" i="9"/>
  <c r="W134" i="9"/>
  <c r="W135" i="9"/>
  <c r="W136" i="9"/>
  <c r="W106" i="10"/>
  <c r="W109" i="10"/>
  <c r="W121" i="10"/>
  <c r="W137" i="9"/>
  <c r="W17" i="9"/>
  <c r="W138" i="9"/>
  <c r="W139" i="9"/>
  <c r="V44" i="9"/>
  <c r="V78" i="9"/>
  <c r="V102" i="9"/>
  <c r="V122" i="9"/>
  <c r="V134" i="9"/>
  <c r="V135" i="9"/>
  <c r="V136" i="9"/>
  <c r="V106" i="10"/>
  <c r="V109" i="10"/>
  <c r="V121" i="10"/>
  <c r="V137" i="9"/>
  <c r="V17" i="9"/>
  <c r="V138" i="9"/>
  <c r="V139" i="9"/>
  <c r="U44" i="9"/>
  <c r="U78" i="9"/>
  <c r="U102" i="9"/>
  <c r="U122" i="9"/>
  <c r="U134" i="9"/>
  <c r="U135" i="9"/>
  <c r="U136" i="9"/>
  <c r="U106" i="10"/>
  <c r="U109" i="10"/>
  <c r="U121" i="10"/>
  <c r="U137" i="9"/>
  <c r="U17" i="9"/>
  <c r="U138" i="9"/>
  <c r="U139" i="9"/>
  <c r="T44" i="9"/>
  <c r="T78" i="9"/>
  <c r="T102" i="9"/>
  <c r="T122" i="9"/>
  <c r="T134" i="9"/>
  <c r="T135" i="9"/>
  <c r="T136" i="9"/>
  <c r="T106" i="10"/>
  <c r="T109" i="10"/>
  <c r="T121" i="10"/>
  <c r="T137" i="9"/>
  <c r="T17" i="9"/>
  <c r="T138" i="9"/>
  <c r="T139" i="9"/>
  <c r="S44" i="9"/>
  <c r="S78" i="9"/>
  <c r="S102" i="9"/>
  <c r="S122" i="9"/>
  <c r="S134" i="9"/>
  <c r="S135" i="9"/>
  <c r="S136" i="9"/>
  <c r="S106" i="10"/>
  <c r="S109" i="10"/>
  <c r="S121" i="10"/>
  <c r="S137" i="9"/>
  <c r="S17" i="9"/>
  <c r="S138" i="9"/>
  <c r="S139" i="9"/>
  <c r="M44" i="9"/>
  <c r="M78" i="9"/>
  <c r="M102" i="9"/>
  <c r="M122" i="9"/>
  <c r="M134" i="9"/>
  <c r="M135" i="9"/>
  <c r="M136" i="9"/>
  <c r="M137" i="9"/>
  <c r="M17" i="9"/>
  <c r="M138" i="9"/>
  <c r="M139" i="9"/>
  <c r="L44" i="9"/>
  <c r="L78" i="9"/>
  <c r="L102" i="9"/>
  <c r="L122" i="9"/>
  <c r="L134" i="9"/>
  <c r="L135" i="9"/>
  <c r="L136" i="9"/>
  <c r="L137" i="9"/>
  <c r="L17" i="9"/>
  <c r="L138" i="9"/>
  <c r="L139" i="9"/>
  <c r="K44" i="9"/>
  <c r="K78" i="9"/>
  <c r="K102" i="9"/>
  <c r="K122" i="9"/>
  <c r="K134" i="9"/>
  <c r="K135" i="9"/>
  <c r="K136" i="9"/>
  <c r="K137" i="9"/>
  <c r="K17" i="9"/>
  <c r="K138" i="9"/>
  <c r="K139" i="9"/>
  <c r="J44" i="9"/>
  <c r="J78" i="9"/>
  <c r="J134" i="9"/>
  <c r="J135" i="9"/>
  <c r="J136" i="9"/>
  <c r="J137" i="9"/>
  <c r="J17" i="9"/>
  <c r="J138" i="9"/>
  <c r="J139" i="9"/>
  <c r="I44" i="9"/>
  <c r="I78" i="9"/>
  <c r="I102" i="9"/>
  <c r="I122" i="9"/>
  <c r="I134" i="9"/>
  <c r="I135" i="9"/>
  <c r="I136" i="9"/>
  <c r="I137" i="9"/>
  <c r="I17" i="9"/>
  <c r="I138" i="9"/>
  <c r="I139" i="9"/>
  <c r="H44" i="9"/>
  <c r="H78" i="9"/>
  <c r="H102" i="9"/>
  <c r="H122" i="9"/>
  <c r="H134" i="9"/>
  <c r="H135" i="9"/>
  <c r="H136" i="9"/>
  <c r="H137" i="9"/>
  <c r="H17" i="9"/>
  <c r="H138" i="9"/>
  <c r="H139" i="9"/>
  <c r="G44" i="9"/>
  <c r="G78" i="9"/>
  <c r="G102" i="9"/>
  <c r="G122" i="9"/>
  <c r="G134" i="9"/>
  <c r="G135" i="9"/>
  <c r="G136" i="9"/>
  <c r="G137" i="9"/>
  <c r="G17" i="9"/>
  <c r="G138" i="9"/>
  <c r="G139" i="9"/>
  <c r="F44" i="9"/>
  <c r="F78" i="9"/>
  <c r="F102" i="9"/>
  <c r="F122" i="9"/>
  <c r="F134" i="9"/>
  <c r="F135" i="9"/>
  <c r="F136" i="9"/>
  <c r="F137" i="9"/>
  <c r="F17" i="9"/>
  <c r="F138" i="9"/>
  <c r="F139" i="9"/>
  <c r="E44" i="9"/>
  <c r="E78" i="9"/>
  <c r="E102" i="9"/>
  <c r="E122" i="9"/>
  <c r="E134" i="9"/>
  <c r="E135" i="9"/>
  <c r="E136" i="9"/>
  <c r="E137" i="9"/>
  <c r="E17" i="9"/>
  <c r="E138" i="9"/>
  <c r="E139" i="9"/>
  <c r="F106" i="10"/>
  <c r="G106" i="10"/>
  <c r="H106" i="10"/>
  <c r="I106" i="10"/>
  <c r="J106" i="10"/>
  <c r="K106" i="10"/>
  <c r="L106" i="10"/>
  <c r="M106" i="10"/>
  <c r="N136" i="9"/>
  <c r="N106" i="10"/>
  <c r="O136" i="9"/>
  <c r="O106" i="10"/>
  <c r="P136" i="9"/>
  <c r="P106" i="10"/>
  <c r="Q136" i="9"/>
  <c r="Q106" i="10"/>
  <c r="R136" i="9"/>
  <c r="R106" i="10"/>
  <c r="E106" i="10"/>
  <c r="F99" i="10"/>
  <c r="F81" i="10"/>
  <c r="F101" i="10"/>
  <c r="E99" i="10"/>
  <c r="E81" i="10"/>
  <c r="E101" i="10"/>
  <c r="D109" i="9"/>
  <c r="D110" i="9"/>
  <c r="D111" i="9"/>
  <c r="D112" i="9"/>
  <c r="D113" i="9"/>
  <c r="D114" i="9"/>
  <c r="D115" i="9"/>
  <c r="D116" i="9"/>
  <c r="D117" i="9"/>
  <c r="D118" i="9"/>
  <c r="D119" i="9"/>
  <c r="D89" i="9"/>
  <c r="D90" i="9"/>
  <c r="D91" i="9"/>
  <c r="D92" i="9"/>
  <c r="D93" i="9"/>
  <c r="D94" i="9"/>
  <c r="D95" i="9"/>
  <c r="D96" i="9"/>
  <c r="D97" i="9"/>
  <c r="D98" i="9"/>
  <c r="D99" i="9"/>
  <c r="D100" i="9"/>
  <c r="D101" i="9"/>
  <c r="D68" i="9"/>
  <c r="D69" i="9"/>
  <c r="D70" i="9"/>
  <c r="D71" i="9"/>
  <c r="D72" i="9"/>
  <c r="D67" i="9"/>
  <c r="N44" i="9"/>
  <c r="O44" i="9"/>
  <c r="P44" i="9"/>
  <c r="Q44" i="9"/>
  <c r="R44" i="9"/>
  <c r="D56" i="9"/>
  <c r="D57" i="9"/>
  <c r="D58" i="9"/>
  <c r="D59" i="9"/>
  <c r="D60" i="9"/>
  <c r="D61" i="9"/>
  <c r="D49" i="9"/>
  <c r="D50" i="9"/>
  <c r="D51" i="9"/>
  <c r="D52" i="9"/>
  <c r="D53" i="9"/>
  <c r="D54" i="9"/>
  <c r="D55" i="9"/>
  <c r="D48" i="9"/>
  <c r="D38" i="9"/>
  <c r="D39" i="9"/>
  <c r="D40" i="9"/>
  <c r="D41" i="9"/>
  <c r="D42" i="9"/>
  <c r="D43" i="9"/>
  <c r="D37" i="9"/>
  <c r="D28" i="9"/>
  <c r="D27" i="9"/>
  <c r="F113" i="10"/>
  <c r="G113" i="10"/>
  <c r="H113" i="10"/>
  <c r="I113" i="10"/>
  <c r="J113" i="10"/>
  <c r="K113" i="10"/>
  <c r="L113" i="10"/>
  <c r="M113" i="10"/>
  <c r="N113" i="10"/>
  <c r="O113" i="10"/>
  <c r="P113" i="10"/>
  <c r="Q113" i="10"/>
  <c r="R113" i="10"/>
  <c r="E113" i="10"/>
  <c r="F114" i="10"/>
  <c r="G114" i="10"/>
  <c r="H114" i="10"/>
  <c r="I114" i="10"/>
  <c r="J114" i="10"/>
  <c r="K114" i="10"/>
  <c r="L114" i="10"/>
  <c r="M114" i="10"/>
  <c r="N114" i="10"/>
  <c r="O114" i="10"/>
  <c r="P114" i="10"/>
  <c r="Q114" i="10"/>
  <c r="R114" i="10"/>
  <c r="E114" i="10"/>
  <c r="N135" i="9"/>
  <c r="O135" i="9"/>
  <c r="P135" i="9"/>
  <c r="Q135" i="9"/>
  <c r="R135" i="9"/>
  <c r="Q115" i="10"/>
  <c r="Q117" i="10"/>
  <c r="R115" i="10"/>
  <c r="R117" i="10"/>
  <c r="P115" i="10"/>
  <c r="P117" i="10"/>
  <c r="N115" i="10"/>
  <c r="N117" i="10"/>
  <c r="O115" i="10"/>
  <c r="O117" i="10"/>
  <c r="M115" i="10"/>
  <c r="M117" i="10"/>
  <c r="J115" i="10"/>
  <c r="J117" i="10"/>
  <c r="K115" i="10"/>
  <c r="K117" i="10"/>
  <c r="L115" i="10"/>
  <c r="L117" i="10"/>
  <c r="I115" i="10"/>
  <c r="I117" i="10"/>
  <c r="F115" i="10"/>
  <c r="F117" i="10"/>
  <c r="H115" i="10"/>
  <c r="H117" i="10"/>
  <c r="E115" i="10"/>
  <c r="E117" i="10"/>
  <c r="G115" i="10"/>
  <c r="G117" i="10"/>
  <c r="G31" i="10"/>
  <c r="E31" i="10"/>
  <c r="E59" i="10"/>
  <c r="E61" i="10"/>
  <c r="E109" i="10"/>
  <c r="E121" i="10"/>
  <c r="R99" i="10"/>
  <c r="Q99" i="10"/>
  <c r="P99" i="10"/>
  <c r="O99" i="10"/>
  <c r="N99" i="10"/>
  <c r="M99" i="10"/>
  <c r="L99" i="10"/>
  <c r="K99" i="10"/>
  <c r="J99" i="10"/>
  <c r="I99" i="10"/>
  <c r="H99" i="10"/>
  <c r="G99" i="10"/>
  <c r="R81" i="10"/>
  <c r="Q81" i="10"/>
  <c r="P81" i="10"/>
  <c r="O81" i="10"/>
  <c r="N81" i="10"/>
  <c r="M81" i="10"/>
  <c r="L81" i="10"/>
  <c r="K81" i="10"/>
  <c r="K101" i="10"/>
  <c r="J81" i="10"/>
  <c r="I81" i="10"/>
  <c r="H81" i="10"/>
  <c r="G81" i="10"/>
  <c r="R59" i="10"/>
  <c r="Q59" i="10"/>
  <c r="P59" i="10"/>
  <c r="O59" i="10"/>
  <c r="N59" i="10"/>
  <c r="M59" i="10"/>
  <c r="L59" i="10"/>
  <c r="K59" i="10"/>
  <c r="J59" i="10"/>
  <c r="I59" i="10"/>
  <c r="H59" i="10"/>
  <c r="G59" i="10"/>
  <c r="G61" i="10"/>
  <c r="F59" i="10"/>
  <c r="I101" i="10"/>
  <c r="O101" i="10"/>
  <c r="G101" i="10"/>
  <c r="G109" i="10"/>
  <c r="G121" i="10"/>
  <c r="M101" i="10"/>
  <c r="Q101" i="10"/>
  <c r="H101" i="10"/>
  <c r="J101" i="10"/>
  <c r="L101" i="10"/>
  <c r="N101" i="10"/>
  <c r="P101" i="10"/>
  <c r="R101" i="10"/>
  <c r="R102" i="9"/>
  <c r="Q102" i="9"/>
  <c r="P102" i="9"/>
  <c r="O102" i="9"/>
  <c r="N102" i="9"/>
  <c r="O122" i="9"/>
  <c r="Q122" i="9"/>
  <c r="N122" i="9"/>
  <c r="P122" i="9"/>
  <c r="R122" i="9"/>
  <c r="R31" i="10"/>
  <c r="R61" i="10"/>
  <c r="Q31" i="10"/>
  <c r="Q61" i="10"/>
  <c r="P31" i="10"/>
  <c r="P61" i="10"/>
  <c r="O31" i="10"/>
  <c r="O61" i="10"/>
  <c r="N31" i="10"/>
  <c r="N61" i="10"/>
  <c r="M31" i="10"/>
  <c r="M61" i="10"/>
  <c r="L31" i="10"/>
  <c r="L61" i="10"/>
  <c r="K31" i="10"/>
  <c r="K61" i="10"/>
  <c r="J31" i="10"/>
  <c r="J61" i="10"/>
  <c r="I31" i="10"/>
  <c r="I61" i="10"/>
  <c r="H31" i="10"/>
  <c r="H61" i="10"/>
  <c r="F31" i="10"/>
  <c r="F61" i="10"/>
  <c r="R17" i="9"/>
  <c r="R138" i="9"/>
  <c r="Q17" i="9"/>
  <c r="Q138" i="9"/>
  <c r="P17" i="9"/>
  <c r="P138" i="9"/>
  <c r="O17" i="9"/>
  <c r="O138" i="9"/>
  <c r="N17" i="9"/>
  <c r="N138" i="9"/>
  <c r="N109" i="10"/>
  <c r="N121" i="10"/>
  <c r="K109" i="10"/>
  <c r="K121" i="10"/>
  <c r="L109" i="10"/>
  <c r="L121" i="10"/>
  <c r="M109" i="10"/>
  <c r="M121" i="10"/>
  <c r="F109" i="10"/>
  <c r="F121" i="10"/>
  <c r="O109" i="10"/>
  <c r="O121" i="10"/>
  <c r="H109" i="10"/>
  <c r="H121" i="10"/>
  <c r="P109" i="10"/>
  <c r="P121" i="10"/>
  <c r="I109" i="10"/>
  <c r="I121" i="10"/>
  <c r="Q109" i="10"/>
  <c r="Q121" i="10"/>
  <c r="J109" i="10"/>
  <c r="J121" i="10"/>
  <c r="R109" i="10"/>
  <c r="R121" i="10"/>
  <c r="N78" i="9"/>
  <c r="N134" i="9"/>
  <c r="P78" i="9"/>
  <c r="P134" i="9"/>
  <c r="R78" i="9"/>
  <c r="R134" i="9"/>
  <c r="O78" i="9"/>
  <c r="O134" i="9"/>
  <c r="Q78" i="9"/>
  <c r="Q134" i="9"/>
  <c r="P137" i="9"/>
  <c r="P139" i="9"/>
  <c r="Q137" i="9"/>
  <c r="Q139" i="9"/>
  <c r="N137" i="9"/>
  <c r="N139" i="9"/>
  <c r="O137" i="9"/>
  <c r="O139" i="9"/>
  <c r="R137" i="9"/>
  <c r="R139" i="9"/>
</calcChain>
</file>

<file path=xl/sharedStrings.xml><?xml version="1.0" encoding="utf-8"?>
<sst xmlns="http://schemas.openxmlformats.org/spreadsheetml/2006/main" count="1249" uniqueCount="416">
  <si>
    <t>Standardized Reporting Tables 
for Publicly Owned Utility IRP Filing
California Energy Commission
Energy Assessment Division</t>
  </si>
  <si>
    <t>Description of Worksheet Tabs</t>
  </si>
  <si>
    <r>
      <t>Admin Info:</t>
    </r>
    <r>
      <rPr>
        <sz val="12"/>
        <color indexed="8"/>
        <rFont val="Arial"/>
        <family val="2"/>
      </rPr>
      <t xml:space="preserve">  A listing of contact information of the tables' preparer with information for any back-up personnel. 
</t>
    </r>
  </si>
  <si>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</si>
  <si>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</si>
  <si>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</si>
  <si>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r>
      <rPr>
        <b/>
        <sz val="12"/>
        <color indexed="8"/>
        <rFont val="Arial"/>
        <family val="2"/>
      </rPr>
      <t>RPT:</t>
    </r>
    <r>
      <rPr>
        <sz val="12"/>
        <color indexed="8"/>
        <rFont val="Arial"/>
        <family val="2"/>
      </rPr>
      <t xml:space="preserve"> Resource Procurement Table (RPT): A detailed summary of a POU resource plan to meet the RPS requirements. 
</t>
    </r>
  </si>
  <si>
    <t>State of California</t>
  </si>
  <si>
    <t>California Energy Commission</t>
  </si>
  <si>
    <t>Standardized Reporting Tables for Public Owned Utility IRP Filing</t>
  </si>
  <si>
    <t xml:space="preserve">Administrative Information </t>
  </si>
  <si>
    <t>Form CEC 113 (May 2017)</t>
  </si>
  <si>
    <t>Name of Publicly Owned Utility ("POU")</t>
  </si>
  <si>
    <t>San Francisco Public Utilities Commission</t>
  </si>
  <si>
    <t>Name of Resource Planning Coordinator</t>
  </si>
  <si>
    <t>Name of Scenario</t>
  </si>
  <si>
    <t>Persons who prepared Tables</t>
  </si>
  <si>
    <t>CRAT</t>
  </si>
  <si>
    <t>Energy Balance Table</t>
  </si>
  <si>
    <t>Emissions Table</t>
  </si>
  <si>
    <t>RPS Table</t>
  </si>
  <si>
    <t>Application for Confidentiality</t>
  </si>
  <si>
    <t>Name:</t>
  </si>
  <si>
    <t>Julia Olguin</t>
  </si>
  <si>
    <t>Title:</t>
  </si>
  <si>
    <t>Manager of Origination and Power Supply</t>
  </si>
  <si>
    <t>E-mail:</t>
  </si>
  <si>
    <t>JOlguin@sfwater.org</t>
  </si>
  <si>
    <t>Telephone:</t>
  </si>
  <si>
    <t>(415) 622-6413</t>
  </si>
  <si>
    <t>Address:</t>
  </si>
  <si>
    <t>525 Golden Gate Ave., 7th Floor</t>
  </si>
  <si>
    <t>Address 2:</t>
  </si>
  <si>
    <t>City:</t>
  </si>
  <si>
    <t>San Francisco</t>
  </si>
  <si>
    <t>State:</t>
  </si>
  <si>
    <t>CA</t>
  </si>
  <si>
    <t>Zip:</t>
  </si>
  <si>
    <t>Date Completed:</t>
  </si>
  <si>
    <t>Date Updated:</t>
  </si>
  <si>
    <t>Back-up / Additional Contact Persons for Questions about these Tables (Optional):</t>
  </si>
  <si>
    <t>Crystal Chen</t>
  </si>
  <si>
    <t>Utility Specialist</t>
  </si>
  <si>
    <t>CrChen@sfwater.org</t>
  </si>
  <si>
    <t>(415) 271-2703</t>
  </si>
  <si>
    <t xml:space="preserve">   Capacity Resource Accounting Table </t>
  </si>
  <si>
    <t>Form CEC 109 (May 2017)</t>
  </si>
  <si>
    <t>Scenario Name: Scenario D</t>
  </si>
  <si>
    <t xml:space="preserve"> </t>
  </si>
  <si>
    <t>Units = MW</t>
  </si>
  <si>
    <t>Data input by User are in dark green font.</t>
  </si>
  <si>
    <t>PEAK LOAD CALCULATIONS</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</si>
  <si>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</si>
  <si>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</si>
  <si>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</si>
  <si>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</si>
  <si>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</si>
  <si>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</si>
  <si>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</si>
  <si>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</si>
  <si>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</si>
  <si>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</si>
  <si>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</si>
  <si>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</si>
  <si>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</si>
  <si>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</si>
  <si>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</si>
  <si>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</si>
  <si>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</si>
  <si>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</si>
  <si>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</si>
  <si>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</si>
  <si>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</si>
  <si>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</si>
  <si>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</si>
  <si>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</si>
  <si>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Forecast Total Peak-Hour 1-in-2 Demand</t>
  </si>
  <si>
    <t xml:space="preserve">     [Customer-side solar: nameplate capacity]</t>
  </si>
  <si>
    <t>2a</t>
  </si>
  <si>
    <t xml:space="preserve">     [Customer-side solar: peak hour output]</t>
  </si>
  <si>
    <t xml:space="preserve">     [Peak load reduction due to thermal energy storage]</t>
  </si>
  <si>
    <t xml:space="preserve">     [Light Duty PEV consumption in peak hour]</t>
  </si>
  <si>
    <t xml:space="preserve">Additional Achievable Energy Efficiency Savings on Peak </t>
  </si>
  <si>
    <t xml:space="preserve">Demand Response / Interruptible Programs on Peak </t>
  </si>
  <si>
    <t>Peak Demand (accounting for demand response and AAEE) (1-5-6)</t>
  </si>
  <si>
    <t>Planning Reserve Margin</t>
  </si>
  <si>
    <t xml:space="preserve">Firm Sales Obligations </t>
  </si>
  <si>
    <t>Total Peak Procurement Requirement (7+8+9)</t>
  </si>
  <si>
    <t>EXISTING AND PLANNED CAPACITY SUPPLY RESOURCES</t>
  </si>
  <si>
    <t>Utility-Owned Generation and Storage (not RPS-eligible):</t>
  </si>
  <si>
    <t>For fuel type, choose from list or enter value</t>
  </si>
  <si>
    <t>[list resource by name]</t>
  </si>
  <si>
    <t>Fuel type</t>
  </si>
  <si>
    <t>11a</t>
  </si>
  <si>
    <t>Holm Hydroelectric Plant, Units 1 &amp; 2</t>
  </si>
  <si>
    <t>Large Hydroelectric</t>
  </si>
  <si>
    <t>11b</t>
  </si>
  <si>
    <t>Moccasin Hydroelectric Plant, Units 1 &amp; 2</t>
  </si>
  <si>
    <t>11c</t>
  </si>
  <si>
    <t>11d</t>
  </si>
  <si>
    <t>11e</t>
  </si>
  <si>
    <t>11f</t>
  </si>
  <si>
    <t>11g</t>
  </si>
  <si>
    <t>Long-Term Contracts (not RPS-eligible):</t>
  </si>
  <si>
    <t>[list contracts by name]</t>
  </si>
  <si>
    <t>11h</t>
  </si>
  <si>
    <t>WAPA - Base Power</t>
  </si>
  <si>
    <t>11i</t>
  </si>
  <si>
    <t>WAPA - Custom Power</t>
  </si>
  <si>
    <t>11j</t>
  </si>
  <si>
    <t>11k</t>
  </si>
  <si>
    <t>11l</t>
  </si>
  <si>
    <t>11m</t>
  </si>
  <si>
    <t>11n</t>
  </si>
  <si>
    <t>Total peak dependable capacity of existing and planned supply resources (not RPS-eligible) (sum of 11a…11n)</t>
  </si>
  <si>
    <t>Utility-Owned RPS-eligible Resources:</t>
  </si>
  <si>
    <t>[list resource by plant or unit]</t>
  </si>
  <si>
    <t>12a</t>
  </si>
  <si>
    <t>Kirkwood Hydroelectric Plant Units 1,2, &amp; 3</t>
  </si>
  <si>
    <t>12b</t>
  </si>
  <si>
    <t>Moccasin Low-Head Hydroelectric Plant</t>
  </si>
  <si>
    <t>12c</t>
  </si>
  <si>
    <t>Southeast Waste Water Cogeneration Plant</t>
  </si>
  <si>
    <t>Cogen</t>
  </si>
  <si>
    <t>12d</t>
  </si>
  <si>
    <t xml:space="preserve">In-City Solar Located on Municipal Facilities </t>
  </si>
  <si>
    <t>Solar PV</t>
  </si>
  <si>
    <t>12e</t>
  </si>
  <si>
    <t>12f</t>
  </si>
  <si>
    <t>12g</t>
  </si>
  <si>
    <t>12h</t>
  </si>
  <si>
    <t>12i</t>
  </si>
  <si>
    <t>12j</t>
  </si>
  <si>
    <t>12k</t>
  </si>
  <si>
    <t>12l</t>
  </si>
  <si>
    <t>12m</t>
  </si>
  <si>
    <t>12n</t>
  </si>
  <si>
    <t>Long-Term Contracts (RPS-eligible):</t>
  </si>
  <si>
    <t>12o</t>
  </si>
  <si>
    <t>Sunset Solar PV</t>
  </si>
  <si>
    <t>12p</t>
  </si>
  <si>
    <t>12q</t>
  </si>
  <si>
    <t>12r</t>
  </si>
  <si>
    <t>12s</t>
  </si>
  <si>
    <t>12t</t>
  </si>
  <si>
    <t>Total peak dependable capacity of existing and planned RPS-eligible resources (sum of 12a…12t)</t>
  </si>
  <si>
    <t>Total peak dependable capacity of existing and planned supply resources (11+12)</t>
  </si>
  <si>
    <t>GENERIC ADDITIONS</t>
  </si>
  <si>
    <t>NON-RPS ELIGIBLE RESOURCES:</t>
  </si>
  <si>
    <t>[list resource by name or description]</t>
  </si>
  <si>
    <t>14a</t>
  </si>
  <si>
    <t>Battery 4-hours</t>
  </si>
  <si>
    <t>Storage</t>
  </si>
  <si>
    <t>14b</t>
  </si>
  <si>
    <t>14c</t>
  </si>
  <si>
    <t>14d</t>
  </si>
  <si>
    <t>14e</t>
  </si>
  <si>
    <t>14f</t>
  </si>
  <si>
    <t>14g</t>
  </si>
  <si>
    <t>14h</t>
  </si>
  <si>
    <t>14i</t>
  </si>
  <si>
    <t>14j</t>
  </si>
  <si>
    <t>14k</t>
  </si>
  <si>
    <t>14l</t>
  </si>
  <si>
    <t>14m</t>
  </si>
  <si>
    <t>14n</t>
  </si>
  <si>
    <t>Total peak dependable capacity of generic supply resources (not RPS-eligible)</t>
  </si>
  <si>
    <t>RPS-ELIGIBLE RESOURCES:</t>
  </si>
  <si>
    <t>15a</t>
  </si>
  <si>
    <t>Utility-scale Solar PV</t>
  </si>
  <si>
    <t>15b</t>
  </si>
  <si>
    <t xml:space="preserve">Geothermal </t>
  </si>
  <si>
    <t>Geothermal</t>
  </si>
  <si>
    <t>15c</t>
  </si>
  <si>
    <t>15d</t>
  </si>
  <si>
    <t>15e</t>
  </si>
  <si>
    <t>15f</t>
  </si>
  <si>
    <t>15g</t>
  </si>
  <si>
    <t>15h</t>
  </si>
  <si>
    <t>15i</t>
  </si>
  <si>
    <t>15j</t>
  </si>
  <si>
    <t>15k</t>
  </si>
  <si>
    <t>15l</t>
  </si>
  <si>
    <t>15m</t>
  </si>
  <si>
    <t>15n</t>
  </si>
  <si>
    <t>Total peak dependable capacity of generic RPS-eligible resources</t>
  </si>
  <si>
    <t>Total peak dependable capacity of generic supply resources (14+15)</t>
  </si>
  <si>
    <t>CAPACITY BALANCE SUMMARY</t>
  </si>
  <si>
    <t>Total peak procurement requirement (from line 10)</t>
  </si>
  <si>
    <t>Total peak dependable capacity of existing and planned supply resources (from line 13)</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</si>
  <si>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</si>
  <si>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Total peak dependable capacity of generic supply resources (from line 16)</t>
  </si>
  <si>
    <t>Planned capacity surplus/shortfall (shortfalls assumed to be met with short-term capacity purchases) (19+20)</t>
  </si>
  <si>
    <t xml:space="preserve">   Energy Balance Table </t>
  </si>
  <si>
    <t>Form CEC 110 (May 2017)</t>
  </si>
  <si>
    <t>Units = MWh</t>
  </si>
  <si>
    <t>Historical Data</t>
  </si>
  <si>
    <t>NET ENERGY FOR  LOAD CALCULATIONS</t>
  </si>
  <si>
    <t>Retail sales to end-use customers</t>
  </si>
  <si>
    <t>Other loads</t>
  </si>
  <si>
    <t>Net energy for load</t>
  </si>
  <si>
    <t>Retail sales to end-use customers (accounting for AAEE impacts)</t>
  </si>
  <si>
    <t>Net energy for load (accounting for AAEE impacts)</t>
  </si>
  <si>
    <t>Firm Sales Obligations</t>
  </si>
  <si>
    <t>Total net energy for load (accounting for AAEE impacts) (5+6)</t>
  </si>
  <si>
    <t xml:space="preserve">     [Customer-side solar generation]</t>
  </si>
  <si>
    <t xml:space="preserve">     [Light Duty PEV electricity consumption/procurement requirement]</t>
  </si>
  <si>
    <t xml:space="preserve">     [Other transportation electricity consumption/procurement requirement]</t>
  </si>
  <si>
    <t xml:space="preserve">     [Other electrification/fuel substitution; consumption/procurement requirement]</t>
  </si>
  <si>
    <t>EXISTING AND PLANNED GENERATION RESOURCES</t>
  </si>
  <si>
    <t>Utility-Owned Generation Resources (not RPS-eligible):</t>
  </si>
  <si>
    <t>Total energy from existing and planned supply resources (not RPS-eligible) (sum of 12a…12n)</t>
  </si>
  <si>
    <t>Utility-Owned RPS-eligible  Generation Resources:</t>
  </si>
  <si>
    <t>13a</t>
  </si>
  <si>
    <t>13b</t>
  </si>
  <si>
    <t>13c</t>
  </si>
  <si>
    <t>13d</t>
  </si>
  <si>
    <t>13e</t>
  </si>
  <si>
    <t>13f</t>
  </si>
  <si>
    <t>13g</t>
  </si>
  <si>
    <t>13h</t>
  </si>
  <si>
    <t>13i</t>
  </si>
  <si>
    <t>13j</t>
  </si>
  <si>
    <t>13k</t>
  </si>
  <si>
    <t>13l</t>
  </si>
  <si>
    <t>13m</t>
  </si>
  <si>
    <t>13n</t>
  </si>
  <si>
    <t>13o</t>
  </si>
  <si>
    <t>13p</t>
  </si>
  <si>
    <t>13q</t>
  </si>
  <si>
    <t>13r</t>
  </si>
  <si>
    <t>13s</t>
  </si>
  <si>
    <t>13t</t>
  </si>
  <si>
    <t>Total energy from RPS-eligible resources (sum of 13a…13t)</t>
  </si>
  <si>
    <t>13z</t>
  </si>
  <si>
    <t>Undelivered RPS energy</t>
  </si>
  <si>
    <t>Total energy from existing and planned supply resources (12+13)</t>
  </si>
  <si>
    <t>Total energy from generic supply resources (not RPS-eligible)</t>
  </si>
  <si>
    <t>16a</t>
  </si>
  <si>
    <t xml:space="preserve">Long-term RPS-eligible resource </t>
  </si>
  <si>
    <t>16b</t>
  </si>
  <si>
    <t>16c</t>
  </si>
  <si>
    <t>16d</t>
  </si>
  <si>
    <t>16e</t>
  </si>
  <si>
    <t>16f</t>
  </si>
  <si>
    <t>16g</t>
  </si>
  <si>
    <t>16h</t>
  </si>
  <si>
    <t>16i</t>
  </si>
  <si>
    <t>16j</t>
  </si>
  <si>
    <t>16k</t>
  </si>
  <si>
    <t>16l</t>
  </si>
  <si>
    <t>16m</t>
  </si>
  <si>
    <t>16n</t>
  </si>
  <si>
    <t>Total energy from generic RPS-eligible resources</t>
  </si>
  <si>
    <t>Total energy from generic supply resources (15+16)</t>
  </si>
  <si>
    <t>17z</t>
  </si>
  <si>
    <t>Total energy from RPS-eligible short-term contracts</t>
  </si>
  <si>
    <t>ENERGY FROM SHORT-TERM PURCHASES</t>
  </si>
  <si>
    <t>Short term and spot market purchases:</t>
  </si>
  <si>
    <t>18a</t>
  </si>
  <si>
    <t>Short term and spot market sales (only report sales of energy from resources already included in the EBT):</t>
  </si>
  <si>
    <t>ENERGY BALANCE SUMMARY</t>
  </si>
  <si>
    <r>
      <t xml:space="preserve">Total energy from supply resources </t>
    </r>
    <r>
      <rPr>
        <b/>
        <sz val="12"/>
        <color rgb="FFFF0000"/>
        <rFont val="Calibri"/>
        <family val="2"/>
        <scheme val="minor"/>
      </rPr>
      <t>(14+17+17z)</t>
    </r>
  </si>
  <si>
    <t>19a</t>
  </si>
  <si>
    <t>Undelivered RPS energy (from 13z)</t>
  </si>
  <si>
    <t>Net Short term and spot market purchases  (18 - 18a)</t>
  </si>
  <si>
    <t>Total delivered energy (19-19a+20)</t>
  </si>
  <si>
    <t>Total net energy for load (from 7)</t>
  </si>
  <si>
    <t>Surplus/Shortfall (21-22)</t>
  </si>
  <si>
    <t xml:space="preserve">   GHG Emissions Accounting Table </t>
  </si>
  <si>
    <t>Form CEC 111 (May 2017)</t>
  </si>
  <si>
    <t>Emissions Intensity Units = mt CO2e/MWh</t>
  </si>
  <si>
    <t>GHG EMISSIONS FROM EXISTING AND PLANNED  SUPPLY RESOURCES</t>
  </si>
  <si>
    <t>Yearly Emissions Total Units = Mmt CO2e</t>
  </si>
  <si>
    <t>Utility-Owned Generation (not RPS-eligible):</t>
  </si>
  <si>
    <t>Emissions Intensity</t>
  </si>
  <si>
    <t>1a</t>
  </si>
  <si>
    <t>1b</t>
  </si>
  <si>
    <t>1c</t>
  </si>
  <si>
    <t>1d</t>
  </si>
  <si>
    <t>1e</t>
  </si>
  <si>
    <t>1f</t>
  </si>
  <si>
    <t>1g</t>
  </si>
  <si>
    <t xml:space="preserve">Emissions Intensity </t>
  </si>
  <si>
    <t>1h</t>
  </si>
  <si>
    <t>1i</t>
  </si>
  <si>
    <t>1j</t>
  </si>
  <si>
    <t>1k</t>
  </si>
  <si>
    <t>1l</t>
  </si>
  <si>
    <t>1m</t>
  </si>
  <si>
    <t>1n</t>
  </si>
  <si>
    <t>Total GHG emissions of existing and planned supply resources (not RPS-eligible) (sum of 1a…1n)</t>
  </si>
  <si>
    <t>2b</t>
  </si>
  <si>
    <t>2c</t>
  </si>
  <si>
    <t>2d</t>
  </si>
  <si>
    <t>2e</t>
  </si>
  <si>
    <t>2f</t>
  </si>
  <si>
    <t>2g</t>
  </si>
  <si>
    <t>2h</t>
  </si>
  <si>
    <t>2i</t>
  </si>
  <si>
    <t>2j</t>
  </si>
  <si>
    <t>2k</t>
  </si>
  <si>
    <t>2l</t>
  </si>
  <si>
    <t>2m</t>
  </si>
  <si>
    <t>2n</t>
  </si>
  <si>
    <t>2o</t>
  </si>
  <si>
    <t>2p</t>
  </si>
  <si>
    <t>sq</t>
  </si>
  <si>
    <t>2r</t>
  </si>
  <si>
    <t>2s</t>
  </si>
  <si>
    <t>2t</t>
  </si>
  <si>
    <t>Total GHG emissions from RPS-eligible resources (sum of 2a…2t)</t>
  </si>
  <si>
    <t>Total GHG emissions from existing and planned supply resources (1+2)</t>
  </si>
  <si>
    <t>EMISSIONS FROM GENERIC ADDITIONS</t>
  </si>
  <si>
    <t>4a</t>
  </si>
  <si>
    <t>4b</t>
  </si>
  <si>
    <t>4c</t>
  </si>
  <si>
    <t>4d</t>
  </si>
  <si>
    <t>4e</t>
  </si>
  <si>
    <t>4f</t>
  </si>
  <si>
    <t>4g</t>
  </si>
  <si>
    <t>4h</t>
  </si>
  <si>
    <t>4i</t>
  </si>
  <si>
    <t>4j</t>
  </si>
  <si>
    <t>4k</t>
  </si>
  <si>
    <t>4l</t>
  </si>
  <si>
    <t>4m</t>
  </si>
  <si>
    <t>4n</t>
  </si>
  <si>
    <t>Total GHG emissions from generic supply resources (not RPS-eligible)</t>
  </si>
  <si>
    <t>5a</t>
  </si>
  <si>
    <t>5b</t>
  </si>
  <si>
    <t>5c</t>
  </si>
  <si>
    <t>5d</t>
  </si>
  <si>
    <t>5e</t>
  </si>
  <si>
    <t>5f</t>
  </si>
  <si>
    <t>5g</t>
  </si>
  <si>
    <t>5h</t>
  </si>
  <si>
    <t>5i</t>
  </si>
  <si>
    <t>5j</t>
  </si>
  <si>
    <t>5k</t>
  </si>
  <si>
    <t>5l</t>
  </si>
  <si>
    <t>5m</t>
  </si>
  <si>
    <t>5n</t>
  </si>
  <si>
    <t>Total GHG emissions from generic RPS-eligible resources</t>
  </si>
  <si>
    <t>Total GHG emissions from generic supply resources (4+5)</t>
  </si>
  <si>
    <t>GHG EMISSIONS OF SHORT TERM PURCHASES</t>
  </si>
  <si>
    <t>Net spot market/short-term purchases:</t>
  </si>
  <si>
    <t>TOTAL GHG EMISSIONS</t>
  </si>
  <si>
    <t>Total GHG emissions to meet net energy for load (3+6+7)</t>
  </si>
  <si>
    <t>EMISSIONS ADJUSTMENTS</t>
  </si>
  <si>
    <t>8a</t>
  </si>
  <si>
    <t>Undelivered RPS energy (MWh from EBT)</t>
  </si>
  <si>
    <t>8b</t>
  </si>
  <si>
    <t>Firm Sales Obligations (MWh from EBT)</t>
  </si>
  <si>
    <t>8c</t>
  </si>
  <si>
    <t>Total energy for emissions adjustment (8a+8b)</t>
  </si>
  <si>
    <t>8d</t>
  </si>
  <si>
    <t>Emissions intensity (portfolio gas/short-term and spot market purchases)</t>
  </si>
  <si>
    <t>8e</t>
  </si>
  <si>
    <t>Emissions adjustment (8Cx8D)</t>
  </si>
  <si>
    <t>PORTFOLIO GHG EMISSIONS</t>
  </si>
  <si>
    <t>8f</t>
  </si>
  <si>
    <t>Adjusted Portfolio emissions (8-8e)</t>
  </si>
  <si>
    <t>GHG EMISSIONS IMPACT OF TRANSPORTATION ELECTRIFICATION</t>
  </si>
  <si>
    <t>GHG emissions reduction due to gasoline vehicle displacement by LD PEVs</t>
  </si>
  <si>
    <t>GHG emissions increase due to LD PEV electricity loads</t>
  </si>
  <si>
    <t>GHG emissions reduction due to fuel displacement - other transportation electrification</t>
  </si>
  <si>
    <t>GHG emissions increase due to increased electricity loads - other transportation electrification</t>
  </si>
  <si>
    <t xml:space="preserve">   RPS Procurement Table </t>
  </si>
  <si>
    <t>Form CEC 112 (May 2017)</t>
  </si>
  <si>
    <t>Beginning balances</t>
  </si>
  <si>
    <t>Start of 2022</t>
  </si>
  <si>
    <t>Compliance Period 4</t>
  </si>
  <si>
    <t>Compliance Period 5</t>
  </si>
  <si>
    <t>Compliance Period 6</t>
  </si>
  <si>
    <t>Compliance Period 7</t>
  </si>
  <si>
    <t>Compliance Period 8</t>
  </si>
  <si>
    <t>Compliance Period 9</t>
  </si>
  <si>
    <t>Compliance Period 10</t>
  </si>
  <si>
    <t>Compliance Period 11</t>
  </si>
  <si>
    <t>RPS ENERGY REQUIREMENT CALCULATIONS</t>
  </si>
  <si>
    <t>Annual Retail sales to end-use customers (accounting for AAEE impacts) (From EBT)</t>
  </si>
  <si>
    <t>Green pricing program Exclusion, (may include other exclusions like self generation exclusion)</t>
  </si>
  <si>
    <t>Soft target (%)</t>
  </si>
  <si>
    <t>Required procurement for compliance period</t>
  </si>
  <si>
    <t>Category 0, 1 and 2 Resources (bundled with RECs)</t>
  </si>
  <si>
    <t>Excess balance at beginning/end of compliance period</t>
  </si>
  <si>
    <t>RPS-eligible energy procured (copied from EBT)</t>
  </si>
  <si>
    <t>6A</t>
  </si>
  <si>
    <t xml:space="preserve">   Amount of energy applied to procurement obligation</t>
  </si>
  <si>
    <t>Net purchases of  Category 0, 1 and 2 RECs</t>
  </si>
  <si>
    <t>7A</t>
  </si>
  <si>
    <t xml:space="preserve">  Excess balance and REC purchases applied to procurement obligation</t>
  </si>
  <si>
    <t>Net change in balance/carryover (RECs and RPS-eligible energy) (6+7-6A-7A)</t>
  </si>
  <si>
    <t>Category 3 Resources (unbundled RECs)</t>
  </si>
  <si>
    <t>Net purchases of Category 3 RECs</t>
  </si>
  <si>
    <t>Excess balance and REC purchases applied to procurement obligation</t>
  </si>
  <si>
    <t>Net change in REC balance</t>
  </si>
  <si>
    <t>Total generation plus RECs (all Categories) applied to procurement requirement (6A + 7A + 11)</t>
  </si>
  <si>
    <t>Over/under procurement for compliance period (13 - 4)</t>
  </si>
  <si>
    <t>UOG-NON-RPS</t>
  </si>
  <si>
    <t>LT contracts-NON-RPS</t>
  </si>
  <si>
    <t>UOG RPS</t>
  </si>
  <si>
    <t>LT contracts RPS</t>
  </si>
  <si>
    <t>Generic-NON-RPS</t>
  </si>
  <si>
    <t>Generic RPS</t>
  </si>
  <si>
    <t>Battery Storage</t>
  </si>
  <si>
    <t>Small Hydroelectric</t>
  </si>
  <si>
    <t>Biofuels</t>
  </si>
  <si>
    <t>Coal</t>
  </si>
  <si>
    <t>Solar Thermal</t>
  </si>
  <si>
    <t>Natural Gas</t>
  </si>
  <si>
    <t>Nuclear</t>
  </si>
  <si>
    <t>Wind</t>
  </si>
  <si>
    <t>Pump Storage</t>
  </si>
  <si>
    <t>Unspecified/System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</si>
</sst>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s>
  <fonts count="184">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color rgb="FFFF0000"/>
      <name val="Times New Roman"/>
    </font>
    <font>
      <sz val="11"/>
      <name val="Calibri"/>
    </font>
    <font>
      <sz val="11"/>
      <color rgb="FF000000"/>
      <name val="Calibri"/>
      <family val="2"/>
      <charset val="1"/>
    </font>
    <font>
      <sz val="11"/>
      <color rgb="FF000000"/>
      <name val="Calibri"/>
    </font>
    <font>
      <sz val="11"/>
      <name val="Calibri"/>
      <family val="2"/>
      <scheme val="minor"/>
    </font>
    <font>
      <sz val="12"/>
      <color rgb="FF00B050"/>
      <name val="Calibri"/>
      <family val="2"/>
    </font>
    <font>
      <u/>
      <sz val="10"/>
      <color indexed="12"/>
      <name val="Calibri"/>
      <scheme val="minor"/>
    </font>
    <font>
      <sz val="12"/>
      <name val="Times New Roman"/>
    </font>
    <font>
      <sz val="12"/>
      <name val="Calibri"/>
      <scheme val="minor"/>
    </font>
  </fonts>
  <fills count="115">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indexed="64"/>
      </patternFill>
    </fill>
    <fill>
      <patternFill patternType="solid">
        <fgColor rgb="FFA6A6A6"/>
        <bgColor indexed="64"/>
      </patternFill>
    </fill>
    <fill>
      <patternFill patternType="solid">
        <fgColor rgb="FFE2EFDA"/>
        <bgColor indexed="64"/>
      </patternFill>
    </fill>
    <fill>
      <patternFill patternType="solid">
        <fgColor rgb="FFEBF1DE"/>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right/>
      <top style="thin">
        <color indexed="64"/>
      </top>
      <bottom/>
      <diagonal/>
    </border>
    <border>
      <left style="thin">
        <color auto="1"/>
      </left>
      <right style="thick">
        <color auto="1"/>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indexed="64"/>
      </left>
      <right style="thin">
        <color rgb="FF000000"/>
      </right>
      <top/>
      <bottom style="thin">
        <color indexed="64"/>
      </bottom>
      <diagonal/>
    </border>
    <border>
      <left/>
      <right style="thin">
        <color rgb="FF000000"/>
      </right>
      <top/>
      <bottom style="thin">
        <color indexed="64"/>
      </bottom>
      <diagonal/>
    </border>
    <border>
      <left/>
      <right style="thin">
        <color rgb="FF000000"/>
      </right>
      <top style="thin">
        <color auto="1"/>
      </top>
      <bottom style="thin">
        <color auto="1"/>
      </bottom>
      <diagonal/>
    </border>
    <border>
      <left style="thin">
        <color rgb="FF000000"/>
      </left>
      <right style="thin">
        <color indexed="64"/>
      </right>
      <top/>
      <bottom style="thin">
        <color indexed="64"/>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indexed="64"/>
      </left>
      <right style="thin">
        <color indexed="64"/>
      </right>
      <top style="thin">
        <color rgb="FF000000"/>
      </top>
      <bottom/>
      <diagonal/>
    </border>
    <border>
      <left/>
      <right style="thin">
        <color auto="1"/>
      </right>
      <top style="thin">
        <color rgb="FF000000"/>
      </top>
      <bottom style="thin">
        <color auto="1"/>
      </bottom>
      <diagonal/>
    </border>
    <border>
      <left/>
      <right/>
      <top style="thin">
        <color rgb="FF000000"/>
      </top>
      <bottom/>
      <diagonal/>
    </border>
    <border>
      <left style="thin">
        <color auto="1"/>
      </left>
      <right style="thin">
        <color rgb="FF000000"/>
      </right>
      <top style="thin">
        <color auto="1"/>
      </top>
      <bottom style="thin">
        <color auto="1"/>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ck">
        <color indexed="64"/>
      </right>
      <top style="thin">
        <color indexed="64"/>
      </top>
      <bottom style="thin">
        <color indexed="64"/>
      </bottom>
      <diagonal/>
    </border>
    <border>
      <left style="thin">
        <color rgb="FF000000"/>
      </left>
      <right style="thin">
        <color auto="1"/>
      </right>
      <top style="thin">
        <color auto="1"/>
      </top>
      <bottom style="thin">
        <color auto="1"/>
      </bottom>
      <diagonal/>
    </border>
    <border>
      <left/>
      <right/>
      <top style="thin">
        <color auto="1"/>
      </top>
      <bottom style="thin">
        <color rgb="FF000000"/>
      </bottom>
      <diagonal/>
    </border>
    <border>
      <left style="thin">
        <color rgb="FF000000"/>
      </left>
      <right/>
      <top style="thin">
        <color rgb="FF000000"/>
      </top>
      <bottom/>
      <diagonal/>
    </border>
    <border>
      <left style="thin">
        <color indexed="64"/>
      </left>
      <right style="thick">
        <color indexed="64"/>
      </right>
      <top/>
      <bottom style="thin">
        <color indexed="64"/>
      </bottom>
      <diagonal/>
    </border>
    <border>
      <left style="thin">
        <color rgb="FF000000"/>
      </left>
      <right style="thick">
        <color rgb="FF000000"/>
      </right>
      <top style="thin">
        <color rgb="FF000000"/>
      </top>
      <bottom style="thin">
        <color rgb="FF000000"/>
      </bottom>
      <diagonal/>
    </border>
    <border>
      <left style="thin">
        <color auto="1"/>
      </left>
      <right style="thick">
        <color rgb="FF000000"/>
      </right>
      <top style="thin">
        <color auto="1"/>
      </top>
      <bottom style="thin">
        <color auto="1"/>
      </bottom>
      <diagonal/>
    </border>
    <border>
      <left/>
      <right style="thick">
        <color rgb="FF000000"/>
      </right>
      <top style="thin">
        <color auto="1"/>
      </top>
      <bottom style="thin">
        <color auto="1"/>
      </bottom>
      <diagonal/>
    </border>
    <border>
      <left style="medium">
        <color rgb="FF000000"/>
      </left>
      <right style="thick">
        <color rgb="FF000000"/>
      </right>
      <top style="thin">
        <color rgb="FF000000"/>
      </top>
      <bottom style="thin">
        <color rgb="FF000000"/>
      </bottom>
      <diagonal/>
    </border>
  </borders>
  <cellStyleXfs count="25574">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6" fillId="14" borderId="0" applyNumberFormat="0" applyBorder="0" applyAlignment="0" applyProtection="0"/>
    <xf numFmtId="0" fontId="30" fillId="14" borderId="0" applyNumberFormat="0" applyBorder="0" applyAlignment="0" applyProtection="0"/>
    <xf numFmtId="0" fontId="47" fillId="38" borderId="0" applyNumberFormat="0" applyBorder="0" applyAlignment="0" applyProtection="0"/>
    <xf numFmtId="0" fontId="2" fillId="14" borderId="0" applyNumberFormat="0" applyBorder="0" applyAlignment="0" applyProtection="0"/>
    <xf numFmtId="0" fontId="45"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0" fontId="30" fillId="14" borderId="0" applyNumberFormat="0" applyBorder="0" applyAlignment="0" applyProtection="0"/>
    <xf numFmtId="0" fontId="45" fillId="14" borderId="0" applyNumberFormat="0" applyBorder="0" applyAlignment="0" applyProtection="0"/>
    <xf numFmtId="0" fontId="2" fillId="39"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48" fillId="14"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30" fillId="14" borderId="0" applyNumberFormat="0" applyBorder="0" applyAlignment="0" applyProtection="0"/>
    <xf numFmtId="0" fontId="47" fillId="39" borderId="0" applyNumberFormat="0" applyBorder="0" applyAlignment="0" applyProtection="0"/>
    <xf numFmtId="0" fontId="30" fillId="14" borderId="0" applyNumberFormat="0" applyBorder="0" applyAlignment="0" applyProtection="0"/>
    <xf numFmtId="0" fontId="47" fillId="38"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47" fillId="4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7" fillId="3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30" fillId="14"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40" borderId="0" applyNumberFormat="0" applyBorder="0" applyAlignment="0" applyProtection="0"/>
    <xf numFmtId="0" fontId="30" fillId="14" borderId="0" applyNumberFormat="0" applyBorder="0" applyAlignment="0" applyProtection="0"/>
    <xf numFmtId="0" fontId="47" fillId="3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7" fillId="38" borderId="0" applyNumberFormat="0" applyBorder="0" applyAlignment="0" applyProtection="0"/>
    <xf numFmtId="0" fontId="2" fillId="14"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30" fillId="14" borderId="0" applyNumberFormat="0" applyBorder="0" applyAlignment="0" applyProtection="0"/>
    <xf numFmtId="0" fontId="47" fillId="39"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7" fillId="39"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47" fillId="39" borderId="0" applyNumberFormat="0" applyBorder="0" applyAlignment="0" applyProtection="0"/>
    <xf numFmtId="0" fontId="2" fillId="14" borderId="0" applyNumberFormat="0" applyBorder="0" applyAlignment="0" applyProtection="0"/>
    <xf numFmtId="0" fontId="47" fillId="39"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5" fillId="14" borderId="0" applyNumberFormat="0" applyBorder="0" applyAlignment="0" applyProtection="0"/>
    <xf numFmtId="0" fontId="48"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5"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5"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6" fillId="18" borderId="0" applyNumberFormat="0" applyBorder="0" applyAlignment="0" applyProtection="0"/>
    <xf numFmtId="0" fontId="30" fillId="18" borderId="0" applyNumberFormat="0" applyBorder="0" applyAlignment="0" applyProtection="0"/>
    <xf numFmtId="0" fontId="47" fillId="41" borderId="0" applyNumberFormat="0" applyBorder="0" applyAlignment="0" applyProtection="0"/>
    <xf numFmtId="0" fontId="2" fillId="18" borderId="0" applyNumberFormat="0" applyBorder="0" applyAlignment="0" applyProtection="0"/>
    <xf numFmtId="0" fontId="45"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0" fontId="30" fillId="18" borderId="0" applyNumberFormat="0" applyBorder="0" applyAlignment="0" applyProtection="0"/>
    <xf numFmtId="0" fontId="45" fillId="18" borderId="0" applyNumberFormat="0" applyBorder="0" applyAlignment="0" applyProtection="0"/>
    <xf numFmtId="0" fontId="2" fillId="42"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48" fillId="18"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30" fillId="18" borderId="0" applyNumberFormat="0" applyBorder="0" applyAlignment="0" applyProtection="0"/>
    <xf numFmtId="0" fontId="47" fillId="43" borderId="0" applyNumberFormat="0" applyBorder="0" applyAlignment="0" applyProtection="0"/>
    <xf numFmtId="0" fontId="30" fillId="18" borderId="0" applyNumberFormat="0" applyBorder="0" applyAlignment="0" applyProtection="0"/>
    <xf numFmtId="0" fontId="47" fillId="41"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47" fillId="4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7" fillId="41"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30" fillId="18"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4" borderId="0" applyNumberFormat="0" applyBorder="0" applyAlignment="0" applyProtection="0"/>
    <xf numFmtId="0" fontId="30" fillId="18" borderId="0" applyNumberFormat="0" applyBorder="0" applyAlignment="0" applyProtection="0"/>
    <xf numFmtId="0" fontId="47" fillId="41"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7" fillId="41" borderId="0" applyNumberFormat="0" applyBorder="0" applyAlignment="0" applyProtection="0"/>
    <xf numFmtId="0" fontId="2" fillId="18"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30" fillId="18" borderId="0" applyNumberFormat="0" applyBorder="0" applyAlignment="0" applyProtection="0"/>
    <xf numFmtId="0" fontId="47" fillId="43"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7" fillId="43"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47" fillId="43" borderId="0" applyNumberFormat="0" applyBorder="0" applyAlignment="0" applyProtection="0"/>
    <xf numFmtId="0" fontId="2" fillId="18" borderId="0" applyNumberFormat="0" applyBorder="0" applyAlignment="0" applyProtection="0"/>
    <xf numFmtId="0" fontId="47" fillId="43"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5" fillId="18" borderId="0" applyNumberFormat="0" applyBorder="0" applyAlignment="0" applyProtection="0"/>
    <xf numFmtId="0" fontId="48"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5"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5"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6" fillId="22" borderId="0" applyNumberFormat="0" applyBorder="0" applyAlignment="0" applyProtection="0"/>
    <xf numFmtId="0" fontId="30" fillId="22" borderId="0" applyNumberFormat="0" applyBorder="0" applyAlignment="0" applyProtection="0"/>
    <xf numFmtId="0" fontId="47" fillId="45" borderId="0" applyNumberFormat="0" applyBorder="0" applyAlignment="0" applyProtection="0"/>
    <xf numFmtId="0" fontId="2" fillId="22" borderId="0" applyNumberFormat="0" applyBorder="0" applyAlignment="0" applyProtection="0"/>
    <xf numFmtId="0" fontId="45"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0" fontId="30" fillId="22" borderId="0" applyNumberFormat="0" applyBorder="0" applyAlignment="0" applyProtection="0"/>
    <xf numFmtId="0" fontId="45" fillId="22" borderId="0" applyNumberFormat="0" applyBorder="0" applyAlignment="0" applyProtection="0"/>
    <xf numFmtId="0" fontId="2" fillId="46"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48" fillId="22"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30" fillId="22" borderId="0" applyNumberFormat="0" applyBorder="0" applyAlignment="0" applyProtection="0"/>
    <xf numFmtId="0" fontId="47" fillId="46" borderId="0" applyNumberFormat="0" applyBorder="0" applyAlignment="0" applyProtection="0"/>
    <xf numFmtId="0" fontId="30" fillId="22" borderId="0" applyNumberFormat="0" applyBorder="0" applyAlignment="0" applyProtection="0"/>
    <xf numFmtId="0" fontId="47"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47" fillId="4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7" fillId="45"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30" fillId="22"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7" borderId="0" applyNumberFormat="0" applyBorder="0" applyAlignment="0" applyProtection="0"/>
    <xf numFmtId="0" fontId="30" fillId="22" borderId="0" applyNumberFormat="0" applyBorder="0" applyAlignment="0" applyProtection="0"/>
    <xf numFmtId="0" fontId="47" fillId="45"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7" fillId="45" borderId="0" applyNumberFormat="0" applyBorder="0" applyAlignment="0" applyProtection="0"/>
    <xf numFmtId="0" fontId="2" fillId="22"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30" fillId="22" borderId="0" applyNumberFormat="0" applyBorder="0" applyAlignment="0" applyProtection="0"/>
    <xf numFmtId="0" fontId="47" fillId="46"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7" fillId="46"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47" fillId="46" borderId="0" applyNumberFormat="0" applyBorder="0" applyAlignment="0" applyProtection="0"/>
    <xf numFmtId="0" fontId="2" fillId="22" borderId="0" applyNumberFormat="0" applyBorder="0" applyAlignment="0" applyProtection="0"/>
    <xf numFmtId="0" fontId="47" fillId="46"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5" fillId="22" borderId="0" applyNumberFormat="0" applyBorder="0" applyAlignment="0" applyProtection="0"/>
    <xf numFmtId="0" fontId="48"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5"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5"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6" fillId="26" borderId="0" applyNumberFormat="0" applyBorder="0" applyAlignment="0" applyProtection="0"/>
    <xf numFmtId="0" fontId="30" fillId="26" borderId="0" applyNumberFormat="0" applyBorder="0" applyAlignment="0" applyProtection="0"/>
    <xf numFmtId="0" fontId="47" fillId="48" borderId="0" applyNumberFormat="0" applyBorder="0" applyAlignment="0" applyProtection="0"/>
    <xf numFmtId="0" fontId="2" fillId="26" borderId="0" applyNumberFormat="0" applyBorder="0" applyAlignment="0" applyProtection="0"/>
    <xf numFmtId="0" fontId="45"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6" borderId="0" applyNumberFormat="0" applyBorder="0" applyAlignment="0" applyProtection="0"/>
    <xf numFmtId="0" fontId="45" fillId="26" borderId="0" applyNumberFormat="0" applyBorder="0" applyAlignment="0" applyProtection="0"/>
    <xf numFmtId="0" fontId="2" fillId="39"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48" fillId="26"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6" borderId="0" applyNumberFormat="0" applyBorder="0" applyAlignment="0" applyProtection="0"/>
    <xf numFmtId="0" fontId="47" fillId="39" borderId="0" applyNumberFormat="0" applyBorder="0" applyAlignment="0" applyProtection="0"/>
    <xf numFmtId="0" fontId="30" fillId="26" borderId="0" applyNumberFormat="0" applyBorder="0" applyAlignment="0" applyProtection="0"/>
    <xf numFmtId="0" fontId="47"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47" fillId="4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7" fillId="4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6"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9" borderId="0" applyNumberFormat="0" applyBorder="0" applyAlignment="0" applyProtection="0"/>
    <xf numFmtId="0" fontId="30" fillId="26" borderId="0" applyNumberFormat="0" applyBorder="0" applyAlignment="0" applyProtection="0"/>
    <xf numFmtId="0" fontId="47" fillId="4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7" fillId="48" borderId="0" applyNumberFormat="0" applyBorder="0" applyAlignment="0" applyProtection="0"/>
    <xf numFmtId="0" fontId="2" fillId="26"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6" borderId="0" applyNumberFormat="0" applyBorder="0" applyAlignment="0" applyProtection="0"/>
    <xf numFmtId="0" fontId="47"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7" fillId="39"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47" fillId="39" borderId="0" applyNumberFormat="0" applyBorder="0" applyAlignment="0" applyProtection="0"/>
    <xf numFmtId="0" fontId="2" fillId="26" borderId="0" applyNumberFormat="0" applyBorder="0" applyAlignment="0" applyProtection="0"/>
    <xf numFmtId="0" fontId="47" fillId="39"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5" fillId="26" borderId="0" applyNumberFormat="0" applyBorder="0" applyAlignment="0" applyProtection="0"/>
    <xf numFmtId="0" fontId="48"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5"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5"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46" fillId="30" borderId="0" applyNumberFormat="0" applyBorder="0" applyAlignment="0" applyProtection="0"/>
    <xf numFmtId="0" fontId="30" fillId="30" borderId="0" applyNumberFormat="0" applyBorder="0" applyAlignment="0" applyProtection="0"/>
    <xf numFmtId="0" fontId="47" fillId="50" borderId="0" applyNumberFormat="0" applyBorder="0" applyAlignment="0" applyProtection="0"/>
    <xf numFmtId="0" fontId="2" fillId="30" borderId="0" applyNumberFormat="0" applyBorder="0" applyAlignment="0" applyProtection="0"/>
    <xf numFmtId="0" fontId="45"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0" fontId="30" fillId="30" borderId="0" applyNumberFormat="0" applyBorder="0" applyAlignment="0" applyProtection="0"/>
    <xf numFmtId="0" fontId="45"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48" fillId="3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47" fillId="5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7" fillId="5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0" fillId="3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30" fillId="30" borderId="0" applyNumberFormat="0" applyBorder="0" applyAlignment="0" applyProtection="0"/>
    <xf numFmtId="0" fontId="47" fillId="5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7" fillId="50" borderId="0" applyNumberFormat="0" applyBorder="0" applyAlignment="0" applyProtection="0"/>
    <xf numFmtId="0" fontId="2" fillId="3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47" fillId="5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7" fillId="5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45" fillId="30" borderId="0" applyNumberFormat="0" applyBorder="0" applyAlignment="0" applyProtection="0"/>
    <xf numFmtId="0" fontId="48"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45"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45"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46" fillId="34" borderId="0" applyNumberFormat="0" applyBorder="0" applyAlignment="0" applyProtection="0"/>
    <xf numFmtId="0" fontId="30" fillId="34" borderId="0" applyNumberFormat="0" applyBorder="0" applyAlignment="0" applyProtection="0"/>
    <xf numFmtId="0" fontId="47" fillId="42" borderId="0" applyNumberFormat="0" applyBorder="0" applyAlignment="0" applyProtection="0"/>
    <xf numFmtId="0" fontId="2" fillId="34" borderId="0" applyNumberFormat="0" applyBorder="0" applyAlignment="0" applyProtection="0"/>
    <xf numFmtId="0" fontId="45"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34" borderId="0" applyNumberFormat="0" applyBorder="0" applyAlignment="0" applyProtection="0"/>
    <xf numFmtId="0" fontId="45"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48" fillId="34"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47" fillId="52"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47" fillId="42"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34"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52" borderId="0" applyNumberFormat="0" applyBorder="0" applyAlignment="0" applyProtection="0"/>
    <xf numFmtId="0" fontId="30" fillId="34" borderId="0" applyNumberFormat="0" applyBorder="0" applyAlignment="0" applyProtection="0"/>
    <xf numFmtId="0" fontId="47" fillId="42"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47" fillId="42" borderId="0" applyNumberFormat="0" applyBorder="0" applyAlignment="0" applyProtection="0"/>
    <xf numFmtId="0" fontId="2" fillId="34"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47" fillId="42"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47" fillId="42"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45" fillId="34" borderId="0" applyNumberFormat="0" applyBorder="0" applyAlignment="0" applyProtection="0"/>
    <xf numFmtId="0" fontId="48"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45"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53"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5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15" borderId="0" applyNumberFormat="0" applyBorder="0" applyAlignment="0" applyProtection="0"/>
    <xf numFmtId="0" fontId="47" fillId="54" borderId="0" applyNumberFormat="0" applyBorder="0" applyAlignment="0" applyProtection="0"/>
    <xf numFmtId="0" fontId="30" fillId="15" borderId="0" applyNumberFormat="0" applyBorder="0" applyAlignment="0" applyProtection="0"/>
    <xf numFmtId="0" fontId="47" fillId="53"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5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5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15"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5" borderId="0" applyNumberFormat="0" applyBorder="0" applyAlignment="0" applyProtection="0"/>
    <xf numFmtId="0" fontId="30" fillId="15" borderId="0" applyNumberFormat="0" applyBorder="0" applyAlignment="0" applyProtection="0"/>
    <xf numFmtId="0" fontId="47" fillId="5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53" borderId="0" applyNumberFormat="0" applyBorder="0" applyAlignment="0" applyProtection="0"/>
    <xf numFmtId="0" fontId="2" fillId="15"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15" borderId="0" applyNumberFormat="0" applyBorder="0" applyAlignment="0" applyProtection="0"/>
    <xf numFmtId="0" fontId="47" fillId="5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54"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54" borderId="0" applyNumberFormat="0" applyBorder="0" applyAlignment="0" applyProtection="0"/>
    <xf numFmtId="0" fontId="2" fillId="15" borderId="0" applyNumberFormat="0" applyBorder="0" applyAlignment="0" applyProtection="0"/>
    <xf numFmtId="0" fontId="47" fillId="54"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3"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56"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19"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6" borderId="0" applyNumberFormat="0" applyBorder="0" applyAlignment="0" applyProtection="0"/>
    <xf numFmtId="0" fontId="30" fillId="19" borderId="0" applyNumberFormat="0" applyBorder="0" applyAlignment="0" applyProtection="0"/>
    <xf numFmtId="0" fontId="47"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3" borderId="0" applyNumberFormat="0" applyBorder="0" applyAlignment="0" applyProtection="0"/>
    <xf numFmtId="0" fontId="2" fillId="19"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3"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57"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5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30" fillId="23" borderId="0" applyNumberFormat="0" applyBorder="0" applyAlignment="0" applyProtection="0"/>
    <xf numFmtId="0" fontId="47" fillId="58" borderId="0" applyNumberFormat="0" applyBorder="0" applyAlignment="0" applyProtection="0"/>
    <xf numFmtId="0" fontId="30" fillId="23" borderId="0" applyNumberFormat="0" applyBorder="0" applyAlignment="0" applyProtection="0"/>
    <xf numFmtId="0" fontId="47" fillId="5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5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5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30" fillId="23"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9" borderId="0" applyNumberFormat="0" applyBorder="0" applyAlignment="0" applyProtection="0"/>
    <xf numFmtId="0" fontId="30" fillId="23" borderId="0" applyNumberFormat="0" applyBorder="0" applyAlignment="0" applyProtection="0"/>
    <xf numFmtId="0" fontId="47" fillId="5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57" borderId="0" applyNumberFormat="0" applyBorder="0" applyAlignment="0" applyProtection="0"/>
    <xf numFmtId="0" fontId="2" fillId="23"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30" fillId="23" borderId="0" applyNumberFormat="0" applyBorder="0" applyAlignment="0" applyProtection="0"/>
    <xf numFmtId="0" fontId="47" fillId="5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58"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58" borderId="0" applyNumberFormat="0" applyBorder="0" applyAlignment="0" applyProtection="0"/>
    <xf numFmtId="0" fontId="2" fillId="23" borderId="0" applyNumberFormat="0" applyBorder="0" applyAlignment="0" applyProtection="0"/>
    <xf numFmtId="0" fontId="47" fillId="58"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8"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54"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7" borderId="0" applyNumberFormat="0" applyBorder="0" applyAlignment="0" applyProtection="0"/>
    <xf numFmtId="0" fontId="47" fillId="54" borderId="0" applyNumberFormat="0" applyBorder="0" applyAlignment="0" applyProtection="0"/>
    <xf numFmtId="0" fontId="30" fillId="27" borderId="0" applyNumberFormat="0" applyBorder="0" applyAlignment="0" applyProtection="0"/>
    <xf numFmtId="0" fontId="47" fillId="48"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8"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7"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8"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8" borderId="0" applyNumberFormat="0" applyBorder="0" applyAlignment="0" applyProtection="0"/>
    <xf numFmtId="0" fontId="2" fillId="27"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7" borderId="0" applyNumberFormat="0" applyBorder="0" applyAlignment="0" applyProtection="0"/>
    <xf numFmtId="0" fontId="47" fillId="54"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54"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54" borderId="0" applyNumberFormat="0" applyBorder="0" applyAlignment="0" applyProtection="0"/>
    <xf numFmtId="0" fontId="2" fillId="27" borderId="0" applyNumberFormat="0" applyBorder="0" applyAlignment="0" applyProtection="0"/>
    <xf numFmtId="0" fontId="47" fillId="54"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3"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31"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5" borderId="0" applyNumberFormat="0" applyBorder="0" applyAlignment="0" applyProtection="0"/>
    <xf numFmtId="0" fontId="30" fillId="31" borderId="0" applyNumberFormat="0" applyBorder="0" applyAlignment="0" applyProtection="0"/>
    <xf numFmtId="0" fontId="47" fillId="5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3" borderId="0" applyNumberFormat="0" applyBorder="0" applyAlignment="0" applyProtection="0"/>
    <xf numFmtId="0" fontId="2" fillId="31"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3"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60"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42"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30" fillId="35" borderId="0" applyNumberFormat="0" applyBorder="0" applyAlignment="0" applyProtection="0"/>
    <xf numFmtId="0" fontId="47" fillId="42" borderId="0" applyNumberFormat="0" applyBorder="0" applyAlignment="0" applyProtection="0"/>
    <xf numFmtId="0" fontId="30" fillId="35" borderId="0" applyNumberFormat="0" applyBorder="0" applyAlignment="0" applyProtection="0"/>
    <xf numFmtId="0" fontId="47" fillId="60"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6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60"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30" fillId="35"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47" fillId="61" borderId="0" applyNumberFormat="0" applyBorder="0" applyAlignment="0" applyProtection="0"/>
    <xf numFmtId="0" fontId="30" fillId="35" borderId="0" applyNumberFormat="0" applyBorder="0" applyAlignment="0" applyProtection="0"/>
    <xf numFmtId="0" fontId="47" fillId="60"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60" borderId="0" applyNumberFormat="0" applyBorder="0" applyAlignment="0" applyProtection="0"/>
    <xf numFmtId="0" fontId="2" fillId="35"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30" fillId="35" borderId="0" applyNumberFormat="0" applyBorder="0" applyAlignment="0" applyProtection="0"/>
    <xf numFmtId="0" fontId="47" fillId="42"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2"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2" borderId="0" applyNumberFormat="0" applyBorder="0" applyAlignment="0" applyProtection="0"/>
    <xf numFmtId="0" fontId="2" fillId="35" borderId="0" applyNumberFormat="0" applyBorder="0" applyAlignment="0" applyProtection="0"/>
    <xf numFmtId="0" fontId="47" fillId="42"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6" borderId="0" applyNumberFormat="0" applyBorder="0" applyAlignment="0" applyProtection="0"/>
    <xf numFmtId="0" fontId="50" fillId="16" borderId="0" applyNumberFormat="0" applyBorder="0" applyAlignment="0" applyProtection="0"/>
    <xf numFmtId="0" fontId="51" fillId="62" borderId="0" applyNumberFormat="0" applyBorder="0" applyAlignment="0" applyProtection="0"/>
    <xf numFmtId="0" fontId="28" fillId="16" borderId="0" applyNumberFormat="0" applyBorder="0" applyAlignment="0" applyProtection="0"/>
    <xf numFmtId="0" fontId="52" fillId="16" borderId="0" applyNumberFormat="0" applyBorder="0" applyAlignment="0" applyProtection="0"/>
    <xf numFmtId="164" fontId="51" fillId="62" borderId="0" applyNumberFormat="0" applyBorder="0" applyAlignment="0" applyProtection="0"/>
    <xf numFmtId="0" fontId="52" fillId="16" borderId="0" applyNumberFormat="0" applyBorder="0" applyAlignment="0" applyProtection="0"/>
    <xf numFmtId="0" fontId="28" fillId="63" borderId="0" applyNumberFormat="0" applyBorder="0" applyAlignment="0" applyProtection="0"/>
    <xf numFmtId="0" fontId="53" fillId="16" borderId="0" applyNumberFormat="0" applyBorder="0" applyAlignment="0" applyProtection="0"/>
    <xf numFmtId="0" fontId="51" fillId="62"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0" fontId="51" fillId="62" borderId="0" applyNumberFormat="0" applyBorder="0" applyAlignment="0" applyProtection="0"/>
    <xf numFmtId="164" fontId="51" fillId="62" borderId="0" applyNumberFormat="0" applyBorder="0" applyAlignment="0" applyProtection="0"/>
    <xf numFmtId="0" fontId="28" fillId="16" borderId="0" applyNumberFormat="0" applyBorder="0" applyAlignment="0" applyProtection="0"/>
    <xf numFmtId="0" fontId="51" fillId="63" borderId="0" applyNumberFormat="0" applyBorder="0" applyAlignment="0" applyProtection="0"/>
    <xf numFmtId="0" fontId="51" fillId="63" borderId="0" applyNumberFormat="0" applyBorder="0" applyAlignment="0" applyProtection="0"/>
    <xf numFmtId="0" fontId="28" fillId="16" borderId="0" applyNumberFormat="0" applyBorder="0" applyAlignment="0" applyProtection="0"/>
    <xf numFmtId="164" fontId="51" fillId="62" borderId="0" applyNumberFormat="0" applyBorder="0" applyAlignment="0" applyProtection="0"/>
    <xf numFmtId="0" fontId="51" fillId="62" borderId="0" applyNumberFormat="0" applyBorder="0" applyAlignment="0" applyProtection="0"/>
    <xf numFmtId="0" fontId="28" fillId="16" borderId="0" applyNumberFormat="0" applyBorder="0" applyAlignment="0" applyProtection="0"/>
    <xf numFmtId="0" fontId="51" fillId="63" borderId="0" applyNumberFormat="0" applyBorder="0" applyAlignment="0" applyProtection="0"/>
    <xf numFmtId="0" fontId="50"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53" fillId="16" borderId="0" applyNumberFormat="0" applyBorder="0" applyAlignment="0" applyProtection="0"/>
    <xf numFmtId="0" fontId="52" fillId="16" borderId="0" applyNumberFormat="0" applyBorder="0" applyAlignment="0" applyProtection="0"/>
    <xf numFmtId="0" fontId="49" fillId="20" borderId="0" applyNumberFormat="0" applyBorder="0" applyAlignment="0" applyProtection="0"/>
    <xf numFmtId="0" fontId="50" fillId="20" borderId="0" applyNumberFormat="0" applyBorder="0" applyAlignment="0" applyProtection="0"/>
    <xf numFmtId="0" fontId="51" fillId="43" borderId="0" applyNumberFormat="0" applyBorder="0" applyAlignment="0" applyProtection="0"/>
    <xf numFmtId="0" fontId="28" fillId="20" borderId="0" applyNumberFormat="0" applyBorder="0" applyAlignment="0" applyProtection="0"/>
    <xf numFmtId="0" fontId="52" fillId="20" borderId="0" applyNumberFormat="0" applyBorder="0" applyAlignment="0" applyProtection="0"/>
    <xf numFmtId="164" fontId="51" fillId="43" borderId="0" applyNumberFormat="0" applyBorder="0" applyAlignment="0" applyProtection="0"/>
    <xf numFmtId="0" fontId="52" fillId="20" borderId="0" applyNumberFormat="0" applyBorder="0" applyAlignment="0" applyProtection="0"/>
    <xf numFmtId="0" fontId="53" fillId="20" borderId="0" applyNumberFormat="0" applyBorder="0" applyAlignment="0" applyProtection="0"/>
    <xf numFmtId="0" fontId="51" fillId="43" borderId="0" applyNumberFormat="0" applyBorder="0" applyAlignment="0" applyProtection="0"/>
    <xf numFmtId="0" fontId="51" fillId="56" borderId="0" applyNumberFormat="0" applyBorder="0" applyAlignment="0" applyProtection="0"/>
    <xf numFmtId="0" fontId="51" fillId="43" borderId="0" applyNumberFormat="0" applyBorder="0" applyAlignment="0" applyProtection="0"/>
    <xf numFmtId="0" fontId="28" fillId="20" borderId="0" applyNumberFormat="0" applyBorder="0" applyAlignment="0" applyProtection="0"/>
    <xf numFmtId="164" fontId="51" fillId="43" borderId="0" applyNumberFormat="0" applyBorder="0" applyAlignment="0" applyProtection="0"/>
    <xf numFmtId="0" fontId="28" fillId="20" borderId="0" applyNumberFormat="0" applyBorder="0" applyAlignment="0" applyProtection="0"/>
    <xf numFmtId="0" fontId="51" fillId="43" borderId="0" applyNumberFormat="0" applyBorder="0" applyAlignment="0" applyProtection="0"/>
    <xf numFmtId="164" fontId="51" fillId="43" borderId="0" applyNumberFormat="0" applyBorder="0" applyAlignment="0" applyProtection="0"/>
    <xf numFmtId="0" fontId="28" fillId="20" borderId="0" applyNumberFormat="0" applyBorder="0" applyAlignment="0" applyProtection="0"/>
    <xf numFmtId="0" fontId="50"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53" fillId="20" borderId="0" applyNumberFormat="0" applyBorder="0" applyAlignment="0" applyProtection="0"/>
    <xf numFmtId="0" fontId="52" fillId="20" borderId="0" applyNumberFormat="0" applyBorder="0" applyAlignment="0" applyProtection="0"/>
    <xf numFmtId="0" fontId="49" fillId="24" borderId="0" applyNumberFormat="0" applyBorder="0" applyAlignment="0" applyProtection="0"/>
    <xf numFmtId="0" fontId="50" fillId="24" borderId="0" applyNumberFormat="0" applyBorder="0" applyAlignment="0" applyProtection="0"/>
    <xf numFmtId="0" fontId="51" fillId="57" borderId="0" applyNumberFormat="0" applyBorder="0" applyAlignment="0" applyProtection="0"/>
    <xf numFmtId="0" fontId="28" fillId="24" borderId="0" applyNumberFormat="0" applyBorder="0" applyAlignment="0" applyProtection="0"/>
    <xf numFmtId="0" fontId="52" fillId="24" borderId="0" applyNumberFormat="0" applyBorder="0" applyAlignment="0" applyProtection="0"/>
    <xf numFmtId="164" fontId="51" fillId="57" borderId="0" applyNumberFormat="0" applyBorder="0" applyAlignment="0" applyProtection="0"/>
    <xf numFmtId="0" fontId="52" fillId="24" borderId="0" applyNumberFormat="0" applyBorder="0" applyAlignment="0" applyProtection="0"/>
    <xf numFmtId="0" fontId="28" fillId="58" borderId="0" applyNumberFormat="0" applyBorder="0" applyAlignment="0" applyProtection="0"/>
    <xf numFmtId="0" fontId="53" fillId="24" borderId="0" applyNumberFormat="0" applyBorder="0" applyAlignment="0" applyProtection="0"/>
    <xf numFmtId="0" fontId="51" fillId="57"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0" fontId="51" fillId="57" borderId="0" applyNumberFormat="0" applyBorder="0" applyAlignment="0" applyProtection="0"/>
    <xf numFmtId="164" fontId="51" fillId="57" borderId="0" applyNumberFormat="0" applyBorder="0" applyAlignment="0" applyProtection="0"/>
    <xf numFmtId="0" fontId="28" fillId="24"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28" fillId="24" borderId="0" applyNumberFormat="0" applyBorder="0" applyAlignment="0" applyProtection="0"/>
    <xf numFmtId="164" fontId="51" fillId="57" borderId="0" applyNumberFormat="0" applyBorder="0" applyAlignment="0" applyProtection="0"/>
    <xf numFmtId="0" fontId="51" fillId="57" borderId="0" applyNumberFormat="0" applyBorder="0" applyAlignment="0" applyProtection="0"/>
    <xf numFmtId="0" fontId="28" fillId="24" borderId="0" applyNumberFormat="0" applyBorder="0" applyAlignment="0" applyProtection="0"/>
    <xf numFmtId="0" fontId="51" fillId="58" borderId="0" applyNumberFormat="0" applyBorder="0" applyAlignment="0" applyProtection="0"/>
    <xf numFmtId="0" fontId="50"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53" fillId="24" borderId="0" applyNumberFormat="0" applyBorder="0" applyAlignment="0" applyProtection="0"/>
    <xf numFmtId="0" fontId="52" fillId="24" borderId="0" applyNumberFormat="0" applyBorder="0" applyAlignment="0" applyProtection="0"/>
    <xf numFmtId="0" fontId="49" fillId="28" borderId="0" applyNumberFormat="0" applyBorder="0" applyAlignment="0" applyProtection="0"/>
    <xf numFmtId="0" fontId="50" fillId="28" borderId="0" applyNumberFormat="0" applyBorder="0" applyAlignment="0" applyProtection="0"/>
    <xf numFmtId="0" fontId="51" fillId="65" borderId="0" applyNumberFormat="0" applyBorder="0" applyAlignment="0" applyProtection="0"/>
    <xf numFmtId="0" fontId="28" fillId="28" borderId="0" applyNumberFormat="0" applyBorder="0" applyAlignment="0" applyProtection="0"/>
    <xf numFmtId="0" fontId="52" fillId="28" borderId="0" applyNumberFormat="0" applyBorder="0" applyAlignment="0" applyProtection="0"/>
    <xf numFmtId="164" fontId="51" fillId="65" borderId="0" applyNumberFormat="0" applyBorder="0" applyAlignment="0" applyProtection="0"/>
    <xf numFmtId="0" fontId="52" fillId="28" borderId="0" applyNumberFormat="0" applyBorder="0" applyAlignment="0" applyProtection="0"/>
    <xf numFmtId="0" fontId="28" fillId="54" borderId="0" applyNumberFormat="0" applyBorder="0" applyAlignment="0" applyProtection="0"/>
    <xf numFmtId="0" fontId="53" fillId="28" borderId="0" applyNumberFormat="0" applyBorder="0" applyAlignment="0" applyProtection="0"/>
    <xf numFmtId="0" fontId="51" fillId="65" borderId="0" applyNumberFormat="0" applyBorder="0" applyAlignment="0" applyProtection="0"/>
    <xf numFmtId="0" fontId="51" fillId="66" borderId="0" applyNumberFormat="0" applyBorder="0" applyAlignment="0" applyProtection="0"/>
    <xf numFmtId="0" fontId="51" fillId="54" borderId="0" applyNumberFormat="0" applyBorder="0" applyAlignment="0" applyProtection="0"/>
    <xf numFmtId="0" fontId="51" fillId="65" borderId="0" applyNumberFormat="0" applyBorder="0" applyAlignment="0" applyProtection="0"/>
    <xf numFmtId="164" fontId="51" fillId="65" borderId="0" applyNumberFormat="0" applyBorder="0" applyAlignment="0" applyProtection="0"/>
    <xf numFmtId="0" fontId="28" fillId="28"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28" fillId="28" borderId="0" applyNumberFormat="0" applyBorder="0" applyAlignment="0" applyProtection="0"/>
    <xf numFmtId="164" fontId="51" fillId="65" borderId="0" applyNumberFormat="0" applyBorder="0" applyAlignment="0" applyProtection="0"/>
    <xf numFmtId="0" fontId="51" fillId="65" borderId="0" applyNumberFormat="0" applyBorder="0" applyAlignment="0" applyProtection="0"/>
    <xf numFmtId="0" fontId="28" fillId="28" borderId="0" applyNumberFormat="0" applyBorder="0" applyAlignment="0" applyProtection="0"/>
    <xf numFmtId="0" fontId="51" fillId="54" borderId="0" applyNumberFormat="0" applyBorder="0" applyAlignment="0" applyProtection="0"/>
    <xf numFmtId="0" fontId="50" fillId="28" borderId="0" applyNumberFormat="0" applyBorder="0" applyAlignment="0" applyProtection="0"/>
    <xf numFmtId="0" fontId="28" fillId="28" borderId="0" applyNumberFormat="0" applyBorder="0" applyAlignment="0" applyProtection="0"/>
    <xf numFmtId="0" fontId="28" fillId="28" borderId="0" applyNumberFormat="0" applyBorder="0" applyAlignment="0" applyProtection="0"/>
    <xf numFmtId="0" fontId="53" fillId="28" borderId="0" applyNumberFormat="0" applyBorder="0" applyAlignment="0" applyProtection="0"/>
    <xf numFmtId="0" fontId="52" fillId="28"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51" fillId="63" borderId="0" applyNumberFormat="0" applyBorder="0" applyAlignment="0" applyProtection="0"/>
    <xf numFmtId="0" fontId="28" fillId="32" borderId="0" applyNumberFormat="0" applyBorder="0" applyAlignment="0" applyProtection="0"/>
    <xf numFmtId="0" fontId="52" fillId="32" borderId="0" applyNumberFormat="0" applyBorder="0" applyAlignment="0" applyProtection="0"/>
    <xf numFmtId="164" fontId="51" fillId="63" borderId="0" applyNumberFormat="0" applyBorder="0" applyAlignment="0" applyProtection="0"/>
    <xf numFmtId="0" fontId="52" fillId="32" borderId="0" applyNumberFormat="0" applyBorder="0" applyAlignment="0" applyProtection="0"/>
    <xf numFmtId="0" fontId="53" fillId="32" borderId="0" applyNumberFormat="0" applyBorder="0" applyAlignment="0" applyProtection="0"/>
    <xf numFmtId="0" fontId="51" fillId="63" borderId="0" applyNumberFormat="0" applyBorder="0" applyAlignment="0" applyProtection="0"/>
    <xf numFmtId="0" fontId="51" fillId="67" borderId="0" applyNumberFormat="0" applyBorder="0" applyAlignment="0" applyProtection="0"/>
    <xf numFmtId="0" fontId="51" fillId="63" borderId="0" applyNumberFormat="0" applyBorder="0" applyAlignment="0" applyProtection="0"/>
    <xf numFmtId="0" fontId="28" fillId="32" borderId="0" applyNumberFormat="0" applyBorder="0" applyAlignment="0" applyProtection="0"/>
    <xf numFmtId="164" fontId="51" fillId="63" borderId="0" applyNumberFormat="0" applyBorder="0" applyAlignment="0" applyProtection="0"/>
    <xf numFmtId="0" fontId="28" fillId="32"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32" borderId="0" applyNumberFormat="0" applyBorder="0" applyAlignment="0" applyProtection="0"/>
    <xf numFmtId="0" fontId="50"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53" fillId="32" borderId="0" applyNumberFormat="0" applyBorder="0" applyAlignment="0" applyProtection="0"/>
    <xf numFmtId="0" fontId="52" fillId="32" borderId="0" applyNumberFormat="0" applyBorder="0" applyAlignment="0" applyProtection="0"/>
    <xf numFmtId="0" fontId="49" fillId="36" borderId="0" applyNumberFormat="0" applyBorder="0" applyAlignment="0" applyProtection="0"/>
    <xf numFmtId="0" fontId="50" fillId="36" borderId="0" applyNumberFormat="0" applyBorder="0" applyAlignment="0" applyProtection="0"/>
    <xf numFmtId="0" fontId="51" fillId="68" borderId="0" applyNumberFormat="0" applyBorder="0" applyAlignment="0" applyProtection="0"/>
    <xf numFmtId="0" fontId="28" fillId="36" borderId="0" applyNumberFormat="0" applyBorder="0" applyAlignment="0" applyProtection="0"/>
    <xf numFmtId="0" fontId="52" fillId="36" borderId="0" applyNumberFormat="0" applyBorder="0" applyAlignment="0" applyProtection="0"/>
    <xf numFmtId="164" fontId="51" fillId="68" borderId="0" applyNumberFormat="0" applyBorder="0" applyAlignment="0" applyProtection="0"/>
    <xf numFmtId="0" fontId="52" fillId="36" borderId="0" applyNumberFormat="0" applyBorder="0" applyAlignment="0" applyProtection="0"/>
    <xf numFmtId="0" fontId="28" fillId="42" borderId="0" applyNumberFormat="0" applyBorder="0" applyAlignment="0" applyProtection="0"/>
    <xf numFmtId="0" fontId="53" fillId="36" borderId="0" applyNumberFormat="0" applyBorder="0" applyAlignment="0" applyProtection="0"/>
    <xf numFmtId="0" fontId="51" fillId="68" borderId="0" applyNumberFormat="0" applyBorder="0" applyAlignment="0" applyProtection="0"/>
    <xf numFmtId="0" fontId="51" fillId="69" borderId="0" applyNumberFormat="0" applyBorder="0" applyAlignment="0" applyProtection="0"/>
    <xf numFmtId="0" fontId="51" fillId="42" borderId="0" applyNumberFormat="0" applyBorder="0" applyAlignment="0" applyProtection="0"/>
    <xf numFmtId="0" fontId="51" fillId="68" borderId="0" applyNumberFormat="0" applyBorder="0" applyAlignment="0" applyProtection="0"/>
    <xf numFmtId="164" fontId="51" fillId="68" borderId="0" applyNumberFormat="0" applyBorder="0" applyAlignment="0" applyProtection="0"/>
    <xf numFmtId="0" fontId="28" fillId="36"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28" fillId="36" borderId="0" applyNumberFormat="0" applyBorder="0" applyAlignment="0" applyProtection="0"/>
    <xf numFmtId="164" fontId="51" fillId="68" borderId="0" applyNumberFormat="0" applyBorder="0" applyAlignment="0" applyProtection="0"/>
    <xf numFmtId="0" fontId="51" fillId="68" borderId="0" applyNumberFormat="0" applyBorder="0" applyAlignment="0" applyProtection="0"/>
    <xf numFmtId="0" fontId="28" fillId="36" borderId="0" applyNumberFormat="0" applyBorder="0" applyAlignment="0" applyProtection="0"/>
    <xf numFmtId="0" fontId="51" fillId="42" borderId="0" applyNumberFormat="0" applyBorder="0" applyAlignment="0" applyProtection="0"/>
    <xf numFmtId="0" fontId="50"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53" fillId="36" borderId="0" applyNumberFormat="0" applyBorder="0" applyAlignment="0" applyProtection="0"/>
    <xf numFmtId="0" fontId="52" fillId="36" borderId="0" applyNumberFormat="0" applyBorder="0" applyAlignment="0" applyProtection="0"/>
    <xf numFmtId="0" fontId="43" fillId="0" borderId="11" applyNumberFormat="0" applyFont="0" applyFill="0" applyAlignment="0" applyProtection="0"/>
    <xf numFmtId="164" fontId="37" fillId="70" borderId="23" applyNumberFormat="0" applyFont="0" applyAlignment="0" applyProtection="0">
      <alignment vertical="top"/>
    </xf>
    <xf numFmtId="164" fontId="37" fillId="45" borderId="24" applyNumberFormat="0" applyFont="0" applyBorder="0" applyProtection="0"/>
    <xf numFmtId="0" fontId="54" fillId="71" borderId="0" applyNumberFormat="0" applyBorder="0" applyAlignment="0" applyProtection="0"/>
    <xf numFmtId="0" fontId="54" fillId="71" borderId="0" applyNumberFormat="0" applyBorder="0" applyAlignment="0" applyProtection="0"/>
    <xf numFmtId="0" fontId="51" fillId="72"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1" fillId="73" borderId="0" applyNumberFormat="0" applyBorder="0" applyAlignment="0" applyProtection="0"/>
    <xf numFmtId="0" fontId="28" fillId="13" borderId="0" applyNumberFormat="0" applyBorder="0" applyAlignment="0" applyProtection="0"/>
    <xf numFmtId="0" fontId="52" fillId="13" borderId="0" applyNumberFormat="0" applyBorder="0" applyAlignment="0" applyProtection="0"/>
    <xf numFmtId="164" fontId="51" fillId="73" borderId="0" applyNumberFormat="0" applyBorder="0" applyAlignment="0" applyProtection="0"/>
    <xf numFmtId="0" fontId="52" fillId="13" borderId="0" applyNumberFormat="0" applyBorder="0" applyAlignment="0" applyProtection="0"/>
    <xf numFmtId="0" fontId="28" fillId="63" borderId="0" applyNumberFormat="0" applyBorder="0" applyAlignment="0" applyProtection="0"/>
    <xf numFmtId="0" fontId="53" fillId="13" borderId="0" applyNumberFormat="0" applyBorder="0" applyAlignment="0" applyProtection="0"/>
    <xf numFmtId="0" fontId="51" fillId="73" borderId="0" applyNumberFormat="0" applyBorder="0" applyAlignment="0" applyProtection="0"/>
    <xf numFmtId="0" fontId="51" fillId="74" borderId="0" applyNumberFormat="0" applyBorder="0" applyAlignment="0" applyProtection="0"/>
    <xf numFmtId="0" fontId="51" fillId="63" borderId="0" applyNumberFormat="0" applyBorder="0" applyAlignment="0" applyProtection="0"/>
    <xf numFmtId="0" fontId="51" fillId="73" borderId="0" applyNumberFormat="0" applyBorder="0" applyAlignment="0" applyProtection="0"/>
    <xf numFmtId="164" fontId="51" fillId="73" borderId="0" applyNumberFormat="0" applyBorder="0" applyAlignment="0" applyProtection="0"/>
    <xf numFmtId="0" fontId="28" fillId="13" borderId="0" applyNumberFormat="0" applyBorder="0" applyAlignment="0" applyProtection="0"/>
    <xf numFmtId="0" fontId="28" fillId="63" borderId="0" applyNumberFormat="0" applyBorder="0" applyAlignment="0" applyProtection="0"/>
    <xf numFmtId="0" fontId="51" fillId="63" borderId="0" applyNumberFormat="0" applyBorder="0" applyAlignment="0" applyProtection="0"/>
    <xf numFmtId="0" fontId="51" fillId="63" borderId="0" applyNumberFormat="0" applyBorder="0" applyAlignment="0" applyProtection="0"/>
    <xf numFmtId="0" fontId="28" fillId="13" borderId="0" applyNumberFormat="0" applyBorder="0" applyAlignment="0" applyProtection="0"/>
    <xf numFmtId="164" fontId="51" fillId="73" borderId="0" applyNumberFormat="0" applyBorder="0" applyAlignment="0" applyProtection="0"/>
    <xf numFmtId="0" fontId="51" fillId="73" borderId="0" applyNumberFormat="0" applyBorder="0" applyAlignment="0" applyProtection="0"/>
    <xf numFmtId="0" fontId="28" fillId="13" borderId="0" applyNumberFormat="0" applyBorder="0" applyAlignment="0" applyProtection="0"/>
    <xf numFmtId="0" fontId="51" fillId="63" borderId="0" applyNumberFormat="0" applyBorder="0" applyAlignment="0" applyProtection="0"/>
    <xf numFmtId="0" fontId="50"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53" fillId="13" borderId="0" applyNumberFormat="0" applyBorder="0" applyAlignment="0" applyProtection="0"/>
    <xf numFmtId="0" fontId="52" fillId="13" borderId="0" applyNumberFormat="0" applyBorder="0" applyAlignment="0" applyProtection="0"/>
    <xf numFmtId="0" fontId="54" fillId="75" borderId="0" applyNumberFormat="0" applyBorder="0" applyAlignment="0" applyProtection="0"/>
    <xf numFmtId="0" fontId="54" fillId="76" borderId="0" applyNumberFormat="0" applyBorder="0" applyAlignment="0" applyProtection="0"/>
    <xf numFmtId="0" fontId="51" fillId="7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1" fillId="78"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78" borderId="0" applyNumberFormat="0" applyBorder="0" applyAlignment="0" applyProtection="0"/>
    <xf numFmtId="0" fontId="52" fillId="17" borderId="0" applyNumberFormat="0" applyBorder="0" applyAlignment="0" applyProtection="0"/>
    <xf numFmtId="0" fontId="28" fillId="79" borderId="0" applyNumberFormat="0" applyBorder="0" applyAlignment="0" applyProtection="0"/>
    <xf numFmtId="0" fontId="53" fillId="17" borderId="0" applyNumberFormat="0" applyBorder="0" applyAlignment="0" applyProtection="0"/>
    <xf numFmtId="0" fontId="51" fillId="78" borderId="0" applyNumberFormat="0" applyBorder="0" applyAlignment="0" applyProtection="0"/>
    <xf numFmtId="0" fontId="51" fillId="80" borderId="0" applyNumberFormat="0" applyBorder="0" applyAlignment="0" applyProtection="0"/>
    <xf numFmtId="0" fontId="51" fillId="78" borderId="0" applyNumberFormat="0" applyBorder="0" applyAlignment="0" applyProtection="0"/>
    <xf numFmtId="0" fontId="28" fillId="17" borderId="0" applyNumberFormat="0" applyBorder="0" applyAlignment="0" applyProtection="0"/>
    <xf numFmtId="164" fontId="51" fillId="78" borderId="0" applyNumberFormat="0" applyBorder="0" applyAlignment="0" applyProtection="0"/>
    <xf numFmtId="0" fontId="28" fillId="79" borderId="0" applyNumberFormat="0" applyBorder="0" applyAlignment="0" applyProtection="0"/>
    <xf numFmtId="0" fontId="28" fillId="17" borderId="0" applyNumberFormat="0" applyBorder="0" applyAlignment="0" applyProtection="0"/>
    <xf numFmtId="0" fontId="51" fillId="78" borderId="0" applyNumberFormat="0" applyBorder="0" applyAlignment="0" applyProtection="0"/>
    <xf numFmtId="164" fontId="51" fillId="78" borderId="0" applyNumberFormat="0" applyBorder="0" applyAlignment="0" applyProtection="0"/>
    <xf numFmtId="0" fontId="28" fillId="17"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54" fillId="75" borderId="0" applyNumberFormat="0" applyBorder="0" applyAlignment="0" applyProtection="0"/>
    <xf numFmtId="0" fontId="54" fillId="81" borderId="0" applyNumberFormat="0" applyBorder="0" applyAlignment="0" applyProtection="0"/>
    <xf numFmtId="0" fontId="51" fillId="76"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1" fillId="82"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82" borderId="0" applyNumberFormat="0" applyBorder="0" applyAlignment="0" applyProtection="0"/>
    <xf numFmtId="0" fontId="52" fillId="21" borderId="0" applyNumberFormat="0" applyBorder="0" applyAlignment="0" applyProtection="0"/>
    <xf numFmtId="0" fontId="28" fillId="79" borderId="0" applyNumberFormat="0" applyBorder="0" applyAlignment="0" applyProtection="0"/>
    <xf numFmtId="0" fontId="53" fillId="21" borderId="0" applyNumberFormat="0" applyBorder="0" applyAlignment="0" applyProtection="0"/>
    <xf numFmtId="0" fontId="51" fillId="82" borderId="0" applyNumberFormat="0" applyBorder="0" applyAlignment="0" applyProtection="0"/>
    <xf numFmtId="0" fontId="51" fillId="83" borderId="0" applyNumberFormat="0" applyBorder="0" applyAlignment="0" applyProtection="0"/>
    <xf numFmtId="0" fontId="51" fillId="82" borderId="0" applyNumberFormat="0" applyBorder="0" applyAlignment="0" applyProtection="0"/>
    <xf numFmtId="0" fontId="28" fillId="21" borderId="0" applyNumberFormat="0" applyBorder="0" applyAlignment="0" applyProtection="0"/>
    <xf numFmtId="164" fontId="51" fillId="82" borderId="0" applyNumberFormat="0" applyBorder="0" applyAlignment="0" applyProtection="0"/>
    <xf numFmtId="0" fontId="28" fillId="79" borderId="0" applyNumberFormat="0" applyBorder="0" applyAlignment="0" applyProtection="0"/>
    <xf numFmtId="0" fontId="28" fillId="21" borderId="0" applyNumberFormat="0" applyBorder="0" applyAlignment="0" applyProtection="0"/>
    <xf numFmtId="0" fontId="51" fillId="82" borderId="0" applyNumberFormat="0" applyBorder="0" applyAlignment="0" applyProtection="0"/>
    <xf numFmtId="164" fontId="51" fillId="82"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54" fillId="71" borderId="0" applyNumberFormat="0" applyBorder="0" applyAlignment="0" applyProtection="0"/>
    <xf numFmtId="0" fontId="54" fillId="76" borderId="0" applyNumberFormat="0" applyBorder="0" applyAlignment="0" applyProtection="0"/>
    <xf numFmtId="0" fontId="51" fillId="76"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1" fillId="65"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65" borderId="0" applyNumberFormat="0" applyBorder="0" applyAlignment="0" applyProtection="0"/>
    <xf numFmtId="0" fontId="52" fillId="25" borderId="0" applyNumberFormat="0" applyBorder="0" applyAlignment="0" applyProtection="0"/>
    <xf numFmtId="0" fontId="28" fillId="84" borderId="0" applyNumberFormat="0" applyBorder="0" applyAlignment="0" applyProtection="0"/>
    <xf numFmtId="0" fontId="53" fillId="25" borderId="0" applyNumberFormat="0" applyBorder="0" applyAlignment="0" applyProtection="0"/>
    <xf numFmtId="0" fontId="51" fillId="65" borderId="0" applyNumberFormat="0" applyBorder="0" applyAlignment="0" applyProtection="0"/>
    <xf numFmtId="0" fontId="51" fillId="66" borderId="0" applyNumberFormat="0" applyBorder="0" applyAlignment="0" applyProtection="0"/>
    <xf numFmtId="0" fontId="51" fillId="84" borderId="0" applyNumberFormat="0" applyBorder="0" applyAlignment="0" applyProtection="0"/>
    <xf numFmtId="0" fontId="51" fillId="65" borderId="0" applyNumberFormat="0" applyBorder="0" applyAlignment="0" applyProtection="0"/>
    <xf numFmtId="164" fontId="51" fillId="65" borderId="0" applyNumberFormat="0" applyBorder="0" applyAlignment="0" applyProtection="0"/>
    <xf numFmtId="0" fontId="28" fillId="25" borderId="0" applyNumberFormat="0" applyBorder="0" applyAlignment="0" applyProtection="0"/>
    <xf numFmtId="0" fontId="28" fillId="84" borderId="0" applyNumberFormat="0" applyBorder="0" applyAlignment="0" applyProtection="0"/>
    <xf numFmtId="0" fontId="51" fillId="84" borderId="0" applyNumberFormat="0" applyBorder="0" applyAlignment="0" applyProtection="0"/>
    <xf numFmtId="0" fontId="51" fillId="84" borderId="0" applyNumberFormat="0" applyBorder="0" applyAlignment="0" applyProtection="0"/>
    <xf numFmtId="0" fontId="28" fillId="25" borderId="0" applyNumberFormat="0" applyBorder="0" applyAlignment="0" applyProtection="0"/>
    <xf numFmtId="164" fontId="51" fillId="65" borderId="0" applyNumberFormat="0" applyBorder="0" applyAlignment="0" applyProtection="0"/>
    <xf numFmtId="0" fontId="51" fillId="65" borderId="0" applyNumberFormat="0" applyBorder="0" applyAlignment="0" applyProtection="0"/>
    <xf numFmtId="0" fontId="28" fillId="25" borderId="0" applyNumberFormat="0" applyBorder="0" applyAlignment="0" applyProtection="0"/>
    <xf numFmtId="0" fontId="51" fillId="84"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54" fillId="85" borderId="0" applyNumberFormat="0" applyBorder="0" applyAlignment="0" applyProtection="0"/>
    <xf numFmtId="0" fontId="54" fillId="71" borderId="0" applyNumberFormat="0" applyBorder="0" applyAlignment="0" applyProtection="0"/>
    <xf numFmtId="0" fontId="51" fillId="72"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1" fillId="63"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3"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1" fillId="63" borderId="0" applyNumberFormat="0" applyBorder="0" applyAlignment="0" applyProtection="0"/>
    <xf numFmtId="0" fontId="51" fillId="67" borderId="0" applyNumberFormat="0" applyBorder="0" applyAlignment="0" applyProtection="0"/>
    <xf numFmtId="0" fontId="51" fillId="63" borderId="0" applyNumberFormat="0" applyBorder="0" applyAlignment="0" applyProtection="0"/>
    <xf numFmtId="0" fontId="28" fillId="29" borderId="0" applyNumberFormat="0" applyBorder="0" applyAlignment="0" applyProtection="0"/>
    <xf numFmtId="164" fontId="51" fillId="63" borderId="0" applyNumberFormat="0" applyBorder="0" applyAlignment="0" applyProtection="0"/>
    <xf numFmtId="0" fontId="28" fillId="29"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29"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54" fillId="75" borderId="0" applyNumberFormat="0" applyBorder="0" applyAlignment="0" applyProtection="0"/>
    <xf numFmtId="0" fontId="54" fillId="86" borderId="0" applyNumberFormat="0" applyBorder="0" applyAlignment="0" applyProtection="0"/>
    <xf numFmtId="0" fontId="51" fillId="86"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1" fillId="87"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87"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87" borderId="0" applyNumberFormat="0" applyBorder="0" applyAlignment="0" applyProtection="0"/>
    <xf numFmtId="0" fontId="51" fillId="88" borderId="0" applyNumberFormat="0" applyBorder="0" applyAlignment="0" applyProtection="0"/>
    <xf numFmtId="0" fontId="51" fillId="87" borderId="0" applyNumberFormat="0" applyBorder="0" applyAlignment="0" applyProtection="0"/>
    <xf numFmtId="0" fontId="28" fillId="33" borderId="0" applyNumberFormat="0" applyBorder="0" applyAlignment="0" applyProtection="0"/>
    <xf numFmtId="164" fontId="51" fillId="87" borderId="0" applyNumberFormat="0" applyBorder="0" applyAlignment="0" applyProtection="0"/>
    <xf numFmtId="0" fontId="28" fillId="33" borderId="0" applyNumberFormat="0" applyBorder="0" applyAlignment="0" applyProtection="0"/>
    <xf numFmtId="0" fontId="51" fillId="87" borderId="0" applyNumberFormat="0" applyBorder="0" applyAlignment="0" applyProtection="0"/>
    <xf numFmtId="164" fontId="51" fillId="87"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55" fillId="0" borderId="25" applyNumberFormat="0"/>
    <xf numFmtId="0" fontId="43" fillId="0" borderId="3" applyNumberFormat="0" applyFont="0" applyBorder="0"/>
    <xf numFmtId="0" fontId="56" fillId="89" borderId="3" applyNumberFormat="0" applyBorder="0"/>
    <xf numFmtId="0" fontId="56" fillId="89" borderId="26" applyNumberFormat="0" applyFont="0"/>
    <xf numFmtId="0" fontId="57" fillId="89" borderId="3" applyNumberFormat="0" applyFont="0" applyBorder="0"/>
    <xf numFmtId="172" fontId="9" fillId="90" borderId="27">
      <alignment horizontal="center" vertical="center"/>
    </xf>
    <xf numFmtId="172" fontId="9" fillId="90" borderId="27">
      <alignment horizontal="center" vertical="center"/>
    </xf>
    <xf numFmtId="172" fontId="9" fillId="90" borderId="27">
      <alignment horizontal="center" vertical="center"/>
    </xf>
    <xf numFmtId="173" fontId="58"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2" fontId="9" fillId="90" borderId="27">
      <alignment horizontal="center" vertical="center"/>
    </xf>
    <xf numFmtId="174" fontId="23" fillId="90" borderId="27">
      <alignment horizontal="center" vertical="center"/>
    </xf>
    <xf numFmtId="174" fontId="23" fillId="90" borderId="27">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7" borderId="0" applyNumberFormat="0" applyBorder="0" applyAlignment="0" applyProtection="0"/>
    <xf numFmtId="0" fontId="62" fillId="7" borderId="0" applyNumberFormat="0" applyBorder="0" applyAlignment="0" applyProtection="0"/>
    <xf numFmtId="0" fontId="63" fillId="7" borderId="0" applyNumberFormat="0" applyBorder="0" applyAlignment="0" applyProtection="0"/>
    <xf numFmtId="0" fontId="64" fillId="41" borderId="0" applyNumberFormat="0" applyBorder="0" applyAlignment="0" applyProtection="0"/>
    <xf numFmtId="0" fontId="25" fillId="7" borderId="0" applyNumberFormat="0" applyBorder="0" applyAlignment="0" applyProtection="0"/>
    <xf numFmtId="0" fontId="65" fillId="7" borderId="0" applyNumberFormat="0" applyBorder="0" applyAlignment="0" applyProtection="0"/>
    <xf numFmtId="164" fontId="64" fillId="41" borderId="0" applyNumberFormat="0" applyBorder="0" applyAlignment="0" applyProtection="0"/>
    <xf numFmtId="0" fontId="65" fillId="7" borderId="0" applyNumberFormat="0" applyBorder="0" applyAlignment="0" applyProtection="0"/>
    <xf numFmtId="0" fontId="66" fillId="7" borderId="0" applyNumberFormat="0" applyBorder="0" applyAlignment="0" applyProtection="0"/>
    <xf numFmtId="0" fontId="67" fillId="7" borderId="0" applyNumberFormat="0" applyBorder="0" applyAlignment="0" applyProtection="0"/>
    <xf numFmtId="0" fontId="64" fillId="41" borderId="0" applyNumberFormat="0" applyBorder="0" applyAlignment="0" applyProtection="0"/>
    <xf numFmtId="0" fontId="68" fillId="44" borderId="0" applyNumberFormat="0" applyBorder="0" applyAlignment="0" applyProtection="0"/>
    <xf numFmtId="0" fontId="64" fillId="41" borderId="0" applyNumberFormat="0" applyBorder="0" applyAlignment="0" applyProtection="0"/>
    <xf numFmtId="0" fontId="25" fillId="7" borderId="0" applyNumberFormat="0" applyBorder="0" applyAlignment="0" applyProtection="0"/>
    <xf numFmtId="164" fontId="64" fillId="41" borderId="0" applyNumberFormat="0" applyBorder="0" applyAlignment="0" applyProtection="0"/>
    <xf numFmtId="0" fontId="25" fillId="7" borderId="0" applyNumberFormat="0" applyBorder="0" applyAlignment="0" applyProtection="0"/>
    <xf numFmtId="0" fontId="64" fillId="41" borderId="0" applyNumberFormat="0" applyBorder="0" applyAlignment="0" applyProtection="0"/>
    <xf numFmtId="164" fontId="64" fillId="41" borderId="0" applyNumberFormat="0" applyBorder="0" applyAlignment="0" applyProtection="0"/>
    <xf numFmtId="0" fontId="25" fillId="7" borderId="0" applyNumberFormat="0" applyBorder="0" applyAlignment="0" applyProtection="0"/>
    <xf numFmtId="0" fontId="62"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67" fillId="7" borderId="0" applyNumberFormat="0" applyBorder="0" applyAlignment="0" applyProtection="0"/>
    <xf numFmtId="0" fontId="65" fillId="7" borderId="0" applyNumberFormat="0" applyBorder="0" applyAlignment="0" applyProtection="0"/>
    <xf numFmtId="3" fontId="69" fillId="0" borderId="0" applyFill="0" applyBorder="0" applyProtection="0">
      <alignment horizontal="right"/>
    </xf>
    <xf numFmtId="0" fontId="7" fillId="53" borderId="0" applyNumberFormat="0" applyBorder="0" applyAlignment="0">
      <protection locked="0"/>
    </xf>
    <xf numFmtId="0" fontId="7" fillId="53" borderId="0" applyNumberFormat="0" applyBorder="0" applyAlignment="0">
      <protection locked="0"/>
    </xf>
    <xf numFmtId="3" fontId="70" fillId="91" borderId="0" applyNumberFormat="0" applyBorder="0" applyAlignment="0" applyProtection="0">
      <alignment vertical="top"/>
    </xf>
    <xf numFmtId="164" fontId="71" fillId="0" borderId="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0" fontId="42" fillId="93" borderId="0">
      <alignment horizontal="center"/>
    </xf>
    <xf numFmtId="0" fontId="42" fillId="93" borderId="0">
      <alignment horizontal="center"/>
    </xf>
    <xf numFmtId="175" fontId="42" fillId="0" borderId="0" applyFill="0" applyBorder="0" applyAlignment="0"/>
    <xf numFmtId="0" fontId="73" fillId="10" borderId="16" applyNumberFormat="0" applyAlignment="0" applyProtection="0"/>
    <xf numFmtId="0" fontId="74" fillId="10" borderId="16" applyNumberFormat="0" applyAlignment="0" applyProtection="0"/>
    <xf numFmtId="0" fontId="75" fillId="54" borderId="29" applyNumberFormat="0" applyAlignment="0" applyProtection="0"/>
    <xf numFmtId="0" fontId="26" fillId="10" borderId="16" applyNumberFormat="0" applyAlignment="0" applyProtection="0"/>
    <xf numFmtId="0" fontId="76" fillId="10" borderId="16" applyNumberFormat="0" applyAlignment="0" applyProtection="0"/>
    <xf numFmtId="164" fontId="75" fillId="54" borderId="29" applyNumberFormat="0" applyAlignment="0" applyProtection="0"/>
    <xf numFmtId="0" fontId="76" fillId="10" borderId="16" applyNumberFormat="0" applyAlignment="0" applyProtection="0"/>
    <xf numFmtId="0" fontId="26" fillId="39" borderId="16" applyNumberFormat="0" applyAlignment="0" applyProtection="0"/>
    <xf numFmtId="0" fontId="77" fillId="10" borderId="16" applyNumberFormat="0" applyAlignment="0" applyProtection="0"/>
    <xf numFmtId="0" fontId="75" fillId="54" borderId="29" applyNumberFormat="0" applyAlignment="0" applyProtection="0"/>
    <xf numFmtId="0" fontId="75" fillId="94" borderId="29" applyNumberFormat="0" applyAlignment="0" applyProtection="0"/>
    <xf numFmtId="0" fontId="75" fillId="39" borderId="29" applyNumberFormat="0" applyAlignment="0" applyProtection="0"/>
    <xf numFmtId="0" fontId="75" fillId="54" borderId="29" applyNumberFormat="0" applyAlignment="0" applyProtection="0"/>
    <xf numFmtId="164" fontId="75" fillId="54" borderId="29" applyNumberFormat="0" applyAlignment="0" applyProtection="0"/>
    <xf numFmtId="0" fontId="26" fillId="10" borderId="16" applyNumberFormat="0" applyAlignment="0" applyProtection="0"/>
    <xf numFmtId="0" fontId="75" fillId="39" borderId="29" applyNumberFormat="0" applyAlignment="0" applyProtection="0"/>
    <xf numFmtId="0" fontId="75" fillId="39" borderId="29" applyNumberFormat="0" applyAlignment="0" applyProtection="0"/>
    <xf numFmtId="0" fontId="26" fillId="10" borderId="16" applyNumberFormat="0" applyAlignment="0" applyProtection="0"/>
    <xf numFmtId="164" fontId="75" fillId="54" borderId="29" applyNumberFormat="0" applyAlignment="0" applyProtection="0"/>
    <xf numFmtId="0" fontId="75" fillId="54" borderId="29" applyNumberFormat="0" applyAlignment="0" applyProtection="0"/>
    <xf numFmtId="0" fontId="26" fillId="10" borderId="16" applyNumberFormat="0" applyAlignment="0" applyProtection="0"/>
    <xf numFmtId="0" fontId="75" fillId="39" borderId="29" applyNumberFormat="0" applyAlignment="0" applyProtection="0"/>
    <xf numFmtId="0" fontId="74" fillId="10" borderId="16" applyNumberFormat="0" applyAlignment="0" applyProtection="0"/>
    <xf numFmtId="0" fontId="26" fillId="10" borderId="16" applyNumberFormat="0" applyAlignment="0" applyProtection="0"/>
    <xf numFmtId="0" fontId="26" fillId="10" borderId="16" applyNumberFormat="0" applyAlignment="0" applyProtection="0"/>
    <xf numFmtId="0" fontId="77" fillId="10" borderId="16" applyNumberFormat="0" applyAlignment="0" applyProtection="0"/>
    <xf numFmtId="0" fontId="76" fillId="10" borderId="16" applyNumberFormat="0" applyAlignment="0" applyProtection="0"/>
    <xf numFmtId="0" fontId="7" fillId="0" borderId="30" applyNumberFormat="0" applyFont="0" applyBorder="0"/>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22" fillId="95" borderId="31" applyNumberFormat="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1" borderId="19" applyNumberFormat="0" applyAlignment="0" applyProtection="0"/>
    <xf numFmtId="0" fontId="81" fillId="11" borderId="19" applyNumberFormat="0" applyAlignment="0" applyProtection="0"/>
    <xf numFmtId="0" fontId="82" fillId="96" borderId="33" applyNumberFormat="0" applyAlignment="0" applyProtection="0"/>
    <xf numFmtId="0" fontId="27" fillId="11" borderId="19" applyNumberFormat="0" applyAlignment="0" applyProtection="0"/>
    <xf numFmtId="0" fontId="24" fillId="11" borderId="19" applyNumberFormat="0" applyAlignment="0" applyProtection="0"/>
    <xf numFmtId="164" fontId="82" fillId="96" borderId="33" applyNumberFormat="0" applyAlignment="0" applyProtection="0"/>
    <xf numFmtId="0" fontId="24" fillId="11" borderId="19" applyNumberFormat="0" applyAlignment="0" applyProtection="0"/>
    <xf numFmtId="0" fontId="83" fillId="11" borderId="19" applyNumberFormat="0" applyAlignment="0" applyProtection="0"/>
    <xf numFmtId="0" fontId="82" fillId="96" borderId="33" applyNumberFormat="0" applyAlignment="0" applyProtection="0"/>
    <xf numFmtId="0" fontId="82" fillId="97" borderId="33" applyNumberFormat="0" applyAlignment="0" applyProtection="0"/>
    <xf numFmtId="0" fontId="82" fillId="96" borderId="33" applyNumberFormat="0" applyAlignment="0" applyProtection="0"/>
    <xf numFmtId="0" fontId="27" fillId="11" borderId="19" applyNumberFormat="0" applyAlignment="0" applyProtection="0"/>
    <xf numFmtId="164" fontId="82" fillId="96" borderId="33" applyNumberFormat="0" applyAlignment="0" applyProtection="0"/>
    <xf numFmtId="0" fontId="27" fillId="11" borderId="19" applyNumberFormat="0" applyAlignment="0" applyProtection="0"/>
    <xf numFmtId="0" fontId="82" fillId="96" borderId="33" applyNumberFormat="0" applyAlignment="0" applyProtection="0"/>
    <xf numFmtId="164" fontId="82" fillId="96" borderId="33" applyNumberFormat="0" applyAlignment="0" applyProtection="0"/>
    <xf numFmtId="0" fontId="27" fillId="11" borderId="19" applyNumberFormat="0" applyAlignment="0" applyProtection="0"/>
    <xf numFmtId="0" fontId="81" fillId="11" borderId="19" applyNumberFormat="0" applyAlignment="0" applyProtection="0"/>
    <xf numFmtId="0" fontId="27" fillId="11" borderId="19" applyNumberFormat="0" applyAlignment="0" applyProtection="0"/>
    <xf numFmtId="0" fontId="27" fillId="11" borderId="19" applyNumberFormat="0" applyAlignment="0" applyProtection="0"/>
    <xf numFmtId="0" fontId="83" fillId="11" borderId="19" applyNumberFormat="0" applyAlignment="0" applyProtection="0"/>
    <xf numFmtId="0" fontId="24" fillId="11" borderId="19"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4"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8"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6" borderId="0" applyNumberFormat="0" applyBorder="0" applyAlignment="0" applyProtection="0"/>
    <xf numFmtId="0" fontId="105" fillId="6" borderId="0" applyNumberFormat="0" applyBorder="0" applyAlignment="0" applyProtection="0"/>
    <xf numFmtId="0" fontId="106" fillId="45"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5"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5" borderId="0" applyNumberFormat="0" applyBorder="0" applyAlignment="0" applyProtection="0"/>
    <xf numFmtId="0" fontId="47" fillId="0" borderId="0"/>
    <xf numFmtId="0" fontId="47" fillId="0" borderId="0"/>
    <xf numFmtId="0" fontId="105" fillId="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0" borderId="23" applyNumberFormat="0" applyAlignment="0" applyProtection="0">
      <alignment vertical="top"/>
    </xf>
    <xf numFmtId="38" fontId="100" fillId="9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5"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0" borderId="0" applyProtection="0"/>
    <xf numFmtId="0" fontId="47" fillId="0" borderId="0"/>
    <xf numFmtId="0" fontId="109" fillId="0" borderId="13" applyNumberFormat="0" applyFill="0" applyAlignment="0" applyProtection="0"/>
    <xf numFmtId="0" fontId="110" fillId="0" borderId="13" applyNumberFormat="0" applyFill="0" applyAlignment="0" applyProtection="0"/>
    <xf numFmtId="0" fontId="111" fillId="0" borderId="36"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36"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36" applyNumberFormat="0" applyFill="0" applyAlignment="0" applyProtection="0"/>
    <xf numFmtId="0" fontId="47" fillId="0" borderId="0"/>
    <xf numFmtId="0" fontId="47" fillId="0" borderId="0"/>
    <xf numFmtId="0" fontId="110" fillId="0" borderId="1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4" applyNumberFormat="0" applyFill="0" applyAlignment="0" applyProtection="0"/>
    <xf numFmtId="0" fontId="113" fillId="0" borderId="14" applyNumberFormat="0" applyFill="0" applyAlignment="0" applyProtection="0"/>
    <xf numFmtId="0" fontId="114" fillId="0" borderId="3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3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37" applyNumberFormat="0" applyFill="0" applyAlignment="0" applyProtection="0"/>
    <xf numFmtId="0" fontId="47" fillId="0" borderId="0"/>
    <xf numFmtId="0" fontId="47" fillId="0" borderId="0"/>
    <xf numFmtId="0" fontId="113" fillId="0" borderId="1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5" applyNumberFormat="0" applyFill="0" applyAlignment="0" applyProtection="0"/>
    <xf numFmtId="0" fontId="116" fillId="0" borderId="15" applyNumberFormat="0" applyFill="0" applyAlignment="0" applyProtection="0"/>
    <xf numFmtId="0" fontId="117" fillId="0" borderId="3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3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38" applyNumberFormat="0" applyFill="0" applyAlignment="0" applyProtection="0"/>
    <xf numFmtId="0" fontId="47" fillId="0" borderId="0"/>
    <xf numFmtId="0" fontId="47" fillId="0" borderId="0"/>
    <xf numFmtId="0" fontId="116" fillId="0" borderId="15"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3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2"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127" fillId="42" borderId="29"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9" borderId="16" applyNumberFormat="0" applyAlignment="0" applyProtection="0"/>
    <xf numFmtId="0" fontId="47" fillId="0" borderId="0"/>
    <xf numFmtId="0" fontId="126" fillId="9" borderId="16" applyNumberFormat="0" applyAlignment="0" applyProtection="0"/>
    <xf numFmtId="0" fontId="47" fillId="0" borderId="0"/>
    <xf numFmtId="0" fontId="126" fillId="9" borderId="16" applyNumberFormat="0" applyAlignment="0" applyProtection="0"/>
    <xf numFmtId="0" fontId="47" fillId="0" borderId="0"/>
    <xf numFmtId="0" fontId="126" fillId="9" borderId="16" applyNumberFormat="0" applyAlignment="0" applyProtection="0"/>
    <xf numFmtId="0" fontId="128" fillId="9" borderId="16" applyNumberFormat="0" applyAlignment="0" applyProtection="0"/>
    <xf numFmtId="0" fontId="126" fillId="9" borderId="16" applyNumberFormat="0" applyAlignment="0" applyProtection="0"/>
    <xf numFmtId="0" fontId="128" fillId="9" borderId="16" applyNumberFormat="0" applyAlignment="0" applyProtection="0"/>
    <xf numFmtId="0" fontId="128" fillId="9" borderId="16" applyNumberFormat="0" applyAlignment="0" applyProtection="0"/>
    <xf numFmtId="0" fontId="128" fillId="9" borderId="16" applyNumberFormat="0" applyAlignment="0" applyProtection="0"/>
    <xf numFmtId="0" fontId="126" fillId="9" borderId="16" applyNumberFormat="0" applyAlignment="0" applyProtection="0"/>
    <xf numFmtId="0" fontId="126" fillId="9" borderId="16" applyNumberFormat="0" applyAlignment="0" applyProtection="0"/>
    <xf numFmtId="0" fontId="127" fillId="42" borderId="29"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2" borderId="29"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2" borderId="29" applyNumberFormat="0" applyAlignment="0" applyProtection="0"/>
    <xf numFmtId="0" fontId="47" fillId="0" borderId="0"/>
    <xf numFmtId="0" fontId="47" fillId="0" borderId="0"/>
    <xf numFmtId="0" fontId="47" fillId="0" borderId="0"/>
    <xf numFmtId="0" fontId="47" fillId="0" borderId="0"/>
    <xf numFmtId="0" fontId="127" fillId="42" borderId="29" applyNumberFormat="0" applyAlignment="0" applyProtection="0"/>
    <xf numFmtId="0" fontId="47" fillId="0" borderId="0"/>
    <xf numFmtId="0" fontId="47" fillId="0" borderId="0"/>
    <xf numFmtId="0" fontId="47" fillId="0" borderId="0"/>
    <xf numFmtId="0" fontId="47" fillId="0" borderId="0"/>
    <xf numFmtId="0" fontId="127" fillId="42" borderId="29" applyNumberFormat="0" applyAlignment="0" applyProtection="0"/>
    <xf numFmtId="0" fontId="47" fillId="0" borderId="0"/>
    <xf numFmtId="0" fontId="47" fillId="0" borderId="0"/>
    <xf numFmtId="0" fontId="47" fillId="0" borderId="0"/>
    <xf numFmtId="0" fontId="47" fillId="0" borderId="0"/>
    <xf numFmtId="0" fontId="126" fillId="9" borderId="16" applyNumberFormat="0" applyAlignment="0" applyProtection="0"/>
    <xf numFmtId="0" fontId="47" fillId="0" borderId="0"/>
    <xf numFmtId="0" fontId="47" fillId="0" borderId="0"/>
    <xf numFmtId="0" fontId="47" fillId="0" borderId="0"/>
    <xf numFmtId="0" fontId="47" fillId="0" borderId="0"/>
    <xf numFmtId="0" fontId="126" fillId="9" borderId="16" applyNumberFormat="0" applyAlignment="0" applyProtection="0"/>
    <xf numFmtId="0" fontId="47" fillId="0" borderId="0"/>
    <xf numFmtId="0" fontId="47" fillId="0" borderId="0"/>
    <xf numFmtId="0" fontId="47" fillId="0" borderId="0"/>
    <xf numFmtId="0" fontId="47" fillId="0" borderId="0"/>
    <xf numFmtId="0" fontId="126" fillId="9" borderId="16"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18" applyNumberFormat="0" applyFill="0" applyAlignment="0" applyProtection="0"/>
    <xf numFmtId="0" fontId="130" fillId="0" borderId="18" applyNumberFormat="0" applyFill="0" applyAlignment="0" applyProtection="0"/>
    <xf numFmtId="0" fontId="13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0" applyNumberFormat="0" applyFill="0" applyAlignment="0" applyProtection="0"/>
    <xf numFmtId="0" fontId="47" fillId="0" borderId="0"/>
    <xf numFmtId="0" fontId="47" fillId="0" borderId="0"/>
    <xf numFmtId="0" fontId="130"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8" borderId="0" applyNumberFormat="0" applyBorder="0" applyAlignment="0" applyProtection="0"/>
    <xf numFmtId="0" fontId="133" fillId="8" borderId="0" applyNumberFormat="0" applyBorder="0" applyAlignment="0" applyProtection="0"/>
    <xf numFmtId="0" fontId="134" fillId="58"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8"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8" borderId="0" applyNumberFormat="0" applyBorder="0" applyAlignment="0" applyProtection="0"/>
    <xf numFmtId="0" fontId="47" fillId="0" borderId="0"/>
    <xf numFmtId="0" fontId="47" fillId="0" borderId="0"/>
    <xf numFmtId="0" fontId="133" fillId="8"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46" fillId="12" borderId="20" applyNumberFormat="0" applyFont="0" applyAlignment="0" applyProtection="0"/>
    <xf numFmtId="0" fontId="30" fillId="12" borderId="20" applyNumberFormat="0" applyFont="0" applyAlignment="0" applyProtection="0"/>
    <xf numFmtId="0" fontId="47" fillId="46" borderId="41"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6" borderId="41" applyNumberFormat="0" applyFont="0" applyAlignment="0" applyProtection="0"/>
    <xf numFmtId="0" fontId="30" fillId="12" borderId="20" applyNumberFormat="0" applyFont="0" applyAlignment="0" applyProtection="0"/>
    <xf numFmtId="0" fontId="47" fillId="46" borderId="41" applyNumberFormat="0" applyFont="0" applyAlignment="0" applyProtection="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6" borderId="41" applyNumberFormat="0" applyFont="0" applyAlignment="0" applyProtection="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2" fillId="0" borderId="0"/>
    <xf numFmtId="0" fontId="2" fillId="0" borderId="0"/>
    <xf numFmtId="0" fontId="47" fillId="46" borderId="41"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47" fillId="46" borderId="41" applyNumberFormat="0" applyFont="0" applyAlignment="0" applyProtection="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0" borderId="17" applyNumberFormat="0" applyAlignment="0" applyProtection="0"/>
    <xf numFmtId="0" fontId="147" fillId="10" borderId="17" applyNumberFormat="0" applyAlignment="0" applyProtection="0"/>
    <xf numFmtId="0" fontId="148" fillId="54" borderId="42"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4" borderId="42" applyNumberFormat="0" applyAlignment="0" applyProtection="0"/>
    <xf numFmtId="0" fontId="2" fillId="0" borderId="0"/>
    <xf numFmtId="0" fontId="2" fillId="0" borderId="0"/>
    <xf numFmtId="0" fontId="2" fillId="0" borderId="0"/>
    <xf numFmtId="0" fontId="2" fillId="0" borderId="0"/>
    <xf numFmtId="0" fontId="148" fillId="54" borderId="42" applyNumberFormat="0" applyAlignment="0" applyProtection="0"/>
    <xf numFmtId="0" fontId="2" fillId="0" borderId="0"/>
    <xf numFmtId="0" fontId="2" fillId="0" borderId="0"/>
    <xf numFmtId="0" fontId="147" fillId="10" borderId="17" applyNumberFormat="0" applyAlignment="0" applyProtection="0"/>
    <xf numFmtId="0" fontId="2" fillId="0" borderId="0"/>
    <xf numFmtId="0" fontId="2" fillId="0" borderId="0"/>
    <xf numFmtId="0" fontId="2" fillId="0" borderId="0"/>
    <xf numFmtId="0" fontId="2" fillId="0" borderId="0"/>
    <xf numFmtId="192" fontId="149" fillId="0" borderId="4">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1"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3" borderId="1" applyNumberFormat="0" applyProtection="0">
      <alignment horizontal="right" vertical="center" wrapText="1"/>
    </xf>
    <xf numFmtId="0" fontId="2" fillId="0" borderId="0"/>
    <xf numFmtId="0" fontId="2" fillId="0" borderId="0"/>
    <xf numFmtId="192" fontId="153" fillId="0" borderId="9">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4"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6"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3"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4">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3">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3">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1" applyNumberFormat="0" applyFill="0" applyAlignment="0" applyProtection="0"/>
    <xf numFmtId="0" fontId="31" fillId="0" borderId="21" applyNumberFormat="0" applyFill="0" applyAlignment="0" applyProtection="0"/>
    <xf numFmtId="0" fontId="165" fillId="0" borderId="44"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4"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5">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4"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5">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4"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1"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39"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2"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5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5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5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82" fillId="0" borderId="0" applyFont="0" applyFill="0" applyBorder="0" applyAlignment="0" applyProtection="0"/>
  </cellStyleXfs>
  <cellXfs count="486">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0" fillId="0" borderId="0" xfId="0"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12" fillId="0" borderId="0" xfId="0" applyFont="1" applyFill="1" applyBorder="1" applyAlignment="1">
      <alignment horizontal="center" wrapTex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4" xfId="0" applyFont="1" applyBorder="1" applyAlignment="1">
      <alignment horizontal="left" vertical="center" wrapText="1" indent="1"/>
    </xf>
    <xf numFmtId="0" fontId="3" fillId="0" borderId="0" xfId="0" applyFont="1" applyAlignment="1">
      <alignment horizontal="left" vertical="center" wrapText="1" indent="1"/>
    </xf>
    <xf numFmtId="0" fontId="3" fillId="0" borderId="10" xfId="0" applyFont="1" applyBorder="1" applyAlignment="1">
      <alignment horizontal="left" vertical="center" wrapText="1" indent="1"/>
    </xf>
    <xf numFmtId="0" fontId="5" fillId="0" borderId="4" xfId="0" applyFont="1" applyBorder="1" applyAlignment="1">
      <alignment horizontal="left" vertical="center" wrapText="1" indent="1"/>
    </xf>
    <xf numFmtId="0" fontId="3" fillId="0" borderId="0" xfId="0" applyFont="1" applyFill="1" applyBorder="1" applyAlignment="1">
      <alignment horizontal="left" vertical="center" wrapText="1" indent="1"/>
    </xf>
    <xf numFmtId="0" fontId="0" fillId="0" borderId="0" xfId="0" applyFill="1" applyAlignment="1">
      <alignment vertical="center"/>
    </xf>
    <xf numFmtId="164" fontId="11" fillId="0"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0" fontId="11" fillId="0" borderId="6" xfId="0" applyFont="1" applyBorder="1" applyAlignment="1">
      <alignment horizontal="left" vertical="center" wrapText="1" indent="1"/>
    </xf>
    <xf numFmtId="0" fontId="12" fillId="0" borderId="6" xfId="0" applyFont="1" applyBorder="1" applyAlignment="1">
      <alignment horizontal="left" vertical="center" wrapText="1" indent="1"/>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0" borderId="0" xfId="0" applyFont="1" applyBorder="1" applyAlignment="1">
      <alignment vertical="center"/>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0" xfId="0" applyFont="1" applyAlignment="1">
      <alignment vertical="center"/>
    </xf>
    <xf numFmtId="38" fontId="15" fillId="3" borderId="5"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6" xfId="0" applyFont="1" applyFill="1" applyBorder="1" applyAlignment="1">
      <alignment vertical="center"/>
    </xf>
    <xf numFmtId="38" fontId="12" fillId="3" borderId="5" xfId="0" applyNumberFormat="1" applyFont="1" applyFill="1" applyBorder="1" applyAlignment="1">
      <alignment horizontal="right"/>
    </xf>
    <xf numFmtId="38" fontId="12" fillId="3" borderId="0" xfId="0" applyNumberFormat="1" applyFont="1" applyFill="1" applyBorder="1" applyAlignment="1">
      <alignment horizontal="right"/>
    </xf>
    <xf numFmtId="38" fontId="16" fillId="0" borderId="7" xfId="0" applyNumberFormat="1" applyFont="1" applyFill="1" applyBorder="1" applyAlignment="1">
      <alignment horizontal="right"/>
    </xf>
    <xf numFmtId="0" fontId="16" fillId="0" borderId="7" xfId="0" applyFont="1" applyBorder="1" applyAlignment="1">
      <alignment vertical="center"/>
    </xf>
    <xf numFmtId="38" fontId="16" fillId="0" borderId="8"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Fill="1" applyAlignment="1">
      <alignment horizontal="center" vertical="center"/>
    </xf>
    <xf numFmtId="0" fontId="12" fillId="0" borderId="0" xfId="0" applyFont="1" applyBorder="1" applyAlignment="1">
      <alignment horizontal="left" vertical="center" indent="2"/>
    </xf>
    <xf numFmtId="164" fontId="0" fillId="0" borderId="0" xfId="0" applyNumberFormat="1" applyBorder="1" applyAlignment="1">
      <alignment horizontal="center" vertical="center"/>
    </xf>
    <xf numFmtId="0" fontId="0" fillId="0" borderId="0" xfId="0" applyAlignment="1">
      <alignment horizontal="center" vertical="center"/>
    </xf>
    <xf numFmtId="38" fontId="17" fillId="0" borderId="0" xfId="0" applyNumberFormat="1" applyFont="1" applyFill="1" applyBorder="1" applyAlignment="1">
      <alignment horizontal="right"/>
    </xf>
    <xf numFmtId="0" fontId="3" fillId="0" borderId="4" xfId="0" applyFont="1" applyBorder="1" applyAlignment="1">
      <alignment horizontal="left" vertical="center" wrapText="1" indent="1"/>
    </xf>
    <xf numFmtId="38" fontId="17" fillId="3" borderId="5"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6"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5" xfId="0" applyFont="1" applyFill="1" applyBorder="1" applyAlignment="1">
      <alignment horizontal="left" vertical="center" wrapText="1" indent="1"/>
    </xf>
    <xf numFmtId="38" fontId="12" fillId="3" borderId="6" xfId="0" applyNumberFormat="1" applyFont="1" applyFill="1" applyBorder="1" applyAlignment="1">
      <alignment horizontal="right"/>
    </xf>
    <xf numFmtId="38" fontId="16" fillId="5" borderId="7" xfId="0" applyNumberFormat="1" applyFont="1" applyFill="1" applyBorder="1" applyAlignment="1">
      <alignment horizontal="right"/>
    </xf>
    <xf numFmtId="0" fontId="11" fillId="5" borderId="7" xfId="0" applyFont="1" applyFill="1" applyBorder="1" applyAlignment="1">
      <alignment horizontal="left" vertical="center" wrapText="1" indent="1"/>
    </xf>
    <xf numFmtId="0" fontId="21" fillId="0" borderId="0" xfId="0" applyFont="1" applyFill="1" applyBorder="1" applyAlignment="1">
      <alignment horizontal="left" vertical="center" indent="1"/>
    </xf>
    <xf numFmtId="38" fontId="17" fillId="0" borderId="10" xfId="0" applyNumberFormat="1" applyFont="1" applyFill="1" applyBorder="1" applyAlignment="1">
      <alignment horizontal="right"/>
    </xf>
    <xf numFmtId="165" fontId="15" fillId="0" borderId="10" xfId="0" applyNumberFormat="1" applyFont="1" applyFill="1" applyBorder="1" applyAlignment="1">
      <alignment horizontal="right"/>
    </xf>
    <xf numFmtId="0" fontId="11" fillId="0" borderId="10" xfId="0" applyFont="1" applyFill="1" applyBorder="1" applyAlignment="1">
      <alignment horizontal="center" vertical="center" wrapText="1"/>
    </xf>
    <xf numFmtId="0" fontId="12" fillId="0" borderId="8"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12" fillId="0" borderId="10"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0" borderId="5" xfId="0" applyFont="1" applyFill="1" applyBorder="1" applyAlignment="1">
      <alignment horizontal="left" vertical="center" wrapText="1" indent="1"/>
    </xf>
    <xf numFmtId="38" fontId="12" fillId="0" borderId="6" xfId="0" applyNumberFormat="1" applyFont="1" applyFill="1" applyBorder="1" applyAlignment="1">
      <alignment horizontal="right"/>
    </xf>
    <xf numFmtId="0" fontId="12" fillId="0" borderId="8"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1" fillId="0" borderId="10" xfId="0" applyFont="1" applyFill="1" applyBorder="1" applyAlignment="1">
      <alignment horizontal="left" vertical="center" wrapText="1" indent="1"/>
    </xf>
    <xf numFmtId="38" fontId="12" fillId="0" borderId="7" xfId="0" applyNumberFormat="1" applyFont="1" applyFill="1" applyBorder="1" applyAlignment="1">
      <alignment horizontal="right"/>
    </xf>
    <xf numFmtId="3" fontId="16" fillId="0" borderId="6" xfId="0" applyNumberFormat="1" applyFont="1" applyFill="1" applyBorder="1" applyAlignment="1">
      <alignment horizontal="right"/>
    </xf>
    <xf numFmtId="0" fontId="16" fillId="0" borderId="6" xfId="0" applyFont="1" applyBorder="1" applyAlignment="1">
      <alignment vertical="center"/>
    </xf>
    <xf numFmtId="0" fontId="12" fillId="0" borderId="8" xfId="0" applyFont="1" applyBorder="1" applyAlignment="1">
      <alignment horizontal="left" vertical="center" wrapText="1" indent="1"/>
    </xf>
    <xf numFmtId="38" fontId="16" fillId="4" borderId="12" xfId="0" applyNumberFormat="1" applyFont="1" applyFill="1" applyBorder="1" applyAlignment="1">
      <alignment horizontal="right"/>
    </xf>
    <xf numFmtId="38" fontId="12" fillId="4" borderId="12" xfId="0" applyNumberFormat="1" applyFont="1" applyFill="1" applyBorder="1" applyAlignment="1">
      <alignment horizontal="right"/>
    </xf>
    <xf numFmtId="38" fontId="12" fillId="4" borderId="6" xfId="0" applyNumberFormat="1" applyFont="1" applyFill="1" applyBorder="1" applyAlignment="1">
      <alignment horizontal="right"/>
    </xf>
    <xf numFmtId="0" fontId="11" fillId="4" borderId="5" xfId="0" applyFont="1" applyFill="1" applyBorder="1" applyAlignment="1">
      <alignment horizontal="left" vertical="center" wrapText="1" indent="1"/>
    </xf>
    <xf numFmtId="0" fontId="11" fillId="4" borderId="4" xfId="0" applyFont="1" applyFill="1" applyBorder="1" applyAlignment="1">
      <alignment horizontal="left" vertical="center" wrapText="1" indent="1"/>
    </xf>
    <xf numFmtId="38" fontId="12" fillId="4" borderId="4" xfId="0" applyNumberFormat="1" applyFont="1" applyFill="1" applyBorder="1" applyAlignment="1">
      <alignment horizontal="right"/>
    </xf>
    <xf numFmtId="38" fontId="11" fillId="5" borderId="7" xfId="0" applyNumberFormat="1" applyFont="1" applyFill="1" applyBorder="1" applyAlignment="1">
      <alignment horizontal="left" vertical="center" wrapText="1" indent="1"/>
    </xf>
    <xf numFmtId="0" fontId="11" fillId="0" borderId="7" xfId="0" applyFont="1" applyBorder="1" applyAlignment="1">
      <alignment horizontal="left" vertical="center" wrapText="1" indent="1"/>
    </xf>
    <xf numFmtId="38" fontId="11" fillId="5" borderId="8" xfId="0" applyNumberFormat="1" applyFont="1" applyFill="1" applyBorder="1" applyAlignment="1">
      <alignment horizontal="left" vertical="center" wrapText="1" indent="1"/>
    </xf>
    <xf numFmtId="38" fontId="12" fillId="4" borderId="8" xfId="0" applyNumberFormat="1" applyFont="1" applyFill="1" applyBorder="1" applyAlignment="1">
      <alignment horizontal="right"/>
    </xf>
    <xf numFmtId="0" fontId="11" fillId="4" borderId="4" xfId="0" applyFont="1" applyFill="1" applyBorder="1" applyAlignment="1">
      <alignment vertical="center"/>
    </xf>
    <xf numFmtId="0" fontId="16" fillId="4" borderId="12" xfId="0" applyFont="1" applyFill="1" applyBorder="1" applyAlignment="1">
      <alignment vertical="center"/>
    </xf>
    <xf numFmtId="0" fontId="29" fillId="37" borderId="0" xfId="5" applyNumberFormat="1" applyFont="1" applyFill="1" applyBorder="1" applyAlignment="1" applyProtection="1">
      <alignment horizontal="center" vertical="center" wrapText="1"/>
    </xf>
    <xf numFmtId="0" fontId="30" fillId="37"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2" xfId="5" applyNumberFormat="1" applyFont="1" applyFill="1" applyBorder="1" applyAlignment="1" applyProtection="1">
      <alignment horizontal="left" wrapText="1"/>
    </xf>
    <xf numFmtId="0" fontId="35" fillId="0" borderId="22" xfId="5" applyNumberFormat="1" applyFont="1" applyFill="1" applyBorder="1" applyAlignment="1" applyProtection="1">
      <alignment horizontal="left"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0" fontId="173" fillId="0" borderId="0" xfId="1" applyFont="1" applyFill="1" applyBorder="1" applyAlignment="1">
      <alignment horizontal="left" vertical="center" indent="2"/>
    </xf>
    <xf numFmtId="0" fontId="3" fillId="0" borderId="0" xfId="0" applyFont="1" applyAlignment="1">
      <alignment horizontal="center" vertical="center"/>
    </xf>
    <xf numFmtId="0" fontId="33" fillId="0" borderId="46" xfId="5" applyFont="1" applyBorder="1"/>
    <xf numFmtId="0" fontId="174" fillId="0" borderId="0" xfId="0" applyFont="1" applyBorder="1" applyAlignment="1">
      <alignment horizontal="center" wrapText="1"/>
    </xf>
    <xf numFmtId="0" fontId="174" fillId="0" borderId="0" xfId="0" applyFont="1" applyBorder="1" applyAlignment="1">
      <alignment horizontal="center" vertical="center" wrapText="1"/>
    </xf>
    <xf numFmtId="0" fontId="0" fillId="0" borderId="0" xfId="0" applyAlignment="1">
      <alignment horizontal="center"/>
    </xf>
    <xf numFmtId="0" fontId="12" fillId="0" borderId="47" xfId="0" applyFont="1" applyFill="1" applyBorder="1" applyAlignment="1">
      <alignment horizontal="left" vertical="center" wrapText="1" indent="1"/>
    </xf>
    <xf numFmtId="0" fontId="5" fillId="0" borderId="35" xfId="0" applyFont="1" applyFill="1" applyBorder="1" applyAlignment="1">
      <alignment horizontal="left" vertical="center" wrapText="1" indent="1"/>
    </xf>
    <xf numFmtId="0" fontId="12" fillId="0" borderId="48" xfId="0" applyFont="1" applyFill="1" applyBorder="1" applyAlignment="1">
      <alignment horizontal="left" vertical="center" wrapText="1" indent="1"/>
    </xf>
    <xf numFmtId="0" fontId="5" fillId="0" borderId="49" xfId="0" applyFont="1" applyFill="1" applyBorder="1" applyAlignment="1">
      <alignment horizontal="left" vertical="center" wrapText="1" indent="1"/>
    </xf>
    <xf numFmtId="0" fontId="12" fillId="0" borderId="51" xfId="0" quotePrefix="1" applyFont="1" applyFill="1" applyBorder="1" applyAlignment="1">
      <alignment horizontal="left" vertical="center" wrapText="1" indent="1"/>
    </xf>
    <xf numFmtId="0" fontId="11" fillId="0" borderId="52" xfId="0" applyFont="1" applyFill="1" applyBorder="1" applyAlignment="1">
      <alignment horizontal="left" vertical="center" wrapText="1" indent="1"/>
    </xf>
    <xf numFmtId="38" fontId="12" fillId="0" borderId="50" xfId="0" applyNumberFormat="1" applyFont="1" applyFill="1" applyBorder="1" applyAlignment="1">
      <alignment horizontal="right"/>
    </xf>
    <xf numFmtId="0" fontId="11" fillId="109" borderId="0" xfId="0" applyFont="1" applyFill="1" applyBorder="1" applyAlignment="1">
      <alignment horizontal="left" vertical="center" wrapText="1" indent="1"/>
    </xf>
    <xf numFmtId="38" fontId="15" fillId="0" borderId="10" xfId="0" applyNumberFormat="1" applyFont="1" applyFill="1" applyBorder="1" applyAlignment="1">
      <alignment horizontal="right"/>
    </xf>
    <xf numFmtId="38" fontId="12" fillId="0" borderId="52" xfId="0" applyNumberFormat="1" applyFont="1" applyFill="1" applyBorder="1" applyAlignment="1">
      <alignment horizontal="right"/>
    </xf>
    <xf numFmtId="0" fontId="12" fillId="0" borderId="50" xfId="0" applyFont="1" applyBorder="1" applyAlignment="1">
      <alignment horizontal="left" vertical="center" wrapText="1" indent="1"/>
    </xf>
    <xf numFmtId="38" fontId="16" fillId="5" borderId="50" xfId="0" applyNumberFormat="1" applyFont="1" applyFill="1" applyBorder="1" applyAlignment="1">
      <alignment horizontal="right"/>
    </xf>
    <xf numFmtId="0" fontId="16" fillId="5" borderId="50" xfId="0" applyFont="1" applyFill="1" applyBorder="1" applyAlignment="1">
      <alignment horizontal="left" vertical="center" wrapText="1" indent="1"/>
    </xf>
    <xf numFmtId="0" fontId="11" fillId="0" borderId="50" xfId="0" applyFont="1" applyBorder="1" applyAlignment="1">
      <alignment horizontal="left" vertical="center" wrapText="1" indent="1"/>
    </xf>
    <xf numFmtId="0" fontId="3" fillId="0" borderId="51" xfId="0" applyFont="1" applyBorder="1" applyAlignment="1">
      <alignment horizontal="left" vertical="center" wrapText="1" indent="1"/>
    </xf>
    <xf numFmtId="38" fontId="16" fillId="0" borderId="50" xfId="0" applyNumberFormat="1" applyFont="1" applyFill="1" applyBorder="1" applyAlignment="1">
      <alignment horizontal="right"/>
    </xf>
    <xf numFmtId="0" fontId="16" fillId="0" borderId="50" xfId="0" applyFont="1" applyBorder="1" applyAlignment="1">
      <alignment vertical="center"/>
    </xf>
    <xf numFmtId="0" fontId="11" fillId="0" borderId="50"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3" fillId="0" borderId="50" xfId="0" applyFont="1" applyBorder="1" applyAlignment="1">
      <alignment vertical="center"/>
    </xf>
    <xf numFmtId="0" fontId="12" fillId="0" borderId="52" xfId="0" applyFont="1" applyFill="1" applyBorder="1" applyAlignment="1">
      <alignment horizontal="left" vertical="center" wrapText="1" indent="1"/>
    </xf>
    <xf numFmtId="0" fontId="3" fillId="0" borderId="22" xfId="0" applyFont="1" applyBorder="1" applyAlignment="1">
      <alignment horizontal="left" vertical="center" wrapText="1" indent="1"/>
    </xf>
    <xf numFmtId="0" fontId="3" fillId="0" borderId="53" xfId="0" applyFont="1" applyBorder="1" applyAlignment="1">
      <alignment horizontal="left" vertical="center" wrapText="1" indent="1"/>
    </xf>
    <xf numFmtId="0" fontId="11" fillId="5" borderId="52" xfId="0" applyFont="1" applyFill="1" applyBorder="1" applyAlignment="1">
      <alignment horizontal="left" vertical="center" wrapText="1" indent="1"/>
    </xf>
    <xf numFmtId="0" fontId="12" fillId="0" borderId="54" xfId="0" applyFont="1" applyFill="1" applyBorder="1" applyAlignment="1">
      <alignment horizontal="left" vertical="center" wrapText="1" indent="1"/>
    </xf>
    <xf numFmtId="0" fontId="16" fillId="3" borderId="55" xfId="0" applyFont="1" applyFill="1" applyBorder="1" applyAlignment="1">
      <alignment vertical="center"/>
    </xf>
    <xf numFmtId="38" fontId="16" fillId="3" borderId="0" xfId="0" applyNumberFormat="1" applyFont="1" applyFill="1" applyBorder="1" applyAlignment="1">
      <alignment horizontal="right"/>
    </xf>
    <xf numFmtId="0" fontId="16" fillId="3" borderId="56" xfId="0" applyFont="1" applyFill="1" applyBorder="1" applyAlignment="1">
      <alignment vertical="center"/>
    </xf>
    <xf numFmtId="0" fontId="11" fillId="0" borderId="57" xfId="0" applyFont="1" applyBorder="1" applyAlignment="1">
      <alignment horizontal="left" vertical="center" wrapText="1" indent="1"/>
    </xf>
    <xf numFmtId="0" fontId="11" fillId="0" borderId="58" xfId="0" applyFont="1" applyBorder="1" applyAlignment="1">
      <alignment horizontal="left" vertical="center" wrapText="1" indent="1"/>
    </xf>
    <xf numFmtId="38" fontId="15" fillId="3" borderId="52"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0" borderId="0" xfId="0" applyFont="1" applyFill="1" applyBorder="1" applyAlignment="1">
      <alignment horizontal="left" vertical="center" indent="1"/>
    </xf>
    <xf numFmtId="0" fontId="12" fillId="110" borderId="0" xfId="0" applyFont="1" applyFill="1" applyBorder="1" applyAlignment="1">
      <alignment horizontal="left" vertical="center" wrapText="1" indent="1"/>
    </xf>
    <xf numFmtId="38" fontId="12" fillId="110" borderId="0" xfId="0" applyNumberFormat="1" applyFont="1" applyFill="1" applyBorder="1" applyAlignment="1">
      <alignment horizontal="right"/>
    </xf>
    <xf numFmtId="38" fontId="12" fillId="109" borderId="0" xfId="0" applyNumberFormat="1" applyFont="1" applyFill="1" applyBorder="1" applyAlignment="1">
      <alignment horizontal="right"/>
    </xf>
    <xf numFmtId="38" fontId="11" fillId="5" borderId="50" xfId="0" applyNumberFormat="1" applyFont="1" applyFill="1" applyBorder="1" applyAlignment="1">
      <alignment horizontal="left" vertical="center" wrapText="1" indent="1"/>
    </xf>
    <xf numFmtId="38" fontId="12" fillId="5" borderId="7" xfId="0" applyNumberFormat="1" applyFont="1" applyFill="1" applyBorder="1" applyAlignment="1">
      <alignment horizontal="right"/>
    </xf>
    <xf numFmtId="38" fontId="12" fillId="5" borderId="10" xfId="0" applyNumberFormat="1" applyFont="1" applyFill="1" applyBorder="1" applyAlignment="1">
      <alignment horizontal="right"/>
    </xf>
    <xf numFmtId="0" fontId="11" fillId="0" borderId="50" xfId="0" applyFont="1" applyBorder="1" applyAlignment="1">
      <alignment horizontal="right" vertical="center" wrapText="1" indent="1"/>
    </xf>
    <xf numFmtId="0" fontId="11" fillId="0" borderId="50" xfId="0" applyFont="1" applyFill="1" applyBorder="1" applyAlignment="1">
      <alignment horizontal="right" vertical="center" wrapText="1" indent="1"/>
    </xf>
    <xf numFmtId="49" fontId="12" fillId="2" borderId="52" xfId="0" applyNumberFormat="1" applyFont="1" applyFill="1" applyBorder="1" applyAlignment="1">
      <alignment horizontal="center" vertical="center"/>
    </xf>
    <xf numFmtId="38" fontId="16" fillId="0" borderId="52" xfId="0" applyNumberFormat="1" applyFont="1" applyFill="1" applyBorder="1" applyAlignment="1">
      <alignment horizontal="right"/>
    </xf>
    <xf numFmtId="38" fontId="16" fillId="109" borderId="52" xfId="0" applyNumberFormat="1" applyFont="1" applyFill="1" applyBorder="1" applyAlignment="1">
      <alignment horizontal="right"/>
    </xf>
    <xf numFmtId="38" fontId="12" fillId="0" borderId="60" xfId="0" applyNumberFormat="1" applyFont="1" applyFill="1" applyBorder="1" applyAlignment="1">
      <alignment horizontal="right"/>
    </xf>
    <xf numFmtId="3" fontId="16" fillId="3" borderId="51" xfId="0" applyNumberFormat="1" applyFont="1" applyFill="1" applyBorder="1" applyAlignment="1">
      <alignment horizontal="right"/>
    </xf>
    <xf numFmtId="3" fontId="16" fillId="0" borderId="52" xfId="0" applyNumberFormat="1" applyFont="1" applyFill="1" applyBorder="1" applyAlignment="1">
      <alignment horizontal="right"/>
    </xf>
    <xf numFmtId="49" fontId="12" fillId="2" borderId="50" xfId="0" applyNumberFormat="1" applyFont="1" applyFill="1" applyBorder="1" applyAlignment="1">
      <alignment horizontal="center" vertical="center"/>
    </xf>
    <xf numFmtId="38" fontId="16" fillId="5" borderId="51" xfId="0" applyNumberFormat="1" applyFont="1" applyFill="1" applyBorder="1" applyAlignment="1">
      <alignment horizontal="right"/>
    </xf>
    <xf numFmtId="3" fontId="16" fillId="5" borderId="0" xfId="0" applyNumberFormat="1" applyFont="1" applyFill="1" applyBorder="1" applyAlignment="1">
      <alignment horizontal="right"/>
    </xf>
    <xf numFmtId="3" fontId="16" fillId="5" borderId="63" xfId="0" applyNumberFormat="1" applyFont="1" applyFill="1" applyBorder="1" applyAlignment="1">
      <alignment horizontal="right"/>
    </xf>
    <xf numFmtId="38" fontId="12" fillId="5" borderId="50" xfId="0" applyNumberFormat="1" applyFont="1" applyFill="1" applyBorder="1" applyAlignment="1">
      <alignment horizontal="right"/>
    </xf>
    <xf numFmtId="0" fontId="11" fillId="0" borderId="12" xfId="0" applyFont="1" applyBorder="1" applyAlignment="1">
      <alignment horizontal="left" vertical="center" wrapText="1" indent="1"/>
    </xf>
    <xf numFmtId="10" fontId="11" fillId="5" borderId="50" xfId="0" applyNumberFormat="1" applyFont="1" applyFill="1" applyBorder="1" applyAlignment="1">
      <alignment horizontal="right"/>
    </xf>
    <xf numFmtId="38" fontId="11" fillId="109" borderId="50" xfId="0" applyNumberFormat="1" applyFont="1" applyFill="1" applyBorder="1" applyAlignment="1">
      <alignment horizontal="left" vertical="center" wrapText="1" indent="1"/>
    </xf>
    <xf numFmtId="38" fontId="12" fillId="4" borderId="5" xfId="0" applyNumberFormat="1" applyFont="1" applyFill="1" applyBorder="1" applyAlignment="1">
      <alignment horizontal="right"/>
    </xf>
    <xf numFmtId="38" fontId="12" fillId="4" borderId="62" xfId="0" applyNumberFormat="1" applyFont="1" applyFill="1" applyBorder="1" applyAlignment="1">
      <alignment horizontal="right"/>
    </xf>
    <xf numFmtId="0" fontId="11" fillId="4" borderId="51" xfId="0" applyFont="1" applyFill="1" applyBorder="1" applyAlignment="1">
      <alignment vertical="center"/>
    </xf>
    <xf numFmtId="10" fontId="11" fillId="5" borderId="64" xfId="0" applyNumberFormat="1" applyFont="1" applyFill="1" applyBorder="1" applyAlignment="1">
      <alignment horizontal="right"/>
    </xf>
    <xf numFmtId="10" fontId="11" fillId="5" borderId="65" xfId="0" applyNumberFormat="1" applyFont="1" applyFill="1" applyBorder="1" applyAlignment="1">
      <alignment horizontal="right"/>
    </xf>
    <xf numFmtId="10" fontId="11" fillId="5" borderId="52" xfId="0" applyNumberFormat="1" applyFont="1" applyFill="1" applyBorder="1" applyAlignment="1">
      <alignment horizontal="right"/>
    </xf>
    <xf numFmtId="38" fontId="16" fillId="0" borderId="66" xfId="0" applyNumberFormat="1" applyFont="1" applyFill="1" applyBorder="1" applyAlignment="1">
      <alignment horizontal="right"/>
    </xf>
    <xf numFmtId="0" fontId="18" fillId="0" borderId="50" xfId="1" applyFont="1" applyFill="1" applyBorder="1" applyAlignment="1">
      <alignment horizontal="left" vertical="center" wrapText="1" indent="1"/>
    </xf>
    <xf numFmtId="0" fontId="18" fillId="0" borderId="66" xfId="1" applyFont="1" applyFill="1" applyBorder="1" applyAlignment="1">
      <alignment horizontal="left" vertical="center" wrapText="1" indent="1"/>
    </xf>
    <xf numFmtId="0" fontId="19" fillId="0" borderId="50" xfId="1" applyFont="1" applyFill="1" applyBorder="1" applyAlignment="1">
      <alignment horizontal="left" vertical="center" wrapText="1" indent="1"/>
    </xf>
    <xf numFmtId="0" fontId="20" fillId="0" borderId="50" xfId="2" applyFont="1" applyFill="1" applyBorder="1" applyAlignment="1" applyProtection="1">
      <alignment horizontal="left" vertical="center" wrapText="1" indent="1"/>
    </xf>
    <xf numFmtId="14" fontId="18" fillId="0" borderId="50" xfId="1" applyNumberFormat="1" applyFont="1" applyFill="1" applyBorder="1" applyAlignment="1">
      <alignment horizontal="left" vertical="center" wrapText="1" indent="1"/>
    </xf>
    <xf numFmtId="38" fontId="16" fillId="5" borderId="52" xfId="0" applyNumberFormat="1" applyFont="1" applyFill="1" applyBorder="1" applyAlignment="1">
      <alignment horizontal="right"/>
    </xf>
    <xf numFmtId="3" fontId="16" fillId="5" borderId="52" xfId="0" applyNumberFormat="1" applyFont="1" applyFill="1" applyBorder="1" applyAlignment="1">
      <alignment horizontal="right"/>
    </xf>
    <xf numFmtId="3" fontId="16" fillId="0" borderId="50" xfId="0" applyNumberFormat="1" applyFont="1" applyFill="1" applyBorder="1" applyAlignment="1">
      <alignment horizontal="right"/>
    </xf>
    <xf numFmtId="0" fontId="0" fillId="4" borderId="65" xfId="0" applyFill="1" applyBorder="1" applyAlignment="1">
      <alignment vertical="center"/>
    </xf>
    <xf numFmtId="0" fontId="5" fillId="4" borderId="51" xfId="0" applyFont="1" applyFill="1" applyBorder="1" applyAlignment="1">
      <alignment horizontal="left" vertical="center" wrapText="1" indent="1"/>
    </xf>
    <xf numFmtId="0" fontId="5" fillId="4" borderId="62" xfId="0" applyFont="1" applyFill="1" applyBorder="1" applyAlignment="1">
      <alignment horizontal="left" vertical="center" wrapText="1" indent="1"/>
    </xf>
    <xf numFmtId="0" fontId="12" fillId="4" borderId="62" xfId="0" applyFont="1" applyFill="1" applyBorder="1" applyAlignment="1">
      <alignment horizontal="left" vertical="center" wrapText="1" indent="1"/>
    </xf>
    <xf numFmtId="0" fontId="11" fillId="4" borderId="62" xfId="0" applyFont="1" applyFill="1" applyBorder="1" applyAlignment="1">
      <alignment vertical="center"/>
    </xf>
    <xf numFmtId="0" fontId="11" fillId="4" borderId="60" xfId="0" applyFont="1" applyFill="1" applyBorder="1" applyAlignment="1">
      <alignment vertical="center"/>
    </xf>
    <xf numFmtId="0" fontId="11" fillId="3" borderId="50" xfId="0" applyFont="1" applyFill="1" applyBorder="1" applyAlignment="1">
      <alignment horizontal="center" vertical="center" wrapText="1"/>
    </xf>
    <xf numFmtId="0" fontId="3" fillId="0" borderId="65" xfId="0" applyFont="1" applyBorder="1" applyAlignment="1">
      <alignment horizontal="left" vertical="center" wrapText="1" indent="1"/>
    </xf>
    <xf numFmtId="0" fontId="3" fillId="0" borderId="52" xfId="0" applyFont="1" applyBorder="1" applyAlignment="1">
      <alignment horizontal="left" vertical="center" wrapText="1" indent="1"/>
    </xf>
    <xf numFmtId="0" fontId="11" fillId="0" borderId="52" xfId="0" applyFont="1" applyBorder="1" applyAlignment="1">
      <alignment horizontal="left" vertical="center" wrapText="1" indent="1"/>
    </xf>
    <xf numFmtId="0" fontId="5" fillId="0" borderId="65" xfId="0" applyFont="1" applyBorder="1" applyAlignment="1">
      <alignment horizontal="left" vertical="center" wrapText="1" indent="1"/>
    </xf>
    <xf numFmtId="0" fontId="5" fillId="0" borderId="52" xfId="0" applyFont="1" applyBorder="1" applyAlignment="1">
      <alignment horizontal="left" vertical="center" wrapText="1" indent="1"/>
    </xf>
    <xf numFmtId="0" fontId="3" fillId="0" borderId="67" xfId="0" applyFont="1" applyBorder="1" applyAlignment="1">
      <alignment horizontal="left" vertical="center" wrapText="1" indent="1"/>
    </xf>
    <xf numFmtId="38" fontId="16" fillId="5" borderId="66" xfId="0" applyNumberFormat="1" applyFont="1" applyFill="1" applyBorder="1" applyAlignment="1">
      <alignment horizontal="right"/>
    </xf>
    <xf numFmtId="0" fontId="16" fillId="0" borderId="66" xfId="0" applyFont="1" applyBorder="1" applyAlignment="1">
      <alignment vertical="center"/>
    </xf>
    <xf numFmtId="0" fontId="3" fillId="0" borderId="62" xfId="0" applyFont="1" applyBorder="1" applyAlignment="1">
      <alignment horizontal="left" vertical="center" wrapText="1" indent="1"/>
    </xf>
    <xf numFmtId="38" fontId="15" fillId="3" borderId="67" xfId="0" applyNumberFormat="1" applyFont="1" applyFill="1" applyBorder="1" applyAlignment="1">
      <alignment horizontal="right"/>
    </xf>
    <xf numFmtId="38" fontId="15" fillId="3" borderId="62" xfId="0" applyNumberFormat="1" applyFont="1" applyFill="1" applyBorder="1" applyAlignment="1">
      <alignment horizontal="right"/>
    </xf>
    <xf numFmtId="0" fontId="11" fillId="3" borderId="62" xfId="0" applyFont="1" applyFill="1" applyBorder="1" applyAlignment="1">
      <alignment vertical="center"/>
    </xf>
    <xf numFmtId="0" fontId="11" fillId="3" borderId="60" xfId="0" applyFont="1" applyFill="1" applyBorder="1" applyAlignment="1">
      <alignment vertical="center"/>
    </xf>
    <xf numFmtId="38" fontId="17" fillId="5" borderId="50" xfId="0" applyNumberFormat="1" applyFont="1" applyFill="1" applyBorder="1" applyAlignment="1">
      <alignment horizontal="right"/>
    </xf>
    <xf numFmtId="38" fontId="17" fillId="0" borderId="50" xfId="0" applyNumberFormat="1" applyFont="1" applyFill="1" applyBorder="1" applyAlignment="1">
      <alignment horizontal="right"/>
    </xf>
    <xf numFmtId="38" fontId="16" fillId="0" borderId="51" xfId="0" applyNumberFormat="1" applyFont="1" applyFill="1" applyBorder="1" applyAlignment="1">
      <alignment horizontal="right"/>
    </xf>
    <xf numFmtId="0" fontId="16" fillId="0" borderId="51" xfId="0" applyFont="1" applyBorder="1" applyAlignment="1">
      <alignment vertical="center"/>
    </xf>
    <xf numFmtId="0" fontId="16" fillId="0" borderId="52" xfId="0" applyFont="1" applyBorder="1" applyAlignment="1">
      <alignment vertical="center"/>
    </xf>
    <xf numFmtId="0" fontId="3" fillId="3" borderId="65" xfId="0" applyFont="1" applyFill="1" applyBorder="1" applyAlignment="1">
      <alignment horizontal="left" vertical="center" wrapText="1" indent="1"/>
    </xf>
    <xf numFmtId="0" fontId="3" fillId="3" borderId="51" xfId="0" applyFont="1" applyFill="1" applyBorder="1" applyAlignment="1">
      <alignment horizontal="left" vertical="center" wrapText="1" indent="1"/>
    </xf>
    <xf numFmtId="0" fontId="11" fillId="3" borderId="51" xfId="0" applyFont="1" applyFill="1" applyBorder="1" applyAlignment="1">
      <alignment horizontal="left" vertical="center" wrapText="1" indent="1"/>
    </xf>
    <xf numFmtId="38" fontId="16" fillId="3" borderId="51" xfId="0" applyNumberFormat="1" applyFont="1" applyFill="1" applyBorder="1" applyAlignment="1">
      <alignment horizontal="right"/>
    </xf>
    <xf numFmtId="0" fontId="16" fillId="3" borderId="51" xfId="0" applyFont="1" applyFill="1" applyBorder="1" applyAlignment="1">
      <alignment vertical="center"/>
    </xf>
    <xf numFmtId="0" fontId="16" fillId="3" borderId="52" xfId="0" applyFont="1" applyFill="1" applyBorder="1" applyAlignment="1">
      <alignment vertical="center"/>
    </xf>
    <xf numFmtId="0" fontId="12" fillId="0" borderId="65" xfId="0" applyFont="1" applyBorder="1" applyAlignment="1">
      <alignment horizontal="left" vertical="center" wrapText="1" indent="1"/>
    </xf>
    <xf numFmtId="0" fontId="5" fillId="0" borderId="51" xfId="0" applyFont="1" applyBorder="1" applyAlignment="1">
      <alignment horizontal="left" vertical="center" wrapText="1" indent="1"/>
    </xf>
    <xf numFmtId="0" fontId="12" fillId="0" borderId="52" xfId="0" applyFont="1" applyBorder="1" applyAlignment="1">
      <alignment horizontal="left" vertical="center" wrapText="1" indent="1"/>
    </xf>
    <xf numFmtId="38" fontId="12" fillId="5" borderId="60" xfId="0" applyNumberFormat="1" applyFont="1" applyFill="1" applyBorder="1" applyAlignment="1">
      <alignment horizontal="right"/>
    </xf>
    <xf numFmtId="0" fontId="16" fillId="5" borderId="52" xfId="0" applyFont="1" applyFill="1" applyBorder="1" applyAlignment="1">
      <alignment horizontal="left" vertical="center" wrapText="1" indent="1"/>
    </xf>
    <xf numFmtId="38" fontId="16" fillId="0" borderId="65" xfId="0" applyNumberFormat="1" applyFont="1" applyFill="1" applyBorder="1" applyAlignment="1">
      <alignment horizontal="right"/>
    </xf>
    <xf numFmtId="0" fontId="16" fillId="5" borderId="66" xfId="0" applyFont="1" applyFill="1" applyBorder="1" applyAlignment="1">
      <alignment horizontal="left" vertical="center" wrapText="1" indent="1"/>
    </xf>
    <xf numFmtId="0" fontId="3" fillId="0" borderId="65" xfId="0" applyFont="1" applyFill="1" applyBorder="1" applyAlignment="1">
      <alignment horizontal="left" vertical="center" wrapText="1" indent="1"/>
    </xf>
    <xf numFmtId="0" fontId="3" fillId="0" borderId="67" xfId="0" applyFont="1" applyFill="1" applyBorder="1" applyAlignment="1">
      <alignment horizontal="left" vertical="center" wrapText="1" indent="1"/>
    </xf>
    <xf numFmtId="0" fontId="11" fillId="5" borderId="60" xfId="0" applyFont="1" applyFill="1" applyBorder="1" applyAlignment="1">
      <alignment horizontal="left" vertical="center" wrapText="1" indent="1"/>
    </xf>
    <xf numFmtId="38" fontId="16" fillId="0" borderId="67" xfId="0" applyNumberFormat="1" applyFont="1" applyFill="1" applyBorder="1" applyAlignment="1">
      <alignment horizontal="right"/>
    </xf>
    <xf numFmtId="0" fontId="12" fillId="0" borderId="65" xfId="0" applyFont="1" applyFill="1" applyBorder="1" applyAlignment="1">
      <alignment horizontal="left" vertical="center" indent="1"/>
    </xf>
    <xf numFmtId="0" fontId="3" fillId="0" borderId="65" xfId="0" applyFont="1" applyBorder="1" applyAlignment="1">
      <alignment vertical="center"/>
    </xf>
    <xf numFmtId="0" fontId="3" fillId="0" borderId="52" xfId="0" applyFont="1" applyBorder="1" applyAlignment="1">
      <alignment vertical="center"/>
    </xf>
    <xf numFmtId="38" fontId="172" fillId="5" borderId="50" xfId="0" applyNumberFormat="1" applyFont="1" applyFill="1" applyBorder="1" applyAlignment="1">
      <alignment horizontal="right"/>
    </xf>
    <xf numFmtId="0" fontId="11" fillId="0" borderId="65" xfId="0" applyFont="1" applyBorder="1" applyAlignment="1">
      <alignment horizontal="left" vertical="center" wrapText="1" indent="1"/>
    </xf>
    <xf numFmtId="0" fontId="5" fillId="0" borderId="51" xfId="0" applyFont="1" applyFill="1" applyBorder="1" applyAlignment="1">
      <alignment horizontal="left" vertical="center" wrapText="1" indent="1"/>
    </xf>
    <xf numFmtId="0" fontId="11" fillId="0" borderId="66" xfId="0" applyFont="1" applyBorder="1" applyAlignment="1">
      <alignment horizontal="left" vertical="center" wrapText="1" indent="1"/>
    </xf>
    <xf numFmtId="38" fontId="17" fillId="0" borderId="52" xfId="0" applyNumberFormat="1" applyFont="1" applyFill="1" applyBorder="1" applyAlignment="1">
      <alignment horizontal="right"/>
    </xf>
    <xf numFmtId="38" fontId="17" fillId="3" borderId="67" xfId="0" applyNumberFormat="1" applyFont="1" applyFill="1" applyBorder="1" applyAlignment="1">
      <alignment horizontal="right"/>
    </xf>
    <xf numFmtId="38" fontId="17" fillId="3" borderId="62" xfId="0" applyNumberFormat="1" applyFont="1" applyFill="1" applyBorder="1" applyAlignment="1">
      <alignment horizontal="right"/>
    </xf>
    <xf numFmtId="0" fontId="11" fillId="5" borderId="50" xfId="0" applyFont="1" applyFill="1" applyBorder="1" applyAlignment="1">
      <alignment horizontal="left" vertical="center" wrapText="1" indent="1"/>
    </xf>
    <xf numFmtId="0" fontId="12" fillId="0" borderId="65" xfId="0" applyFont="1" applyFill="1" applyBorder="1" applyAlignment="1">
      <alignment horizontal="left" vertical="center" wrapText="1" indent="1"/>
    </xf>
    <xf numFmtId="38" fontId="12" fillId="5" borderId="52" xfId="0" applyNumberFormat="1" applyFont="1" applyFill="1" applyBorder="1" applyAlignment="1">
      <alignment horizontal="right"/>
    </xf>
    <xf numFmtId="0" fontId="11" fillId="0" borderId="51" xfId="0" applyFont="1" applyBorder="1" applyAlignment="1">
      <alignment horizontal="left" vertical="center" wrapText="1" indent="1"/>
    </xf>
    <xf numFmtId="0" fontId="14" fillId="0" borderId="65" xfId="0" applyFont="1" applyBorder="1" applyAlignment="1">
      <alignment horizontal="left" vertical="center" wrapText="1" indent="1"/>
    </xf>
    <xf numFmtId="49" fontId="12" fillId="2" borderId="65" xfId="0" applyNumberFormat="1" applyFont="1" applyFill="1" applyBorder="1" applyAlignment="1">
      <alignment horizontal="center" vertical="center"/>
    </xf>
    <xf numFmtId="38" fontId="16" fillId="109" borderId="50" xfId="0" applyNumberFormat="1" applyFont="1" applyFill="1" applyBorder="1" applyAlignment="1">
      <alignment horizontal="right"/>
    </xf>
    <xf numFmtId="3" fontId="16" fillId="5" borderId="65" xfId="0" applyNumberFormat="1" applyFont="1" applyFill="1" applyBorder="1" applyAlignment="1">
      <alignment horizontal="right"/>
    </xf>
    <xf numFmtId="0" fontId="0" fillId="4" borderId="65" xfId="0" applyFill="1" applyBorder="1" applyAlignment="1">
      <alignment horizontal="center" vertical="center"/>
    </xf>
    <xf numFmtId="0" fontId="12" fillId="4" borderId="51" xfId="0" applyFont="1" applyFill="1" applyBorder="1" applyAlignment="1">
      <alignment horizontal="left" vertical="center" wrapText="1" indent="1"/>
    </xf>
    <xf numFmtId="38" fontId="12" fillId="4" borderId="51" xfId="0" applyNumberFormat="1" applyFont="1" applyFill="1" applyBorder="1" applyAlignment="1">
      <alignment horizontal="right"/>
    </xf>
    <xf numFmtId="0" fontId="11" fillId="4" borderId="52" xfId="0" applyFont="1" applyFill="1" applyBorder="1" applyAlignment="1">
      <alignment vertical="center"/>
    </xf>
    <xf numFmtId="38" fontId="12" fillId="0" borderId="66" xfId="0" applyNumberFormat="1" applyFont="1" applyFill="1" applyBorder="1" applyAlignment="1">
      <alignment horizontal="right"/>
    </xf>
    <xf numFmtId="38" fontId="12" fillId="3" borderId="62" xfId="0" applyNumberFormat="1" applyFont="1" applyFill="1" applyBorder="1" applyAlignment="1">
      <alignment horizontal="right"/>
    </xf>
    <xf numFmtId="38" fontId="12" fillId="3" borderId="60" xfId="0" applyNumberFormat="1" applyFont="1" applyFill="1" applyBorder="1" applyAlignment="1">
      <alignment horizontal="right"/>
    </xf>
    <xf numFmtId="38" fontId="16" fillId="3" borderId="62" xfId="0" applyNumberFormat="1" applyFont="1" applyFill="1" applyBorder="1" applyAlignment="1">
      <alignment horizontal="right"/>
    </xf>
    <xf numFmtId="0" fontId="16" fillId="3" borderId="62" xfId="0" applyFont="1" applyFill="1" applyBorder="1" applyAlignment="1">
      <alignment vertical="center"/>
    </xf>
    <xf numFmtId="0" fontId="11" fillId="3" borderId="65" xfId="0" applyFont="1" applyFill="1" applyBorder="1" applyAlignment="1">
      <alignment horizontal="center" vertical="center" wrapText="1"/>
    </xf>
    <xf numFmtId="38" fontId="12" fillId="109" borderId="52" xfId="0" applyNumberFormat="1" applyFont="1" applyFill="1" applyBorder="1" applyAlignment="1">
      <alignment horizontal="right"/>
    </xf>
    <xf numFmtId="0" fontId="12" fillId="3" borderId="65" xfId="0" applyFont="1" applyFill="1" applyBorder="1" applyAlignment="1">
      <alignment horizontal="left" vertical="center" wrapText="1" indent="1"/>
    </xf>
    <xf numFmtId="0" fontId="5" fillId="3" borderId="51" xfId="0" applyFont="1" applyFill="1" applyBorder="1" applyAlignment="1">
      <alignment horizontal="left" vertical="center" wrapText="1" indent="1"/>
    </xf>
    <xf numFmtId="0" fontId="12" fillId="3" borderId="51" xfId="0" applyFont="1" applyFill="1" applyBorder="1" applyAlignment="1">
      <alignment horizontal="left" vertical="center" wrapText="1" indent="1"/>
    </xf>
    <xf numFmtId="38" fontId="12" fillId="3" borderId="51" xfId="0" applyNumberFormat="1" applyFont="1" applyFill="1" applyBorder="1" applyAlignment="1">
      <alignment horizontal="right"/>
    </xf>
    <xf numFmtId="38" fontId="12" fillId="3" borderId="52" xfId="0" applyNumberFormat="1" applyFont="1" applyFill="1" applyBorder="1" applyAlignment="1">
      <alignment horizontal="right"/>
    </xf>
    <xf numFmtId="0" fontId="3" fillId="0" borderId="51" xfId="0" applyFont="1" applyBorder="1" applyAlignment="1">
      <alignment vertical="center"/>
    </xf>
    <xf numFmtId="38" fontId="17" fillId="5" borderId="52" xfId="0" applyNumberFormat="1" applyFont="1" applyFill="1" applyBorder="1" applyAlignment="1">
      <alignment horizontal="right"/>
    </xf>
    <xf numFmtId="38" fontId="12" fillId="109" borderId="50" xfId="0" applyNumberFormat="1" applyFont="1" applyFill="1" applyBorder="1" applyAlignment="1">
      <alignment horizontal="right"/>
    </xf>
    <xf numFmtId="38" fontId="15" fillId="0" borderId="52" xfId="0" applyNumberFormat="1" applyFont="1" applyFill="1" applyBorder="1" applyAlignment="1">
      <alignment horizontal="right"/>
    </xf>
    <xf numFmtId="38" fontId="15" fillId="0" borderId="50" xfId="0" applyNumberFormat="1" applyFont="1" applyFill="1" applyBorder="1" applyAlignment="1">
      <alignment horizontal="right"/>
    </xf>
    <xf numFmtId="38" fontId="15" fillId="5" borderId="50" xfId="0" applyNumberFormat="1" applyFont="1" applyFill="1" applyBorder="1" applyAlignment="1">
      <alignment horizontal="right"/>
    </xf>
    <xf numFmtId="0" fontId="11" fillId="0" borderId="50" xfId="0" applyFont="1" applyBorder="1" applyAlignment="1">
      <alignment vertical="center"/>
    </xf>
    <xf numFmtId="38" fontId="15" fillId="5" borderId="66" xfId="0" applyNumberFormat="1" applyFont="1" applyFill="1" applyBorder="1" applyAlignment="1">
      <alignment horizontal="right"/>
    </xf>
    <xf numFmtId="38" fontId="15" fillId="0" borderId="66" xfId="0" applyNumberFormat="1" applyFont="1" applyFill="1" applyBorder="1" applyAlignment="1">
      <alignment horizontal="right"/>
    </xf>
    <xf numFmtId="0" fontId="11" fillId="0" borderId="66" xfId="0" applyFont="1" applyBorder="1" applyAlignment="1">
      <alignment vertical="center"/>
    </xf>
    <xf numFmtId="38" fontId="15" fillId="0" borderId="60" xfId="0" applyNumberFormat="1" applyFont="1" applyFill="1" applyBorder="1" applyAlignment="1">
      <alignment horizontal="right"/>
    </xf>
    <xf numFmtId="38" fontId="15" fillId="3" borderId="60" xfId="0" applyNumberFormat="1" applyFont="1" applyFill="1" applyBorder="1" applyAlignment="1">
      <alignment horizontal="right"/>
    </xf>
    <xf numFmtId="38" fontId="15" fillId="3" borderId="66" xfId="0" applyNumberFormat="1" applyFont="1" applyFill="1" applyBorder="1" applyAlignment="1">
      <alignment horizontal="right"/>
    </xf>
    <xf numFmtId="0" fontId="11" fillId="3" borderId="66" xfId="0" applyFont="1" applyFill="1" applyBorder="1" applyAlignment="1">
      <alignment vertical="center"/>
    </xf>
    <xf numFmtId="38" fontId="12" fillId="3" borderId="67" xfId="0" applyNumberFormat="1" applyFont="1" applyFill="1" applyBorder="1" applyAlignment="1">
      <alignment horizontal="right"/>
    </xf>
    <xf numFmtId="0" fontId="11" fillId="0" borderId="62" xfId="0" applyFont="1" applyBorder="1" applyAlignment="1">
      <alignment horizontal="left" vertical="center" wrapText="1" indent="1"/>
    </xf>
    <xf numFmtId="0" fontId="3" fillId="3" borderId="67" xfId="0" applyFont="1" applyFill="1" applyBorder="1" applyAlignment="1">
      <alignment horizontal="left" vertical="center" wrapText="1" indent="1"/>
    </xf>
    <xf numFmtId="0" fontId="3" fillId="3" borderId="62" xfId="0" applyFont="1" applyFill="1" applyBorder="1" applyAlignment="1">
      <alignment horizontal="left" vertical="center" wrapText="1" indent="1"/>
    </xf>
    <xf numFmtId="0" fontId="11" fillId="3" borderId="60" xfId="0" applyFont="1" applyFill="1" applyBorder="1" applyAlignment="1">
      <alignment horizontal="left" vertical="center" wrapText="1" indent="1"/>
    </xf>
    <xf numFmtId="38" fontId="16" fillId="3" borderId="52" xfId="0" applyNumberFormat="1" applyFont="1" applyFill="1" applyBorder="1" applyAlignment="1">
      <alignment horizontal="right"/>
    </xf>
    <xf numFmtId="0" fontId="12" fillId="0" borderId="67" xfId="0" applyFont="1" applyBorder="1" applyAlignment="1">
      <alignment horizontal="left" vertical="center" wrapText="1" indent="1"/>
    </xf>
    <xf numFmtId="0" fontId="5" fillId="0" borderId="62" xfId="0" applyFont="1" applyFill="1" applyBorder="1" applyAlignment="1">
      <alignment horizontal="left" vertical="center" wrapText="1" indent="1"/>
    </xf>
    <xf numFmtId="0" fontId="12" fillId="0" borderId="60" xfId="0" applyFont="1" applyFill="1" applyBorder="1" applyAlignment="1">
      <alignment horizontal="left" vertical="center" wrapText="1" indent="1"/>
    </xf>
    <xf numFmtId="0" fontId="12" fillId="0" borderId="50" xfId="0" applyFont="1" applyFill="1" applyBorder="1" applyAlignment="1">
      <alignment horizontal="left" vertical="center" wrapText="1" indent="1"/>
    </xf>
    <xf numFmtId="0" fontId="11" fillId="0" borderId="52" xfId="0" applyFont="1" applyFill="1" applyBorder="1" applyAlignment="1">
      <alignment horizontal="center" vertical="center" wrapText="1"/>
    </xf>
    <xf numFmtId="165" fontId="15" fillId="0" borderId="50" xfId="0" applyNumberFormat="1" applyFont="1" applyFill="1" applyBorder="1" applyAlignment="1">
      <alignment horizontal="right"/>
    </xf>
    <xf numFmtId="3" fontId="0" fillId="5" borderId="50" xfId="0" applyNumberFormat="1" applyFill="1" applyBorder="1" applyAlignment="1">
      <alignment vertical="center"/>
    </xf>
    <xf numFmtId="3" fontId="0" fillId="0" borderId="50" xfId="0" applyNumberFormat="1" applyBorder="1" applyAlignment="1">
      <alignment vertical="center"/>
    </xf>
    <xf numFmtId="0" fontId="0" fillId="0" borderId="50" xfId="0" applyBorder="1" applyAlignment="1">
      <alignment vertical="center"/>
    </xf>
    <xf numFmtId="49" fontId="12" fillId="4" borderId="66" xfId="0" applyNumberFormat="1" applyFont="1" applyFill="1" applyBorder="1" applyAlignment="1">
      <alignment horizontal="center" vertical="center"/>
    </xf>
    <xf numFmtId="38" fontId="11" fillId="5" borderId="52" xfId="0" applyNumberFormat="1" applyFont="1" applyFill="1" applyBorder="1" applyAlignment="1">
      <alignment horizontal="left" vertical="center" wrapText="1" indent="1"/>
    </xf>
    <xf numFmtId="0" fontId="11" fillId="4" borderId="67" xfId="0" applyFont="1" applyFill="1" applyBorder="1" applyAlignment="1">
      <alignment horizontal="left" vertical="center" wrapText="1" indent="1"/>
    </xf>
    <xf numFmtId="0" fontId="11" fillId="4" borderId="62" xfId="0" applyFont="1" applyFill="1" applyBorder="1" applyAlignment="1">
      <alignment horizontal="left" vertical="center" wrapText="1" indent="1"/>
    </xf>
    <xf numFmtId="38" fontId="11" fillId="109" borderId="66" xfId="0" applyNumberFormat="1" applyFont="1" applyFill="1" applyBorder="1" applyAlignment="1">
      <alignment horizontal="left" vertical="center" wrapText="1" indent="1"/>
    </xf>
    <xf numFmtId="0" fontId="11" fillId="4" borderId="65" xfId="0" applyFont="1" applyFill="1" applyBorder="1" applyAlignment="1">
      <alignment horizontal="left" vertical="center" wrapText="1" indent="1"/>
    </xf>
    <xf numFmtId="0" fontId="11" fillId="4" borderId="51" xfId="0" applyFont="1" applyFill="1" applyBorder="1" applyAlignment="1">
      <alignment horizontal="left" vertical="center" wrapText="1" indent="1"/>
    </xf>
    <xf numFmtId="0" fontId="0" fillId="4" borderId="68" xfId="0" applyFill="1" applyBorder="1" applyAlignment="1">
      <alignment vertical="center"/>
    </xf>
    <xf numFmtId="10" fontId="11" fillId="5" borderId="69" xfId="0" applyNumberFormat="1" applyFont="1" applyFill="1" applyBorder="1" applyAlignment="1">
      <alignment horizontal="right"/>
    </xf>
    <xf numFmtId="10" fontId="11" fillId="5" borderId="70" xfId="0" applyNumberFormat="1" applyFont="1" applyFill="1" applyBorder="1" applyAlignment="1">
      <alignment horizontal="right"/>
    </xf>
    <xf numFmtId="38" fontId="11" fillId="5" borderId="72" xfId="0" applyNumberFormat="1" applyFont="1" applyFill="1" applyBorder="1" applyAlignment="1">
      <alignment horizontal="left" vertical="center" wrapText="1" indent="1"/>
    </xf>
    <xf numFmtId="38" fontId="12" fillId="4" borderId="73" xfId="0" applyNumberFormat="1" applyFont="1" applyFill="1" applyBorder="1" applyAlignment="1">
      <alignment horizontal="right"/>
    </xf>
    <xf numFmtId="0" fontId="11" fillId="0" borderId="72" xfId="0" applyFont="1" applyBorder="1" applyAlignment="1">
      <alignment horizontal="left" vertical="center" wrapText="1" indent="1"/>
    </xf>
    <xf numFmtId="49" fontId="12" fillId="2" borderId="76" xfId="0" applyNumberFormat="1" applyFont="1" applyFill="1" applyBorder="1" applyAlignment="1">
      <alignment horizontal="center" vertical="center"/>
    </xf>
    <xf numFmtId="49" fontId="12" fillId="2" borderId="77" xfId="0" applyNumberFormat="1" applyFont="1" applyFill="1" applyBorder="1" applyAlignment="1">
      <alignment horizontal="center" vertical="center"/>
    </xf>
    <xf numFmtId="49" fontId="12" fillId="4" borderId="78" xfId="0" applyNumberFormat="1" applyFont="1" applyFill="1" applyBorder="1" applyAlignment="1">
      <alignment horizontal="center" vertical="center"/>
    </xf>
    <xf numFmtId="49" fontId="12" fillId="2" borderId="79" xfId="0" applyNumberFormat="1" applyFont="1" applyFill="1" applyBorder="1" applyAlignment="1">
      <alignment horizontal="center" vertical="center"/>
    </xf>
    <xf numFmtId="164" fontId="0" fillId="4" borderId="80" xfId="0" applyNumberFormat="1" applyFill="1" applyBorder="1" applyAlignment="1">
      <alignment vertical="center"/>
    </xf>
    <xf numFmtId="38" fontId="11" fillId="5" borderId="75" xfId="0" applyNumberFormat="1" applyFont="1" applyFill="1" applyBorder="1" applyAlignment="1">
      <alignment horizontal="left" vertical="center" wrapText="1" indent="1"/>
    </xf>
    <xf numFmtId="38" fontId="11" fillId="5" borderId="82" xfId="0" applyNumberFormat="1" applyFont="1" applyFill="1" applyBorder="1" applyAlignment="1">
      <alignment horizontal="left" vertical="center" wrapText="1" indent="1"/>
    </xf>
    <xf numFmtId="0" fontId="11" fillId="0" borderId="75" xfId="0" applyFont="1" applyBorder="1" applyAlignment="1">
      <alignment horizontal="left" vertical="center" wrapText="1" indent="1"/>
    </xf>
    <xf numFmtId="38" fontId="12" fillId="4" borderId="68" xfId="0" applyNumberFormat="1" applyFont="1" applyFill="1" applyBorder="1" applyAlignment="1">
      <alignment horizontal="right"/>
    </xf>
    <xf numFmtId="0" fontId="11" fillId="4" borderId="68" xfId="0" applyFont="1" applyFill="1" applyBorder="1" applyAlignment="1">
      <alignment vertical="center"/>
    </xf>
    <xf numFmtId="0" fontId="175" fillId="112" borderId="0" xfId="0" applyFont="1" applyFill="1" applyAlignment="1">
      <alignment vertical="center"/>
    </xf>
    <xf numFmtId="49" fontId="12" fillId="2" borderId="51" xfId="0" applyNumberFormat="1" applyFont="1" applyFill="1" applyBorder="1" applyAlignment="1">
      <alignment horizontal="center" vertical="center"/>
    </xf>
    <xf numFmtId="164" fontId="175" fillId="112" borderId="83" xfId="0" applyNumberFormat="1" applyFont="1" applyFill="1" applyBorder="1" applyAlignment="1">
      <alignment vertical="center"/>
    </xf>
    <xf numFmtId="0" fontId="175" fillId="112" borderId="68" xfId="0" applyFont="1" applyFill="1" applyBorder="1" applyAlignment="1">
      <alignment vertical="center"/>
    </xf>
    <xf numFmtId="0" fontId="176" fillId="0" borderId="65" xfId="0" applyFont="1" applyBorder="1" applyAlignment="1">
      <alignment horizontal="left" vertical="center" wrapText="1" indent="1"/>
    </xf>
    <xf numFmtId="0" fontId="178" fillId="0" borderId="65" xfId="0" applyFont="1" applyFill="1" applyBorder="1" applyAlignment="1">
      <alignment horizontal="left" vertical="center" wrapText="1" indent="1"/>
    </xf>
    <xf numFmtId="49" fontId="12" fillId="2" borderId="84" xfId="0" applyNumberFormat="1" applyFont="1" applyFill="1" applyBorder="1" applyAlignment="1">
      <alignment horizontal="center" vertical="center"/>
    </xf>
    <xf numFmtId="3" fontId="16" fillId="3" borderId="84" xfId="0" applyNumberFormat="1" applyFont="1" applyFill="1" applyBorder="1" applyAlignment="1">
      <alignment horizontal="right"/>
    </xf>
    <xf numFmtId="38" fontId="11" fillId="109" borderId="85" xfId="0" applyNumberFormat="1" applyFont="1" applyFill="1" applyBorder="1" applyAlignment="1">
      <alignment horizontal="left" vertical="center" wrapText="1" indent="1"/>
    </xf>
    <xf numFmtId="38" fontId="12" fillId="4" borderId="86" xfId="0" applyNumberFormat="1" applyFont="1" applyFill="1" applyBorder="1" applyAlignment="1">
      <alignment horizontal="right"/>
    </xf>
    <xf numFmtId="0" fontId="177" fillId="0" borderId="87" xfId="0" applyFont="1" applyBorder="1" applyAlignment="1">
      <alignment horizontal="left" vertical="center" indent="1"/>
    </xf>
    <xf numFmtId="0" fontId="177" fillId="0" borderId="71" xfId="0" applyFont="1" applyBorder="1" applyAlignment="1">
      <alignment horizontal="left" indent="1"/>
    </xf>
    <xf numFmtId="0" fontId="179" fillId="0" borderId="52" xfId="0" applyFont="1" applyBorder="1" applyAlignment="1" applyProtection="1">
      <alignment horizontal="left" vertical="center" wrapText="1" indent="1"/>
      <protection locked="0"/>
    </xf>
    <xf numFmtId="3" fontId="16" fillId="0" borderId="10" xfId="0" applyNumberFormat="1" applyFont="1" applyFill="1" applyBorder="1" applyAlignment="1">
      <alignment horizontal="right"/>
    </xf>
    <xf numFmtId="3" fontId="16" fillId="0" borderId="7" xfId="0" applyNumberFormat="1" applyFont="1" applyFill="1" applyBorder="1" applyAlignment="1">
      <alignment horizontal="right"/>
    </xf>
    <xf numFmtId="3" fontId="16" fillId="5" borderId="88" xfId="0" applyNumberFormat="1" applyFont="1" applyFill="1" applyBorder="1" applyAlignment="1">
      <alignment horizontal="right"/>
    </xf>
    <xf numFmtId="3" fontId="16" fillId="5" borderId="89" xfId="0" applyNumberFormat="1" applyFont="1" applyFill="1" applyBorder="1" applyAlignment="1">
      <alignment horizontal="right"/>
    </xf>
    <xf numFmtId="38" fontId="16" fillId="0" borderId="50" xfId="0" applyNumberFormat="1" applyFont="1" applyBorder="1" applyAlignment="1">
      <alignment horizontal="right"/>
    </xf>
    <xf numFmtId="0" fontId="16" fillId="5" borderId="60" xfId="0" applyFont="1" applyFill="1" applyBorder="1" applyAlignment="1">
      <alignment horizontal="left" vertical="center" wrapText="1" indent="1"/>
    </xf>
    <xf numFmtId="0" fontId="16" fillId="5" borderId="10" xfId="0" applyFont="1" applyFill="1" applyBorder="1" applyAlignment="1">
      <alignment horizontal="left" vertical="center" wrapText="1" indent="1"/>
    </xf>
    <xf numFmtId="10" fontId="11" fillId="5" borderId="81" xfId="0" applyNumberFormat="1" applyFont="1" applyFill="1" applyBorder="1" applyAlignment="1">
      <alignment horizontal="right"/>
    </xf>
    <xf numFmtId="38" fontId="15" fillId="113" borderId="50" xfId="0" applyNumberFormat="1" applyFont="1" applyFill="1" applyBorder="1" applyAlignment="1">
      <alignment horizontal="right"/>
    </xf>
    <xf numFmtId="38" fontId="15" fillId="111" borderId="50" xfId="0" applyNumberFormat="1" applyFont="1" applyFill="1" applyBorder="1" applyAlignment="1">
      <alignment horizontal="right"/>
    </xf>
    <xf numFmtId="38" fontId="15" fillId="0" borderId="50" xfId="0" applyNumberFormat="1" applyFont="1" applyBorder="1" applyAlignment="1">
      <alignment horizontal="right"/>
    </xf>
    <xf numFmtId="0" fontId="180" fillId="0" borderId="50" xfId="0" applyFont="1" applyFill="1" applyBorder="1" applyAlignment="1"/>
    <xf numFmtId="0" fontId="180" fillId="0" borderId="52" xfId="0" applyFont="1" applyFill="1" applyBorder="1" applyAlignment="1"/>
    <xf numFmtId="0" fontId="180" fillId="0" borderId="74" xfId="0" applyFont="1" applyFill="1" applyBorder="1" applyAlignment="1"/>
    <xf numFmtId="9" fontId="11" fillId="0" borderId="0" xfId="0" applyNumberFormat="1" applyFont="1" applyBorder="1" applyAlignment="1">
      <alignment horizontal="left" vertical="center" wrapText="1" indent="1"/>
    </xf>
    <xf numFmtId="167" fontId="16" fillId="0" borderId="50" xfId="0" applyNumberFormat="1" applyFont="1" applyBorder="1" applyAlignment="1">
      <alignment vertical="center"/>
    </xf>
    <xf numFmtId="167" fontId="16" fillId="0" borderId="50" xfId="0" applyNumberFormat="1" applyFont="1" applyFill="1" applyBorder="1" applyAlignment="1">
      <alignment horizontal="right"/>
    </xf>
    <xf numFmtId="167" fontId="16" fillId="0" borderId="50" xfId="0" applyNumberFormat="1" applyFont="1" applyBorder="1" applyAlignment="1"/>
    <xf numFmtId="0" fontId="176" fillId="0" borderId="65" xfId="0" applyFont="1" applyFill="1" applyBorder="1" applyAlignment="1">
      <alignment horizontal="left" vertical="center" wrapText="1" indent="1"/>
    </xf>
    <xf numFmtId="3" fontId="16" fillId="0" borderId="70" xfId="0" applyNumberFormat="1" applyFont="1" applyFill="1" applyBorder="1" applyAlignment="1">
      <alignment horizontal="right"/>
    </xf>
    <xf numFmtId="0" fontId="179" fillId="0" borderId="65" xfId="0" applyFont="1" applyFill="1" applyBorder="1" applyAlignment="1">
      <alignment horizontal="left" vertical="center" wrapText="1" indent="1"/>
    </xf>
    <xf numFmtId="38" fontId="16" fillId="5" borderId="91" xfId="0" applyNumberFormat="1" applyFont="1" applyFill="1" applyBorder="1" applyAlignment="1">
      <alignment horizontal="right"/>
    </xf>
    <xf numFmtId="3" fontId="16" fillId="5" borderId="69" xfId="0" applyNumberFormat="1" applyFont="1" applyFill="1" applyBorder="1" applyAlignment="1">
      <alignment horizontal="right"/>
    </xf>
    <xf numFmtId="3" fontId="16" fillId="5" borderId="92" xfId="0" applyNumberFormat="1" applyFont="1" applyFill="1" applyBorder="1" applyAlignment="1">
      <alignment horizontal="right"/>
    </xf>
    <xf numFmtId="38" fontId="16" fillId="114" borderId="50" xfId="0" applyNumberFormat="1" applyFont="1" applyFill="1" applyBorder="1" applyAlignment="1">
      <alignment horizontal="right"/>
    </xf>
    <xf numFmtId="38" fontId="16" fillId="114" borderId="66" xfId="0" applyNumberFormat="1" applyFont="1" applyFill="1" applyBorder="1" applyAlignment="1">
      <alignment horizontal="right"/>
    </xf>
    <xf numFmtId="38" fontId="16" fillId="114" borderId="65" xfId="0" applyNumberFormat="1" applyFont="1" applyFill="1" applyBorder="1" applyAlignment="1">
      <alignment horizontal="right"/>
    </xf>
    <xf numFmtId="38" fontId="16" fillId="114" borderId="84" xfId="0" applyNumberFormat="1" applyFont="1" applyFill="1" applyBorder="1" applyAlignment="1">
      <alignment horizontal="right"/>
    </xf>
    <xf numFmtId="38" fontId="12" fillId="114" borderId="51" xfId="0" applyNumberFormat="1" applyFont="1" applyFill="1" applyBorder="1" applyAlignment="1">
      <alignment horizontal="right"/>
    </xf>
    <xf numFmtId="38" fontId="12" fillId="114" borderId="84" xfId="0" applyNumberFormat="1" applyFont="1" applyFill="1" applyBorder="1" applyAlignment="1">
      <alignment horizontal="right"/>
    </xf>
    <xf numFmtId="38" fontId="16" fillId="114" borderId="90" xfId="0" applyNumberFormat="1" applyFont="1" applyFill="1" applyBorder="1" applyAlignment="1">
      <alignment horizontal="right"/>
    </xf>
    <xf numFmtId="38" fontId="12" fillId="114" borderId="62" xfId="0" applyNumberFormat="1" applyFont="1" applyFill="1" applyBorder="1" applyAlignment="1">
      <alignment horizontal="right"/>
    </xf>
    <xf numFmtId="38" fontId="12" fillId="114" borderId="61" xfId="0" applyNumberFormat="1" applyFont="1" applyFill="1" applyBorder="1" applyAlignment="1">
      <alignment horizontal="right"/>
    </xf>
    <xf numFmtId="0" fontId="16" fillId="113" borderId="64" xfId="0" applyFont="1" applyFill="1" applyBorder="1" applyAlignment="1">
      <alignment horizontal="left" vertical="center" wrapText="1" indent="1"/>
    </xf>
    <xf numFmtId="0" fontId="181" fillId="0" borderId="50" xfId="2" applyFont="1" applyFill="1" applyBorder="1" applyAlignment="1" applyProtection="1">
      <alignment horizontal="left" vertical="center" wrapText="1" indent="1"/>
    </xf>
    <xf numFmtId="167" fontId="16" fillId="0" borderId="50" xfId="25573" applyNumberFormat="1" applyFont="1" applyBorder="1" applyAlignment="1">
      <alignment vertical="center"/>
    </xf>
    <xf numFmtId="167" fontId="16" fillId="0" borderId="52" xfId="25573" applyNumberFormat="1" applyFont="1" applyBorder="1" applyAlignment="1">
      <alignment vertical="center"/>
    </xf>
    <xf numFmtId="0" fontId="11" fillId="0" borderId="65" xfId="0" applyFont="1" applyBorder="1" applyAlignment="1">
      <alignment vertical="center"/>
    </xf>
    <xf numFmtId="165" fontId="15" fillId="3" borderId="0" xfId="0" applyNumberFormat="1" applyFont="1" applyFill="1" applyBorder="1" applyAlignment="1">
      <alignment horizontal="right"/>
    </xf>
    <xf numFmtId="167" fontId="16" fillId="5" borderId="50" xfId="25573" applyNumberFormat="1" applyFont="1" applyFill="1" applyBorder="1" applyAlignment="1">
      <alignment horizontal="right"/>
    </xf>
    <xf numFmtId="167" fontId="16" fillId="0" borderId="50" xfId="25573" applyNumberFormat="1" applyFont="1" applyFill="1" applyBorder="1" applyAlignment="1">
      <alignment horizontal="right"/>
    </xf>
    <xf numFmtId="167" fontId="16" fillId="0" borderId="50" xfId="25573" applyNumberFormat="1" applyFont="1" applyBorder="1" applyAlignment="1">
      <alignment horizontal="right"/>
    </xf>
    <xf numFmtId="38" fontId="16" fillId="5" borderId="88" xfId="0" applyNumberFormat="1" applyFont="1" applyFill="1" applyBorder="1" applyAlignment="1">
      <alignment horizontal="right"/>
    </xf>
    <xf numFmtId="49" fontId="12" fillId="2" borderId="60" xfId="0" applyNumberFormat="1" applyFont="1" applyFill="1" applyBorder="1" applyAlignment="1">
      <alignment horizontal="center" vertical="center"/>
    </xf>
    <xf numFmtId="38" fontId="11" fillId="5" borderId="64" xfId="0" applyNumberFormat="1" applyFont="1" applyFill="1" applyBorder="1" applyAlignment="1">
      <alignment horizontal="left" vertical="center" wrapText="1" indent="1"/>
    </xf>
    <xf numFmtId="38" fontId="11" fillId="109" borderId="65" xfId="0" applyNumberFormat="1" applyFont="1" applyFill="1" applyBorder="1" applyAlignment="1">
      <alignment horizontal="left" vertical="center" wrapText="1" indent="1"/>
    </xf>
    <xf numFmtId="38" fontId="11" fillId="109" borderId="64" xfId="0" applyNumberFormat="1" applyFont="1" applyFill="1" applyBorder="1" applyAlignment="1">
      <alignment horizontal="left" vertical="center" wrapText="1" indent="1"/>
    </xf>
    <xf numFmtId="38" fontId="11" fillId="109" borderId="60" xfId="0" applyNumberFormat="1" applyFont="1" applyFill="1" applyBorder="1" applyAlignment="1">
      <alignment horizontal="left" vertical="center" wrapText="1" indent="1"/>
    </xf>
    <xf numFmtId="38" fontId="11" fillId="5" borderId="65" xfId="0" applyNumberFormat="1" applyFont="1" applyFill="1" applyBorder="1" applyAlignment="1">
      <alignment horizontal="left" vertical="center" wrapText="1" indent="1"/>
    </xf>
    <xf numFmtId="38" fontId="12" fillId="4" borderId="82" xfId="0" applyNumberFormat="1" applyFont="1" applyFill="1" applyBorder="1" applyAlignment="1">
      <alignment horizontal="right"/>
    </xf>
    <xf numFmtId="38" fontId="11" fillId="5" borderId="64" xfId="0" applyNumberFormat="1" applyFont="1" applyFill="1" applyBorder="1" applyAlignment="1">
      <alignment horizontal="right"/>
    </xf>
    <xf numFmtId="0" fontId="11" fillId="0" borderId="4" xfId="0" applyFont="1" applyBorder="1" applyAlignment="1">
      <alignment horizontal="center" vertical="center" wrapText="1"/>
    </xf>
    <xf numFmtId="0" fontId="0" fillId="0" borderId="0" xfId="0" applyAlignment="1">
      <alignment horizontal="left" vertical="center"/>
    </xf>
    <xf numFmtId="164" fontId="0" fillId="0" borderId="0" xfId="0" applyNumberFormat="1" applyAlignment="1">
      <alignment vertical="center"/>
    </xf>
    <xf numFmtId="0" fontId="0" fillId="0" borderId="0" xfId="0" applyAlignment="1">
      <alignment horizontal="left" vertical="center" wrapText="1" indent="1"/>
    </xf>
    <xf numFmtId="0" fontId="12" fillId="0" borderId="0" xfId="0" applyFont="1" applyAlignment="1">
      <alignment horizontal="left" vertical="center" indent="1"/>
    </xf>
    <xf numFmtId="0" fontId="5" fillId="0" borderId="0" xfId="0" applyFont="1" applyAlignment="1">
      <alignment horizontal="left" vertical="center" indent="1"/>
    </xf>
    <xf numFmtId="0" fontId="12" fillId="0" borderId="0" xfId="0" applyFont="1" applyAlignment="1">
      <alignment vertical="center" wrapText="1"/>
    </xf>
    <xf numFmtId="0" fontId="5" fillId="0" borderId="0" xfId="0" applyFont="1" applyAlignment="1">
      <alignment horizontal="left" vertical="center" indent="2"/>
    </xf>
    <xf numFmtId="0" fontId="173" fillId="0" borderId="0" xfId="1" applyFont="1" applyAlignment="1">
      <alignment horizontal="left" vertical="center" indent="2"/>
    </xf>
    <xf numFmtId="0" fontId="12" fillId="0" borderId="0" xfId="0" applyFont="1" applyAlignment="1">
      <alignment horizontal="left" vertical="center" indent="2"/>
    </xf>
    <xf numFmtId="38" fontId="5" fillId="0" borderId="0" xfId="0" applyNumberFormat="1" applyFont="1" applyAlignment="1">
      <alignment horizontal="left" vertical="center" indent="1"/>
    </xf>
    <xf numFmtId="3" fontId="0" fillId="0" borderId="0" xfId="0" applyNumberFormat="1" applyAlignment="1">
      <alignment horizontal="left" vertical="center"/>
    </xf>
    <xf numFmtId="0" fontId="12" fillId="0" borderId="0" xfId="0" applyFont="1" applyAlignment="1">
      <alignment horizontal="left" vertical="center" wrapText="1" indent="1"/>
    </xf>
    <xf numFmtId="164" fontId="11" fillId="0" borderId="0" xfId="0" applyNumberFormat="1" applyFont="1" applyAlignment="1">
      <alignment horizontal="left" vertical="center"/>
    </xf>
    <xf numFmtId="0" fontId="11" fillId="0" borderId="0" xfId="0" applyFont="1" applyAlignment="1">
      <alignment horizontal="left" vertical="center"/>
    </xf>
    <xf numFmtId="3" fontId="11" fillId="0" borderId="0" xfId="0" applyNumberFormat="1" applyFont="1" applyAlignment="1">
      <alignment horizontal="left" vertical="center"/>
    </xf>
    <xf numFmtId="0" fontId="11" fillId="0" borderId="0" xfId="0" applyFont="1" applyAlignment="1">
      <alignment horizontal="center" vertical="center" wrapText="1"/>
    </xf>
    <xf numFmtId="0" fontId="15" fillId="0" borderId="0" xfId="0" applyFont="1" applyAlignment="1">
      <alignment horizontal="center" vertical="center"/>
    </xf>
    <xf numFmtId="0" fontId="12" fillId="0" borderId="0" xfId="0" applyFont="1" applyAlignment="1">
      <alignment horizontal="left" vertical="center"/>
    </xf>
    <xf numFmtId="164" fontId="0" fillId="0" borderId="0" xfId="0" applyNumberFormat="1" applyAlignment="1">
      <alignment horizontal="center" vertical="center"/>
    </xf>
    <xf numFmtId="0" fontId="174" fillId="0" borderId="0" xfId="0" applyFont="1" applyAlignment="1">
      <alignment horizontal="center" wrapText="1"/>
    </xf>
    <xf numFmtId="0" fontId="12" fillId="0" borderId="0" xfId="0" applyFont="1" applyAlignment="1">
      <alignment horizontal="center" wrapText="1"/>
    </xf>
    <xf numFmtId="38" fontId="11" fillId="0" borderId="50" xfId="0" applyNumberFormat="1" applyFont="1" applyBorder="1" applyAlignment="1">
      <alignment horizontal="left" vertical="center" wrapText="1" indent="1"/>
    </xf>
    <xf numFmtId="0" fontId="0" fillId="4" borderId="0" xfId="0" applyFill="1" applyAlignment="1">
      <alignment vertical="center"/>
    </xf>
    <xf numFmtId="38" fontId="16" fillId="0" borderId="0" xfId="0" applyNumberFormat="1" applyFont="1" applyAlignment="1">
      <alignment horizontal="right"/>
    </xf>
    <xf numFmtId="38" fontId="12" fillId="4" borderId="0" xfId="0" applyNumberFormat="1" applyFont="1" applyFill="1" applyAlignment="1">
      <alignment horizontal="right"/>
    </xf>
    <xf numFmtId="0" fontId="13" fillId="0" borderId="0" xfId="0" applyFont="1" applyAlignment="1">
      <alignment horizontal="left" vertical="center" wrapText="1" indent="1"/>
    </xf>
    <xf numFmtId="0" fontId="11" fillId="4" borderId="0" xfId="0" applyFont="1" applyFill="1" applyAlignment="1">
      <alignment horizontal="left" vertical="center" wrapText="1" indent="1"/>
    </xf>
    <xf numFmtId="167" fontId="11" fillId="0" borderId="59" xfId="0" applyNumberFormat="1" applyFont="1" applyBorder="1" applyAlignment="1">
      <alignment horizontal="left" vertical="center" wrapText="1" indent="1"/>
    </xf>
    <xf numFmtId="0" fontId="11" fillId="0" borderId="59" xfId="0" applyFont="1" applyBorder="1" applyAlignment="1">
      <alignment horizontal="left" vertical="center" wrapText="1" indent="1"/>
    </xf>
    <xf numFmtId="38" fontId="11" fillId="0" borderId="7" xfId="0" applyNumberFormat="1" applyFont="1" applyBorder="1" applyAlignment="1">
      <alignment horizontal="right"/>
    </xf>
    <xf numFmtId="38" fontId="11" fillId="0" borderId="64" xfId="0" applyNumberFormat="1" applyFont="1" applyBorder="1" applyAlignment="1">
      <alignment horizontal="right"/>
    </xf>
    <xf numFmtId="38" fontId="11" fillId="0" borderId="10" xfId="0" applyNumberFormat="1" applyFont="1" applyBorder="1" applyAlignment="1">
      <alignment horizontal="right"/>
    </xf>
    <xf numFmtId="38" fontId="11" fillId="0" borderId="8" xfId="0" applyNumberFormat="1" applyFont="1" applyBorder="1" applyAlignment="1">
      <alignment horizontal="right"/>
    </xf>
    <xf numFmtId="38" fontId="11" fillId="0" borderId="69" xfId="0" applyNumberFormat="1" applyFont="1" applyBorder="1" applyAlignment="1">
      <alignment horizontal="right"/>
    </xf>
    <xf numFmtId="38" fontId="12" fillId="0" borderId="64" xfId="0" applyNumberFormat="1" applyFont="1" applyBorder="1" applyAlignment="1">
      <alignment horizontal="right"/>
    </xf>
    <xf numFmtId="38" fontId="12" fillId="0" borderId="7" xfId="0" applyNumberFormat="1" applyFont="1" applyBorder="1" applyAlignment="1">
      <alignment horizontal="right"/>
    </xf>
    <xf numFmtId="38" fontId="12" fillId="0" borderId="72" xfId="0" applyNumberFormat="1" applyFont="1" applyBorder="1" applyAlignment="1">
      <alignment horizontal="right"/>
    </xf>
    <xf numFmtId="38" fontId="12" fillId="0" borderId="10" xfId="0" applyNumberFormat="1" applyFont="1" applyBorder="1" applyAlignment="1">
      <alignment horizontal="right"/>
    </xf>
    <xf numFmtId="38" fontId="11" fillId="0" borderId="85" xfId="0" applyNumberFormat="1" applyFont="1" applyBorder="1" applyAlignment="1">
      <alignment horizontal="right"/>
    </xf>
    <xf numFmtId="38" fontId="12" fillId="0" borderId="8" xfId="0" applyNumberFormat="1" applyFont="1" applyBorder="1" applyAlignment="1">
      <alignment horizontal="right"/>
    </xf>
    <xf numFmtId="38" fontId="12" fillId="0" borderId="69" xfId="0" applyNumberFormat="1" applyFont="1" applyBorder="1" applyAlignment="1">
      <alignment horizontal="right"/>
    </xf>
    <xf numFmtId="38" fontId="12" fillId="0" borderId="75" xfId="0" applyNumberFormat="1" applyFont="1" applyBorder="1" applyAlignment="1">
      <alignment horizontal="right"/>
    </xf>
    <xf numFmtId="0" fontId="0" fillId="111" borderId="0" xfId="0" applyFill="1" applyAlignment="1">
      <alignment horizontal="left" vertical="center" wrapText="1" indent="1"/>
    </xf>
    <xf numFmtId="3" fontId="0" fillId="111" borderId="0" xfId="0" applyNumberFormat="1" applyFill="1" applyAlignment="1">
      <alignment vertical="center"/>
    </xf>
    <xf numFmtId="0" fontId="0" fillId="111" borderId="0" xfId="0" applyFill="1" applyAlignment="1">
      <alignment vertical="center"/>
    </xf>
    <xf numFmtId="10" fontId="11" fillId="111" borderId="0" xfId="0" applyNumberFormat="1" applyFont="1" applyFill="1" applyAlignment="1">
      <alignment horizontal="right"/>
    </xf>
    <xf numFmtId="0" fontId="183" fillId="0" borderId="51" xfId="0" applyFont="1" applyBorder="1" applyAlignment="1">
      <alignment horizontal="left" vertical="center" wrapText="1" indent="1"/>
    </xf>
    <xf numFmtId="0" fontId="12" fillId="0" borderId="4" xfId="0" applyFont="1" applyBorder="1" applyAlignment="1">
      <alignment horizontal="center" vertical="center"/>
    </xf>
    <xf numFmtId="0" fontId="0" fillId="0" borderId="0" xfId="0" applyBorder="1" applyAlignment="1">
      <alignment horizontal="center" vertical="center"/>
    </xf>
    <xf numFmtId="0" fontId="11" fillId="109" borderId="0" xfId="0" applyFont="1" applyFill="1" applyBorder="1" applyAlignment="1">
      <alignment horizontal="left" vertical="center"/>
    </xf>
    <xf numFmtId="3" fontId="11" fillId="109" borderId="0" xfId="0" applyNumberFormat="1" applyFont="1" applyFill="1" applyBorder="1" applyAlignment="1">
      <alignment horizontal="left" vertical="center"/>
    </xf>
    <xf numFmtId="0" fontId="12" fillId="0" borderId="4" xfId="0" applyFont="1" applyBorder="1" applyAlignment="1">
      <alignment horizontal="center" vertical="center"/>
    </xf>
    <xf numFmtId="0" fontId="0" fillId="0" borderId="0" xfId="0" applyBorder="1" applyAlignment="1">
      <alignment horizontal="center" vertical="center"/>
    </xf>
    <xf numFmtId="0" fontId="12" fillId="109" borderId="65" xfId="0" applyFont="1" applyFill="1" applyBorder="1" applyAlignment="1">
      <alignment horizontal="left" vertical="center" wrapText="1" indent="1"/>
    </xf>
    <xf numFmtId="0" fontId="0" fillId="0" borderId="51" xfId="0" applyBorder="1" applyAlignment="1">
      <alignment horizontal="left" vertical="center" wrapText="1" indent="1"/>
    </xf>
    <xf numFmtId="0" fontId="0" fillId="0" borderId="52" xfId="0" applyBorder="1" applyAlignment="1">
      <alignment horizontal="left" vertical="center" wrapText="1" indent="1"/>
    </xf>
    <xf numFmtId="0" fontId="12" fillId="0" borderId="68" xfId="0" applyFont="1" applyBorder="1" applyAlignment="1">
      <alignment horizontal="center" vertical="center"/>
    </xf>
    <xf numFmtId="38" fontId="11" fillId="5" borderId="65" xfId="0" applyNumberFormat="1" applyFont="1" applyFill="1" applyBorder="1" applyAlignment="1">
      <alignment horizontal="center"/>
    </xf>
    <xf numFmtId="38" fontId="11" fillId="5" borderId="51" xfId="0" applyNumberFormat="1" applyFont="1" applyFill="1" applyBorder="1" applyAlignment="1">
      <alignment horizontal="center"/>
    </xf>
    <xf numFmtId="38" fontId="11" fillId="5" borderId="52" xfId="0" applyNumberFormat="1" applyFont="1" applyFill="1" applyBorder="1" applyAlignment="1">
      <alignment horizontal="center"/>
    </xf>
    <xf numFmtId="38" fontId="11" fillId="5" borderId="8" xfId="0" applyNumberFormat="1" applyFont="1" applyFill="1" applyBorder="1" applyAlignment="1">
      <alignment horizontal="center"/>
    </xf>
    <xf numFmtId="38" fontId="11" fillId="5" borderId="4" xfId="0" applyNumberFormat="1" applyFont="1" applyFill="1" applyBorder="1" applyAlignment="1">
      <alignment horizontal="center"/>
    </xf>
    <xf numFmtId="38" fontId="11" fillId="5" borderId="10" xfId="0" applyNumberFormat="1" applyFont="1" applyFill="1" applyBorder="1" applyAlignment="1">
      <alignment horizontal="center"/>
    </xf>
    <xf numFmtId="0" fontId="12" fillId="0" borderId="4" xfId="0" applyFont="1" applyBorder="1" applyAlignment="1">
      <alignment horizontal="center" vertical="center" wrapText="1"/>
    </xf>
    <xf numFmtId="3" fontId="12" fillId="0" borderId="4" xfId="0" applyNumberFormat="1" applyFont="1" applyBorder="1" applyAlignment="1">
      <alignment horizontal="center" vertical="center"/>
    </xf>
    <xf numFmtId="0" fontId="12" fillId="0" borderId="0" xfId="0" applyFont="1" applyAlignment="1">
      <alignment horizontal="center" vertical="center"/>
    </xf>
    <xf numFmtId="38" fontId="11" fillId="5" borderId="51" xfId="0" applyNumberFormat="1" applyFont="1" applyFill="1" applyBorder="1" applyAlignment="1">
      <alignment horizontal="center" vertical="center"/>
    </xf>
    <xf numFmtId="38" fontId="11" fillId="5" borderId="52" xfId="0" applyNumberFormat="1" applyFont="1" applyFill="1" applyBorder="1" applyAlignment="1">
      <alignment horizontal="center" vertical="center"/>
    </xf>
    <xf numFmtId="38" fontId="11" fillId="5" borderId="65" xfId="0" applyNumberFormat="1" applyFont="1" applyFill="1" applyBorder="1" applyAlignment="1">
      <alignment horizontal="center" vertical="center"/>
    </xf>
    <xf numFmtId="38" fontId="11" fillId="5" borderId="65" xfId="0" applyNumberFormat="1" applyFont="1" applyFill="1" applyBorder="1" applyAlignment="1">
      <alignment horizontal="center" vertical="center" wrapText="1"/>
    </xf>
    <xf numFmtId="38" fontId="11" fillId="5" borderId="51" xfId="0" applyNumberFormat="1" applyFont="1" applyFill="1" applyBorder="1" applyAlignment="1">
      <alignment horizontal="center" vertical="center" wrapText="1"/>
    </xf>
    <xf numFmtId="38" fontId="11" fillId="5" borderId="52" xfId="0" applyNumberFormat="1" applyFont="1" applyFill="1" applyBorder="1" applyAlignment="1">
      <alignment horizontal="center" vertical="center" wrapText="1"/>
    </xf>
    <xf numFmtId="38" fontId="11" fillId="5" borderId="64" xfId="0" applyNumberFormat="1" applyFont="1" applyFill="1" applyBorder="1" applyAlignment="1">
      <alignment horizontal="center"/>
    </xf>
    <xf numFmtId="38" fontId="11" fillId="5" borderId="64" xfId="0" applyNumberFormat="1" applyFont="1" applyFill="1" applyBorder="1" applyAlignment="1">
      <alignment horizontal="center" vertical="center"/>
    </xf>
    <xf numFmtId="0" fontId="11" fillId="109" borderId="0" xfId="0" applyFont="1" applyFill="1" applyBorder="1" applyAlignment="1">
      <alignment horizontal="center" vertical="center" wrapText="1"/>
    </xf>
    <xf numFmtId="0" fontId="177" fillId="109" borderId="71" xfId="0" applyFont="1" applyFill="1" applyBorder="1" applyAlignment="1">
      <alignment horizontal="left" vertical="center" indent="1"/>
    </xf>
    <xf numFmtId="0" fontId="176" fillId="109" borderId="65" xfId="0" applyFont="1" applyFill="1" applyBorder="1" applyAlignment="1">
      <alignment horizontal="left" vertical="center" wrapText="1" indent="1"/>
    </xf>
    <xf numFmtId="164" fontId="11" fillId="109" borderId="0" xfId="0" applyNumberFormat="1" applyFont="1" applyFill="1" applyBorder="1" applyAlignment="1">
      <alignment horizontal="left" vertical="center"/>
    </xf>
    <xf numFmtId="0" fontId="0" fillId="109" borderId="0" xfId="0" applyFill="1" applyBorder="1" applyAlignment="1">
      <alignment horizontal="left" vertical="center"/>
    </xf>
  </cellXfs>
  <cellStyles count="25574">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20% - Accent1 10" xfId="281" xr:uid="{00000000-0005-0000-0000-000013010000}"/>
    <cellStyle name="20% - Accent1 10 2" xfId="282" xr:uid="{00000000-0005-0000-0000-000014010000}"/>
    <cellStyle name="20% - Accent1 10 2 2" xfId="19634" xr:uid="{00000000-0005-0000-0000-000015010000}"/>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3" xfId="19637" xr:uid="{00000000-0005-0000-0000-000023010000}"/>
    <cellStyle name="20% - Accent1 2 2 3 3" xfId="295" xr:uid="{00000000-0005-0000-0000-000024010000}"/>
    <cellStyle name="20% - Accent1 2 2 3 3 2" xfId="19639" xr:uid="{00000000-0005-0000-0000-000025010000}"/>
    <cellStyle name="20% - Accent1 2 2 3 4" xfId="296" xr:uid="{00000000-0005-0000-0000-000026010000}"/>
    <cellStyle name="20% - Accent1 2 2 3 5" xfId="19636" xr:uid="{00000000-0005-0000-0000-000027010000}"/>
    <cellStyle name="20% - Accent1 2 2 4" xfId="297" xr:uid="{00000000-0005-0000-0000-000028010000}"/>
    <cellStyle name="20% - Accent1 2 2 4 2" xfId="298" xr:uid="{00000000-0005-0000-0000-000029010000}"/>
    <cellStyle name="20% - Accent1 2 2 4 2 2" xfId="19641" xr:uid="{00000000-0005-0000-0000-00002A010000}"/>
    <cellStyle name="20% - Accent1 2 2 4 3" xfId="299" xr:uid="{00000000-0005-0000-0000-00002B010000}"/>
    <cellStyle name="20% - Accent1 2 2 4 4" xfId="19640" xr:uid="{00000000-0005-0000-0000-00002C010000}"/>
    <cellStyle name="20% - Accent1 2 2 5" xfId="300" xr:uid="{00000000-0005-0000-0000-00002D010000}"/>
    <cellStyle name="20% - Accent1 2 2 5 2" xfId="301" xr:uid="{00000000-0005-0000-0000-00002E010000}"/>
    <cellStyle name="20% - Accent1 2 2 5 3" xfId="19642" xr:uid="{00000000-0005-0000-0000-00002F0100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3" xfId="328" xr:uid="{00000000-0005-0000-0000-00004D010000}"/>
    <cellStyle name="20% - Accent1 3 2 2 2 4" xfId="19646" xr:uid="{00000000-0005-0000-0000-00004E010000}"/>
    <cellStyle name="20% - Accent1 3 2 2 3" xfId="329" xr:uid="{00000000-0005-0000-0000-00004F010000}"/>
    <cellStyle name="20% - Accent1 3 2 2 3 2" xfId="330" xr:uid="{00000000-0005-0000-0000-000050010000}"/>
    <cellStyle name="20% - Accent1 3 2 2 3 3" xfId="19648" xr:uid="{00000000-0005-0000-0000-000051010000}"/>
    <cellStyle name="20% - Accent1 3 2 2 4" xfId="331" xr:uid="{00000000-0005-0000-0000-000052010000}"/>
    <cellStyle name="20% - Accent1 3 2 2 5" xfId="19645" xr:uid="{00000000-0005-0000-0000-000053010000}"/>
    <cellStyle name="20% - Accent1 3 2 3" xfId="332" xr:uid="{00000000-0005-0000-0000-000054010000}"/>
    <cellStyle name="20% - Accent1 3 2 3 2" xfId="333" xr:uid="{00000000-0005-0000-0000-000055010000}"/>
    <cellStyle name="20% - Accent1 3 2 3 2 2" xfId="19650" xr:uid="{00000000-0005-0000-0000-000056010000}"/>
    <cellStyle name="20% - Accent1 3 2 3 3" xfId="334" xr:uid="{00000000-0005-0000-0000-000057010000}"/>
    <cellStyle name="20% - Accent1 3 2 3 4" xfId="19649" xr:uid="{00000000-0005-0000-0000-000058010000}"/>
    <cellStyle name="20% - Accent1 3 2 4" xfId="335" xr:uid="{00000000-0005-0000-0000-000059010000}"/>
    <cellStyle name="20% - Accent1 3 2 4 2" xfId="336" xr:uid="{00000000-0005-0000-0000-00005A010000}"/>
    <cellStyle name="20% - Accent1 3 2 4 3" xfId="19651" xr:uid="{00000000-0005-0000-0000-00005B010000}"/>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3" xfId="19653" xr:uid="{00000000-0005-0000-0000-000066010000}"/>
    <cellStyle name="20% - Accent1 3 3 3" xfId="345" xr:uid="{00000000-0005-0000-0000-000067010000}"/>
    <cellStyle name="20% - Accent1 3 3 3 2" xfId="19655" xr:uid="{00000000-0005-0000-0000-000068010000}"/>
    <cellStyle name="20% - Accent1 3 3 4" xfId="346" xr:uid="{00000000-0005-0000-0000-000069010000}"/>
    <cellStyle name="20% - Accent1 3 3 5" xfId="19652" xr:uid="{00000000-0005-0000-0000-00006A010000}"/>
    <cellStyle name="20% - Accent1 3 4" xfId="347" xr:uid="{00000000-0005-0000-0000-00006B010000}"/>
    <cellStyle name="20% - Accent1 3 4 2" xfId="348" xr:uid="{00000000-0005-0000-0000-00006C010000}"/>
    <cellStyle name="20% - Accent1 3 4 2 2" xfId="19657" xr:uid="{00000000-0005-0000-0000-00006D010000}"/>
    <cellStyle name="20% - Accent1 3 4 3" xfId="349" xr:uid="{00000000-0005-0000-0000-00006E010000}"/>
    <cellStyle name="20% - Accent1 3 4 4" xfId="19656" xr:uid="{00000000-0005-0000-0000-00006F010000}"/>
    <cellStyle name="20% - Accent1 3 5" xfId="350" xr:uid="{00000000-0005-0000-0000-000070010000}"/>
    <cellStyle name="20% - Accent1 3 5 2" xfId="351" xr:uid="{00000000-0005-0000-0000-000071010000}"/>
    <cellStyle name="20% - Accent1 3 5 3" xfId="19658" xr:uid="{00000000-0005-0000-0000-000072010000}"/>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3" xfId="364" xr:uid="{00000000-0005-0000-0000-000080010000}"/>
    <cellStyle name="20% - Accent1 4 2 2 2 4" xfId="19661" xr:uid="{00000000-0005-0000-0000-000081010000}"/>
    <cellStyle name="20% - Accent1 4 2 2 3" xfId="365" xr:uid="{00000000-0005-0000-0000-000082010000}"/>
    <cellStyle name="20% - Accent1 4 2 2 3 2" xfId="366" xr:uid="{00000000-0005-0000-0000-000083010000}"/>
    <cellStyle name="20% - Accent1 4 2 2 3 3" xfId="19663" xr:uid="{00000000-0005-0000-0000-000084010000}"/>
    <cellStyle name="20% - Accent1 4 2 2 4" xfId="367" xr:uid="{00000000-0005-0000-0000-000085010000}"/>
    <cellStyle name="20% - Accent1 4 2 2 5" xfId="19660" xr:uid="{00000000-0005-0000-0000-000086010000}"/>
    <cellStyle name="20% - Accent1 4 2 3" xfId="368" xr:uid="{00000000-0005-0000-0000-000087010000}"/>
    <cellStyle name="20% - Accent1 4 2 3 2" xfId="369" xr:uid="{00000000-0005-0000-0000-000088010000}"/>
    <cellStyle name="20% - Accent1 4 2 3 2 2" xfId="19665" xr:uid="{00000000-0005-0000-0000-000089010000}"/>
    <cellStyle name="20% - Accent1 4 2 3 3" xfId="370" xr:uid="{00000000-0005-0000-0000-00008A010000}"/>
    <cellStyle name="20% - Accent1 4 2 3 4" xfId="19664" xr:uid="{00000000-0005-0000-0000-00008B010000}"/>
    <cellStyle name="20% - Accent1 4 2 4" xfId="371" xr:uid="{00000000-0005-0000-0000-00008C010000}"/>
    <cellStyle name="20% - Accent1 4 2 4 2" xfId="372" xr:uid="{00000000-0005-0000-0000-00008D010000}"/>
    <cellStyle name="20% - Accent1 4 2 4 3" xfId="19666" xr:uid="{00000000-0005-0000-0000-00008E010000}"/>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3" xfId="378" xr:uid="{00000000-0005-0000-0000-000095010000}"/>
    <cellStyle name="20% - Accent1 4 3 2" xfId="379" xr:uid="{00000000-0005-0000-0000-000096010000}"/>
    <cellStyle name="20% - Accent1 4 3 2 2" xfId="19668" xr:uid="{00000000-0005-0000-0000-000097010000}"/>
    <cellStyle name="20% - Accent1 4 3 3" xfId="380" xr:uid="{00000000-0005-0000-0000-000098010000}"/>
    <cellStyle name="20% - Accent1 4 3 3 2" xfId="19669" xr:uid="{00000000-0005-0000-0000-000099010000}"/>
    <cellStyle name="20% - Accent1 4 3 4" xfId="381" xr:uid="{00000000-0005-0000-0000-00009A010000}"/>
    <cellStyle name="20% - Accent1 4 3 5" xfId="19667" xr:uid="{00000000-0005-0000-0000-00009B010000}"/>
    <cellStyle name="20% - Accent1 4 4" xfId="382" xr:uid="{00000000-0005-0000-0000-00009C010000}"/>
    <cellStyle name="20% - Accent1 4 4 2" xfId="383" xr:uid="{00000000-0005-0000-0000-00009D010000}"/>
    <cellStyle name="20% - Accent1 4 4 2 2" xfId="19671" xr:uid="{00000000-0005-0000-0000-00009E010000}"/>
    <cellStyle name="20% - Accent1 4 4 3" xfId="384" xr:uid="{00000000-0005-0000-0000-00009F010000}"/>
    <cellStyle name="20% - Accent1 4 4 4" xfId="19670" xr:uid="{00000000-0005-0000-0000-0000A0010000}"/>
    <cellStyle name="20% - Accent1 4 5" xfId="385" xr:uid="{00000000-0005-0000-0000-0000A1010000}"/>
    <cellStyle name="20% - Accent1 4 5 2" xfId="19672" xr:uid="{00000000-0005-0000-0000-0000A2010000}"/>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3" xfId="19675" xr:uid="{00000000-0005-0000-0000-0000AF010000}"/>
    <cellStyle name="20% - Accent1 5 2 2 3" xfId="397" xr:uid="{00000000-0005-0000-0000-0000B0010000}"/>
    <cellStyle name="20% - Accent1 5 2 2 3 2" xfId="19677" xr:uid="{00000000-0005-0000-0000-0000B1010000}"/>
    <cellStyle name="20% - Accent1 5 2 2 4" xfId="19674" xr:uid="{00000000-0005-0000-0000-0000B2010000}"/>
    <cellStyle name="20% - Accent1 5 2 3" xfId="398" xr:uid="{00000000-0005-0000-0000-0000B3010000}"/>
    <cellStyle name="20% - Accent1 5 2 3 2" xfId="399" xr:uid="{00000000-0005-0000-0000-0000B4010000}"/>
    <cellStyle name="20% - Accent1 5 2 3 2 2" xfId="19679" xr:uid="{00000000-0005-0000-0000-0000B5010000}"/>
    <cellStyle name="20% - Accent1 5 2 3 3" xfId="19678" xr:uid="{00000000-0005-0000-0000-0000B6010000}"/>
    <cellStyle name="20% - Accent1 5 2 4" xfId="400" xr:uid="{00000000-0005-0000-0000-0000B7010000}"/>
    <cellStyle name="20% - Accent1 5 2 4 2" xfId="19680" xr:uid="{00000000-0005-0000-0000-0000B8010000}"/>
    <cellStyle name="20% - Accent1 5 2 5" xfId="401" xr:uid="{00000000-0005-0000-0000-0000B9010000}"/>
    <cellStyle name="20% - Accent1 5 2 6" xfId="19673" xr:uid="{00000000-0005-0000-0000-0000BA010000}"/>
    <cellStyle name="20% - Accent1 5 3" xfId="402" xr:uid="{00000000-0005-0000-0000-0000BB010000}"/>
    <cellStyle name="20% - Accent1 5 3 2" xfId="403" xr:uid="{00000000-0005-0000-0000-0000BC010000}"/>
    <cellStyle name="20% - Accent1 5 3 3" xfId="19681" xr:uid="{00000000-0005-0000-0000-0000BD010000}"/>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3" xfId="19685" xr:uid="{00000000-0005-0000-0000-0000CA010000}"/>
    <cellStyle name="20% - Accent1 6 3 3" xfId="414" xr:uid="{00000000-0005-0000-0000-0000CB010000}"/>
    <cellStyle name="20% - Accent1 6 3 3 2" xfId="19687" xr:uid="{00000000-0005-0000-0000-0000CC010000}"/>
    <cellStyle name="20% - Accent1 6 3 4" xfId="415" xr:uid="{00000000-0005-0000-0000-0000CD010000}"/>
    <cellStyle name="20% - Accent1 6 3 5" xfId="19684" xr:uid="{00000000-0005-0000-0000-0000CE010000}"/>
    <cellStyle name="20% - Accent1 6 4" xfId="416" xr:uid="{00000000-0005-0000-0000-0000CF010000}"/>
    <cellStyle name="20% - Accent1 6 4 2" xfId="417" xr:uid="{00000000-0005-0000-0000-0000D0010000}"/>
    <cellStyle name="20% - Accent1 6 4 2 2" xfId="19689" xr:uid="{00000000-0005-0000-0000-0000D1010000}"/>
    <cellStyle name="20% - Accent1 6 4 3" xfId="19688" xr:uid="{00000000-0005-0000-0000-0000D2010000}"/>
    <cellStyle name="20% - Accent1 6 5" xfId="418" xr:uid="{00000000-0005-0000-0000-0000D3010000}"/>
    <cellStyle name="20% - Accent1 6 5 2" xfId="19690" xr:uid="{00000000-0005-0000-0000-0000D4010000}"/>
    <cellStyle name="20% - Accent1 6 6" xfId="419" xr:uid="{00000000-0005-0000-0000-0000D5010000}"/>
    <cellStyle name="20% - Accent1 6 7" xfId="19682" xr:uid="{00000000-0005-0000-0000-0000D6010000}"/>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3" xfId="19693" xr:uid="{00000000-0005-0000-0000-0000DC010000}"/>
    <cellStyle name="20% - Accent1 7 2 3" xfId="424" xr:uid="{00000000-0005-0000-0000-0000DD010000}"/>
    <cellStyle name="20% - Accent1 7 2 3 2" xfId="19695" xr:uid="{00000000-0005-0000-0000-0000DE010000}"/>
    <cellStyle name="20% - Accent1 7 2 4" xfId="19692" xr:uid="{00000000-0005-0000-0000-0000DF010000}"/>
    <cellStyle name="20% - Accent1 7 3" xfId="425" xr:uid="{00000000-0005-0000-0000-0000E0010000}"/>
    <cellStyle name="20% - Accent1 7 3 2" xfId="426" xr:uid="{00000000-0005-0000-0000-0000E1010000}"/>
    <cellStyle name="20% - Accent1 7 3 2 2" xfId="19697" xr:uid="{00000000-0005-0000-0000-0000E2010000}"/>
    <cellStyle name="20% - Accent1 7 3 3" xfId="19696" xr:uid="{00000000-0005-0000-0000-0000E3010000}"/>
    <cellStyle name="20% - Accent1 7 4" xfId="427" xr:uid="{00000000-0005-0000-0000-0000E4010000}"/>
    <cellStyle name="20% - Accent1 7 4 2" xfId="19698" xr:uid="{00000000-0005-0000-0000-0000E5010000}"/>
    <cellStyle name="20% - Accent1 7 5" xfId="428" xr:uid="{00000000-0005-0000-0000-0000E6010000}"/>
    <cellStyle name="20% - Accent1 7 6" xfId="19691" xr:uid="{00000000-0005-0000-0000-0000E7010000}"/>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3" xfId="19704" xr:uid="{00000000-0005-0000-0000-000001020000}"/>
    <cellStyle name="20% - Accent2 2 2 3 3" xfId="450" xr:uid="{00000000-0005-0000-0000-000002020000}"/>
    <cellStyle name="20% - Accent2 2 2 3 3 2" xfId="19706" xr:uid="{00000000-0005-0000-0000-000003020000}"/>
    <cellStyle name="20% - Accent2 2 2 3 4" xfId="451" xr:uid="{00000000-0005-0000-0000-000004020000}"/>
    <cellStyle name="20% - Accent2 2 2 3 5" xfId="19703" xr:uid="{00000000-0005-0000-0000-000005020000}"/>
    <cellStyle name="20% - Accent2 2 2 4" xfId="452" xr:uid="{00000000-0005-0000-0000-000006020000}"/>
    <cellStyle name="20% - Accent2 2 2 4 2" xfId="453" xr:uid="{00000000-0005-0000-0000-000007020000}"/>
    <cellStyle name="20% - Accent2 2 2 4 2 2" xfId="19708" xr:uid="{00000000-0005-0000-0000-000008020000}"/>
    <cellStyle name="20% - Accent2 2 2 4 3" xfId="454" xr:uid="{00000000-0005-0000-0000-000009020000}"/>
    <cellStyle name="20% - Accent2 2 2 4 4" xfId="19707" xr:uid="{00000000-0005-0000-0000-00000A020000}"/>
    <cellStyle name="20% - Accent2 2 2 5" xfId="455" xr:uid="{00000000-0005-0000-0000-00000B020000}"/>
    <cellStyle name="20% - Accent2 2 2 5 2" xfId="456" xr:uid="{00000000-0005-0000-0000-00000C020000}"/>
    <cellStyle name="20% - Accent2 2 2 5 3" xfId="19709" xr:uid="{00000000-0005-0000-0000-00000D020000}"/>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3" xfId="483" xr:uid="{00000000-0005-0000-0000-00002B020000}"/>
    <cellStyle name="20% - Accent2 3 2 2 2 4" xfId="19713" xr:uid="{00000000-0005-0000-0000-00002C020000}"/>
    <cellStyle name="20% - Accent2 3 2 2 3" xfId="484" xr:uid="{00000000-0005-0000-0000-00002D020000}"/>
    <cellStyle name="20% - Accent2 3 2 2 3 2" xfId="485" xr:uid="{00000000-0005-0000-0000-00002E020000}"/>
    <cellStyle name="20% - Accent2 3 2 2 3 3" xfId="19715" xr:uid="{00000000-0005-0000-0000-00002F020000}"/>
    <cellStyle name="20% - Accent2 3 2 2 4" xfId="486" xr:uid="{00000000-0005-0000-0000-000030020000}"/>
    <cellStyle name="20% - Accent2 3 2 2 5" xfId="19712" xr:uid="{00000000-0005-0000-0000-000031020000}"/>
    <cellStyle name="20% - Accent2 3 2 3" xfId="487" xr:uid="{00000000-0005-0000-0000-000032020000}"/>
    <cellStyle name="20% - Accent2 3 2 3 2" xfId="488" xr:uid="{00000000-0005-0000-0000-000033020000}"/>
    <cellStyle name="20% - Accent2 3 2 3 2 2" xfId="19717" xr:uid="{00000000-0005-0000-0000-000034020000}"/>
    <cellStyle name="20% - Accent2 3 2 3 3" xfId="489" xr:uid="{00000000-0005-0000-0000-000035020000}"/>
    <cellStyle name="20% - Accent2 3 2 3 4" xfId="19716" xr:uid="{00000000-0005-0000-0000-000036020000}"/>
    <cellStyle name="20% - Accent2 3 2 4" xfId="490" xr:uid="{00000000-0005-0000-0000-000037020000}"/>
    <cellStyle name="20% - Accent2 3 2 4 2" xfId="491" xr:uid="{00000000-0005-0000-0000-000038020000}"/>
    <cellStyle name="20% - Accent2 3 2 4 3" xfId="19718" xr:uid="{00000000-0005-0000-0000-000039020000}"/>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3" xfId="19720" xr:uid="{00000000-0005-0000-0000-000044020000}"/>
    <cellStyle name="20% - Accent2 3 3 3" xfId="500" xr:uid="{00000000-0005-0000-0000-000045020000}"/>
    <cellStyle name="20% - Accent2 3 3 3 2" xfId="19722" xr:uid="{00000000-0005-0000-0000-000046020000}"/>
    <cellStyle name="20% - Accent2 3 3 4" xfId="501" xr:uid="{00000000-0005-0000-0000-000047020000}"/>
    <cellStyle name="20% - Accent2 3 3 5" xfId="19719" xr:uid="{00000000-0005-0000-0000-000048020000}"/>
    <cellStyle name="20% - Accent2 3 4" xfId="502" xr:uid="{00000000-0005-0000-0000-000049020000}"/>
    <cellStyle name="20% - Accent2 3 4 2" xfId="503" xr:uid="{00000000-0005-0000-0000-00004A020000}"/>
    <cellStyle name="20% - Accent2 3 4 2 2" xfId="19724" xr:uid="{00000000-0005-0000-0000-00004B020000}"/>
    <cellStyle name="20% - Accent2 3 4 3" xfId="504" xr:uid="{00000000-0005-0000-0000-00004C020000}"/>
    <cellStyle name="20% - Accent2 3 4 4" xfId="19723" xr:uid="{00000000-0005-0000-0000-00004D020000}"/>
    <cellStyle name="20% - Accent2 3 5" xfId="505" xr:uid="{00000000-0005-0000-0000-00004E020000}"/>
    <cellStyle name="20% - Accent2 3 5 2" xfId="506" xr:uid="{00000000-0005-0000-0000-00004F020000}"/>
    <cellStyle name="20% - Accent2 3 5 3" xfId="19725" xr:uid="{00000000-0005-0000-0000-000050020000}"/>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3" xfId="519" xr:uid="{00000000-0005-0000-0000-00005E020000}"/>
    <cellStyle name="20% - Accent2 4 2 2 2 4" xfId="19728" xr:uid="{00000000-0005-0000-0000-00005F020000}"/>
    <cellStyle name="20% - Accent2 4 2 2 3" xfId="520" xr:uid="{00000000-0005-0000-0000-000060020000}"/>
    <cellStyle name="20% - Accent2 4 2 2 3 2" xfId="521" xr:uid="{00000000-0005-0000-0000-000061020000}"/>
    <cellStyle name="20% - Accent2 4 2 2 3 3" xfId="19730" xr:uid="{00000000-0005-0000-0000-000062020000}"/>
    <cellStyle name="20% - Accent2 4 2 2 4" xfId="522" xr:uid="{00000000-0005-0000-0000-000063020000}"/>
    <cellStyle name="20% - Accent2 4 2 2 5" xfId="19727" xr:uid="{00000000-0005-0000-0000-000064020000}"/>
    <cellStyle name="20% - Accent2 4 2 3" xfId="523" xr:uid="{00000000-0005-0000-0000-000065020000}"/>
    <cellStyle name="20% - Accent2 4 2 3 2" xfId="524" xr:uid="{00000000-0005-0000-0000-000066020000}"/>
    <cellStyle name="20% - Accent2 4 2 3 2 2" xfId="19732" xr:uid="{00000000-0005-0000-0000-000067020000}"/>
    <cellStyle name="20% - Accent2 4 2 3 3" xfId="525" xr:uid="{00000000-0005-0000-0000-000068020000}"/>
    <cellStyle name="20% - Accent2 4 2 3 4" xfId="19731" xr:uid="{00000000-0005-0000-0000-000069020000}"/>
    <cellStyle name="20% - Accent2 4 2 4" xfId="526" xr:uid="{00000000-0005-0000-0000-00006A020000}"/>
    <cellStyle name="20% - Accent2 4 2 4 2" xfId="527" xr:uid="{00000000-0005-0000-0000-00006B020000}"/>
    <cellStyle name="20% - Accent2 4 2 4 3" xfId="19733" xr:uid="{00000000-0005-0000-0000-00006C02000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3" xfId="533" xr:uid="{00000000-0005-0000-0000-000073020000}"/>
    <cellStyle name="20% - Accent2 4 3 2" xfId="534" xr:uid="{00000000-0005-0000-0000-000074020000}"/>
    <cellStyle name="20% - Accent2 4 3 2 2" xfId="19735" xr:uid="{00000000-0005-0000-0000-000075020000}"/>
    <cellStyle name="20% - Accent2 4 3 3" xfId="535" xr:uid="{00000000-0005-0000-0000-000076020000}"/>
    <cellStyle name="20% - Accent2 4 3 3 2" xfId="19736" xr:uid="{00000000-0005-0000-0000-000077020000}"/>
    <cellStyle name="20% - Accent2 4 3 4" xfId="536" xr:uid="{00000000-0005-0000-0000-000078020000}"/>
    <cellStyle name="20% - Accent2 4 3 5" xfId="19734" xr:uid="{00000000-0005-0000-0000-000079020000}"/>
    <cellStyle name="20% - Accent2 4 4" xfId="537" xr:uid="{00000000-0005-0000-0000-00007A020000}"/>
    <cellStyle name="20% - Accent2 4 4 2" xfId="538" xr:uid="{00000000-0005-0000-0000-00007B020000}"/>
    <cellStyle name="20% - Accent2 4 4 2 2" xfId="19738" xr:uid="{00000000-0005-0000-0000-00007C020000}"/>
    <cellStyle name="20% - Accent2 4 4 3" xfId="539" xr:uid="{00000000-0005-0000-0000-00007D020000}"/>
    <cellStyle name="20% - Accent2 4 4 4" xfId="19737" xr:uid="{00000000-0005-0000-0000-00007E020000}"/>
    <cellStyle name="20% - Accent2 4 5" xfId="540" xr:uid="{00000000-0005-0000-0000-00007F020000}"/>
    <cellStyle name="20% - Accent2 4 5 2" xfId="19739" xr:uid="{00000000-0005-0000-0000-000080020000}"/>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3" xfId="19742" xr:uid="{00000000-0005-0000-0000-00008D020000}"/>
    <cellStyle name="20% - Accent2 5 2 2 3" xfId="552" xr:uid="{00000000-0005-0000-0000-00008E020000}"/>
    <cellStyle name="20% - Accent2 5 2 2 3 2" xfId="19744" xr:uid="{00000000-0005-0000-0000-00008F020000}"/>
    <cellStyle name="20% - Accent2 5 2 2 4" xfId="19741" xr:uid="{00000000-0005-0000-0000-000090020000}"/>
    <cellStyle name="20% - Accent2 5 2 3" xfId="553" xr:uid="{00000000-0005-0000-0000-000091020000}"/>
    <cellStyle name="20% - Accent2 5 2 3 2" xfId="554" xr:uid="{00000000-0005-0000-0000-000092020000}"/>
    <cellStyle name="20% - Accent2 5 2 3 2 2" xfId="19746" xr:uid="{00000000-0005-0000-0000-000093020000}"/>
    <cellStyle name="20% - Accent2 5 2 3 3" xfId="19745" xr:uid="{00000000-0005-0000-0000-000094020000}"/>
    <cellStyle name="20% - Accent2 5 2 4" xfId="555" xr:uid="{00000000-0005-0000-0000-000095020000}"/>
    <cellStyle name="20% - Accent2 5 2 4 2" xfId="19747" xr:uid="{00000000-0005-0000-0000-000096020000}"/>
    <cellStyle name="20% - Accent2 5 2 5" xfId="556" xr:uid="{00000000-0005-0000-0000-000097020000}"/>
    <cellStyle name="20% - Accent2 5 2 6" xfId="19740" xr:uid="{00000000-0005-0000-0000-000098020000}"/>
    <cellStyle name="20% - Accent2 5 3" xfId="557" xr:uid="{00000000-0005-0000-0000-000099020000}"/>
    <cellStyle name="20% - Accent2 5 3 2" xfId="558" xr:uid="{00000000-0005-0000-0000-00009A020000}"/>
    <cellStyle name="20% - Accent2 5 3 3" xfId="19748" xr:uid="{00000000-0005-0000-0000-00009B020000}"/>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3" xfId="19752" xr:uid="{00000000-0005-0000-0000-0000A8020000}"/>
    <cellStyle name="20% - Accent2 6 3 3" xfId="569" xr:uid="{00000000-0005-0000-0000-0000A9020000}"/>
    <cellStyle name="20% - Accent2 6 3 3 2" xfId="19754" xr:uid="{00000000-0005-0000-0000-0000AA020000}"/>
    <cellStyle name="20% - Accent2 6 3 4" xfId="570" xr:uid="{00000000-0005-0000-0000-0000AB020000}"/>
    <cellStyle name="20% - Accent2 6 3 5" xfId="19751" xr:uid="{00000000-0005-0000-0000-0000AC020000}"/>
    <cellStyle name="20% - Accent2 6 4" xfId="571" xr:uid="{00000000-0005-0000-0000-0000AD020000}"/>
    <cellStyle name="20% - Accent2 6 4 2" xfId="572" xr:uid="{00000000-0005-0000-0000-0000AE020000}"/>
    <cellStyle name="20% - Accent2 6 4 2 2" xfId="19756" xr:uid="{00000000-0005-0000-0000-0000AF020000}"/>
    <cellStyle name="20% - Accent2 6 4 3" xfId="19755" xr:uid="{00000000-0005-0000-0000-0000B0020000}"/>
    <cellStyle name="20% - Accent2 6 5" xfId="573" xr:uid="{00000000-0005-0000-0000-0000B1020000}"/>
    <cellStyle name="20% - Accent2 6 5 2" xfId="19757" xr:uid="{00000000-0005-0000-0000-0000B2020000}"/>
    <cellStyle name="20% - Accent2 6 6" xfId="574" xr:uid="{00000000-0005-0000-0000-0000B3020000}"/>
    <cellStyle name="20% - Accent2 6 7" xfId="19749" xr:uid="{00000000-0005-0000-0000-0000B4020000}"/>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3" xfId="19760" xr:uid="{00000000-0005-0000-0000-0000BA020000}"/>
    <cellStyle name="20% - Accent2 7 2 3" xfId="579" xr:uid="{00000000-0005-0000-0000-0000BB020000}"/>
    <cellStyle name="20% - Accent2 7 2 3 2" xfId="19762" xr:uid="{00000000-0005-0000-0000-0000BC020000}"/>
    <cellStyle name="20% - Accent2 7 2 4" xfId="19759" xr:uid="{00000000-0005-0000-0000-0000BD020000}"/>
    <cellStyle name="20% - Accent2 7 3" xfId="580" xr:uid="{00000000-0005-0000-0000-0000BE020000}"/>
    <cellStyle name="20% - Accent2 7 3 2" xfId="581" xr:uid="{00000000-0005-0000-0000-0000BF020000}"/>
    <cellStyle name="20% - Accent2 7 3 2 2" xfId="19764" xr:uid="{00000000-0005-0000-0000-0000C0020000}"/>
    <cellStyle name="20% - Accent2 7 3 3" xfId="19763" xr:uid="{00000000-0005-0000-0000-0000C1020000}"/>
    <cellStyle name="20% - Accent2 7 4" xfId="582" xr:uid="{00000000-0005-0000-0000-0000C2020000}"/>
    <cellStyle name="20% - Accent2 7 4 2" xfId="19765" xr:uid="{00000000-0005-0000-0000-0000C3020000}"/>
    <cellStyle name="20% - Accent2 7 5" xfId="583" xr:uid="{00000000-0005-0000-0000-0000C4020000}"/>
    <cellStyle name="20% - Accent2 7 6" xfId="19758" xr:uid="{00000000-0005-0000-0000-0000C5020000}"/>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3" xfId="19771" xr:uid="{00000000-0005-0000-0000-0000DF020000}"/>
    <cellStyle name="20% - Accent3 2 2 3 3" xfId="605" xr:uid="{00000000-0005-0000-0000-0000E0020000}"/>
    <cellStyle name="20% - Accent3 2 2 3 3 2" xfId="19773" xr:uid="{00000000-0005-0000-0000-0000E1020000}"/>
    <cellStyle name="20% - Accent3 2 2 3 4" xfId="606" xr:uid="{00000000-0005-0000-0000-0000E2020000}"/>
    <cellStyle name="20% - Accent3 2 2 3 5" xfId="19770" xr:uid="{00000000-0005-0000-0000-0000E3020000}"/>
    <cellStyle name="20% - Accent3 2 2 4" xfId="607" xr:uid="{00000000-0005-0000-0000-0000E4020000}"/>
    <cellStyle name="20% - Accent3 2 2 4 2" xfId="608" xr:uid="{00000000-0005-0000-0000-0000E5020000}"/>
    <cellStyle name="20% - Accent3 2 2 4 2 2" xfId="19775" xr:uid="{00000000-0005-0000-0000-0000E6020000}"/>
    <cellStyle name="20% - Accent3 2 2 4 3" xfId="609" xr:uid="{00000000-0005-0000-0000-0000E7020000}"/>
    <cellStyle name="20% - Accent3 2 2 4 4" xfId="19774" xr:uid="{00000000-0005-0000-0000-0000E8020000}"/>
    <cellStyle name="20% - Accent3 2 2 5" xfId="610" xr:uid="{00000000-0005-0000-0000-0000E9020000}"/>
    <cellStyle name="20% - Accent3 2 2 5 2" xfId="611" xr:uid="{00000000-0005-0000-0000-0000EA020000}"/>
    <cellStyle name="20% - Accent3 2 2 5 3" xfId="19776" xr:uid="{00000000-0005-0000-0000-0000EB02000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3" xfId="638" xr:uid="{00000000-0005-0000-0000-000009030000}"/>
    <cellStyle name="20% - Accent3 3 2 2 2 4" xfId="19780" xr:uid="{00000000-0005-0000-0000-00000A03000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4" xfId="641" xr:uid="{00000000-0005-0000-0000-00000E030000}"/>
    <cellStyle name="20% - Accent3 3 2 2 5" xfId="19779" xr:uid="{00000000-0005-0000-0000-00000F030000}"/>
    <cellStyle name="20% - Accent3 3 2 3" xfId="642" xr:uid="{00000000-0005-0000-0000-000010030000}"/>
    <cellStyle name="20% - Accent3 3 2 3 2" xfId="643" xr:uid="{00000000-0005-0000-0000-000011030000}"/>
    <cellStyle name="20% - Accent3 3 2 3 2 2" xfId="19784" xr:uid="{00000000-0005-0000-0000-000012030000}"/>
    <cellStyle name="20% - Accent3 3 2 3 3" xfId="644" xr:uid="{00000000-0005-0000-0000-000013030000}"/>
    <cellStyle name="20% - Accent3 3 2 3 4" xfId="19783" xr:uid="{00000000-0005-0000-0000-000014030000}"/>
    <cellStyle name="20% - Accent3 3 2 4" xfId="645" xr:uid="{00000000-0005-0000-0000-000015030000}"/>
    <cellStyle name="20% - Accent3 3 2 4 2" xfId="646" xr:uid="{00000000-0005-0000-0000-000016030000}"/>
    <cellStyle name="20% - Accent3 3 2 4 3" xfId="19785" xr:uid="{00000000-0005-0000-0000-000017030000}"/>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3" xfId="19787" xr:uid="{00000000-0005-0000-0000-000022030000}"/>
    <cellStyle name="20% - Accent3 3 3 3" xfId="655" xr:uid="{00000000-0005-0000-0000-000023030000}"/>
    <cellStyle name="20% - Accent3 3 3 3 2" xfId="19789" xr:uid="{00000000-0005-0000-0000-000024030000}"/>
    <cellStyle name="20% - Accent3 3 3 4" xfId="656" xr:uid="{00000000-0005-0000-0000-000025030000}"/>
    <cellStyle name="20% - Accent3 3 3 5" xfId="19786" xr:uid="{00000000-0005-0000-0000-000026030000}"/>
    <cellStyle name="20% - Accent3 3 4" xfId="657" xr:uid="{00000000-0005-0000-0000-000027030000}"/>
    <cellStyle name="20% - Accent3 3 4 2" xfId="658" xr:uid="{00000000-0005-0000-0000-000028030000}"/>
    <cellStyle name="20% - Accent3 3 4 2 2" xfId="19791" xr:uid="{00000000-0005-0000-0000-000029030000}"/>
    <cellStyle name="20% - Accent3 3 4 3" xfId="659" xr:uid="{00000000-0005-0000-0000-00002A030000}"/>
    <cellStyle name="20% - Accent3 3 4 4" xfId="19790" xr:uid="{00000000-0005-0000-0000-00002B030000}"/>
    <cellStyle name="20% - Accent3 3 5" xfId="660" xr:uid="{00000000-0005-0000-0000-00002C030000}"/>
    <cellStyle name="20% - Accent3 3 5 2" xfId="661" xr:uid="{00000000-0005-0000-0000-00002D030000}"/>
    <cellStyle name="20% - Accent3 3 5 3" xfId="19792" xr:uid="{00000000-0005-0000-0000-00002E030000}"/>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3" xfId="674" xr:uid="{00000000-0005-0000-0000-00003C030000}"/>
    <cellStyle name="20% - Accent3 4 2 2 2 4" xfId="19795" xr:uid="{00000000-0005-0000-0000-00003D030000}"/>
    <cellStyle name="20% - Accent3 4 2 2 3" xfId="675" xr:uid="{00000000-0005-0000-0000-00003E030000}"/>
    <cellStyle name="20% - Accent3 4 2 2 3 2" xfId="676" xr:uid="{00000000-0005-0000-0000-00003F030000}"/>
    <cellStyle name="20% - Accent3 4 2 2 3 3" xfId="19797" xr:uid="{00000000-0005-0000-0000-000040030000}"/>
    <cellStyle name="20% - Accent3 4 2 2 4" xfId="677" xr:uid="{00000000-0005-0000-0000-000041030000}"/>
    <cellStyle name="20% - Accent3 4 2 2 5" xfId="19794" xr:uid="{00000000-0005-0000-0000-000042030000}"/>
    <cellStyle name="20% - Accent3 4 2 3" xfId="678" xr:uid="{00000000-0005-0000-0000-000043030000}"/>
    <cellStyle name="20% - Accent3 4 2 3 2" xfId="679" xr:uid="{00000000-0005-0000-0000-000044030000}"/>
    <cellStyle name="20% - Accent3 4 2 3 2 2" xfId="19799" xr:uid="{00000000-0005-0000-0000-000045030000}"/>
    <cellStyle name="20% - Accent3 4 2 3 3" xfId="680" xr:uid="{00000000-0005-0000-0000-000046030000}"/>
    <cellStyle name="20% - Accent3 4 2 3 4" xfId="19798" xr:uid="{00000000-0005-0000-0000-000047030000}"/>
    <cellStyle name="20% - Accent3 4 2 4" xfId="681" xr:uid="{00000000-0005-0000-0000-000048030000}"/>
    <cellStyle name="20% - Accent3 4 2 4 2" xfId="682" xr:uid="{00000000-0005-0000-0000-000049030000}"/>
    <cellStyle name="20% - Accent3 4 2 4 3" xfId="19800" xr:uid="{00000000-0005-0000-0000-00004A030000}"/>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3" xfId="688" xr:uid="{00000000-0005-0000-0000-000051030000}"/>
    <cellStyle name="20% - Accent3 4 3 2" xfId="689" xr:uid="{00000000-0005-0000-0000-000052030000}"/>
    <cellStyle name="20% - Accent3 4 3 2 2" xfId="19802" xr:uid="{00000000-0005-0000-0000-000053030000}"/>
    <cellStyle name="20% - Accent3 4 3 3" xfId="690" xr:uid="{00000000-0005-0000-0000-000054030000}"/>
    <cellStyle name="20% - Accent3 4 3 3 2" xfId="19803" xr:uid="{00000000-0005-0000-0000-000055030000}"/>
    <cellStyle name="20% - Accent3 4 3 4" xfId="691" xr:uid="{00000000-0005-0000-0000-000056030000}"/>
    <cellStyle name="20% - Accent3 4 3 5" xfId="19801" xr:uid="{00000000-0005-0000-0000-000057030000}"/>
    <cellStyle name="20% - Accent3 4 4" xfId="692" xr:uid="{00000000-0005-0000-0000-000058030000}"/>
    <cellStyle name="20% - Accent3 4 4 2" xfId="693" xr:uid="{00000000-0005-0000-0000-000059030000}"/>
    <cellStyle name="20% - Accent3 4 4 2 2" xfId="19805" xr:uid="{00000000-0005-0000-0000-00005A030000}"/>
    <cellStyle name="20% - Accent3 4 4 3" xfId="694" xr:uid="{00000000-0005-0000-0000-00005B030000}"/>
    <cellStyle name="20% - Accent3 4 4 4" xfId="19804" xr:uid="{00000000-0005-0000-0000-00005C030000}"/>
    <cellStyle name="20% - Accent3 4 5" xfId="695" xr:uid="{00000000-0005-0000-0000-00005D030000}"/>
    <cellStyle name="20% - Accent3 4 5 2" xfId="19806" xr:uid="{00000000-0005-0000-0000-00005E030000}"/>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3" xfId="19809" xr:uid="{00000000-0005-0000-0000-00006B030000}"/>
    <cellStyle name="20% - Accent3 5 2 2 3" xfId="707" xr:uid="{00000000-0005-0000-0000-00006C030000}"/>
    <cellStyle name="20% - Accent3 5 2 2 3 2" xfId="19811" xr:uid="{00000000-0005-0000-0000-00006D030000}"/>
    <cellStyle name="20% - Accent3 5 2 2 4" xfId="19808" xr:uid="{00000000-0005-0000-0000-00006E030000}"/>
    <cellStyle name="20% - Accent3 5 2 3" xfId="708" xr:uid="{00000000-0005-0000-0000-00006F030000}"/>
    <cellStyle name="20% - Accent3 5 2 3 2" xfId="709" xr:uid="{00000000-0005-0000-0000-000070030000}"/>
    <cellStyle name="20% - Accent3 5 2 3 2 2" xfId="19813" xr:uid="{00000000-0005-0000-0000-000071030000}"/>
    <cellStyle name="20% - Accent3 5 2 3 3" xfId="19812" xr:uid="{00000000-0005-0000-0000-000072030000}"/>
    <cellStyle name="20% - Accent3 5 2 4" xfId="710" xr:uid="{00000000-0005-0000-0000-000073030000}"/>
    <cellStyle name="20% - Accent3 5 2 4 2" xfId="19814" xr:uid="{00000000-0005-0000-0000-000074030000}"/>
    <cellStyle name="20% - Accent3 5 2 5" xfId="711" xr:uid="{00000000-0005-0000-0000-000075030000}"/>
    <cellStyle name="20% - Accent3 5 2 6" xfId="19807" xr:uid="{00000000-0005-0000-0000-000076030000}"/>
    <cellStyle name="20% - Accent3 5 3" xfId="712" xr:uid="{00000000-0005-0000-0000-000077030000}"/>
    <cellStyle name="20% - Accent3 5 3 2" xfId="713" xr:uid="{00000000-0005-0000-0000-000078030000}"/>
    <cellStyle name="20% - Accent3 5 3 3" xfId="19815" xr:uid="{00000000-0005-0000-0000-000079030000}"/>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3" xfId="19819" xr:uid="{00000000-0005-0000-0000-000086030000}"/>
    <cellStyle name="20% - Accent3 6 3 3" xfId="724" xr:uid="{00000000-0005-0000-0000-000087030000}"/>
    <cellStyle name="20% - Accent3 6 3 3 2" xfId="19821" xr:uid="{00000000-0005-0000-0000-000088030000}"/>
    <cellStyle name="20% - Accent3 6 3 4" xfId="725" xr:uid="{00000000-0005-0000-0000-000089030000}"/>
    <cellStyle name="20% - Accent3 6 3 5" xfId="19818" xr:uid="{00000000-0005-0000-0000-00008A030000}"/>
    <cellStyle name="20% - Accent3 6 4" xfId="726" xr:uid="{00000000-0005-0000-0000-00008B030000}"/>
    <cellStyle name="20% - Accent3 6 4 2" xfId="727" xr:uid="{00000000-0005-0000-0000-00008C030000}"/>
    <cellStyle name="20% - Accent3 6 4 2 2" xfId="19823" xr:uid="{00000000-0005-0000-0000-00008D030000}"/>
    <cellStyle name="20% - Accent3 6 4 3" xfId="19822" xr:uid="{00000000-0005-0000-0000-00008E030000}"/>
    <cellStyle name="20% - Accent3 6 5" xfId="728" xr:uid="{00000000-0005-0000-0000-00008F030000}"/>
    <cellStyle name="20% - Accent3 6 5 2" xfId="19824" xr:uid="{00000000-0005-0000-0000-000090030000}"/>
    <cellStyle name="20% - Accent3 6 6" xfId="729" xr:uid="{00000000-0005-0000-0000-000091030000}"/>
    <cellStyle name="20% - Accent3 6 7" xfId="19816" xr:uid="{00000000-0005-0000-0000-000092030000}"/>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3" xfId="19827" xr:uid="{00000000-0005-0000-0000-000098030000}"/>
    <cellStyle name="20% - Accent3 7 2 3" xfId="734" xr:uid="{00000000-0005-0000-0000-000099030000}"/>
    <cellStyle name="20% - Accent3 7 2 3 2" xfId="19829" xr:uid="{00000000-0005-0000-0000-00009A030000}"/>
    <cellStyle name="20% - Accent3 7 2 4" xfId="19826" xr:uid="{00000000-0005-0000-0000-00009B030000}"/>
    <cellStyle name="20% - Accent3 7 3" xfId="735" xr:uid="{00000000-0005-0000-0000-00009C030000}"/>
    <cellStyle name="20% - Accent3 7 3 2" xfId="736" xr:uid="{00000000-0005-0000-0000-00009D030000}"/>
    <cellStyle name="20% - Accent3 7 3 2 2" xfId="19831" xr:uid="{00000000-0005-0000-0000-00009E030000}"/>
    <cellStyle name="20% - Accent3 7 3 3" xfId="19830" xr:uid="{00000000-0005-0000-0000-00009F030000}"/>
    <cellStyle name="20% - Accent3 7 4" xfId="737" xr:uid="{00000000-0005-0000-0000-0000A0030000}"/>
    <cellStyle name="20% - Accent3 7 4 2" xfId="19832" xr:uid="{00000000-0005-0000-0000-0000A1030000}"/>
    <cellStyle name="20% - Accent3 7 5" xfId="738" xr:uid="{00000000-0005-0000-0000-0000A2030000}"/>
    <cellStyle name="20% - Accent3 7 6" xfId="19825" xr:uid="{00000000-0005-0000-0000-0000A3030000}"/>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3" xfId="19838" xr:uid="{00000000-0005-0000-0000-0000BD030000}"/>
    <cellStyle name="20% - Accent4 2 2 3 3" xfId="760" xr:uid="{00000000-0005-0000-0000-0000BE030000}"/>
    <cellStyle name="20% - Accent4 2 2 3 3 2" xfId="19840" xr:uid="{00000000-0005-0000-0000-0000BF030000}"/>
    <cellStyle name="20% - Accent4 2 2 3 4" xfId="761" xr:uid="{00000000-0005-0000-0000-0000C0030000}"/>
    <cellStyle name="20% - Accent4 2 2 3 5" xfId="19837" xr:uid="{00000000-0005-0000-0000-0000C1030000}"/>
    <cellStyle name="20% - Accent4 2 2 4" xfId="762" xr:uid="{00000000-0005-0000-0000-0000C2030000}"/>
    <cellStyle name="20% - Accent4 2 2 4 2" xfId="763" xr:uid="{00000000-0005-0000-0000-0000C3030000}"/>
    <cellStyle name="20% - Accent4 2 2 4 2 2" xfId="19842" xr:uid="{00000000-0005-0000-0000-0000C4030000}"/>
    <cellStyle name="20% - Accent4 2 2 4 3" xfId="764" xr:uid="{00000000-0005-0000-0000-0000C5030000}"/>
    <cellStyle name="20% - Accent4 2 2 4 4" xfId="19841" xr:uid="{00000000-0005-0000-0000-0000C6030000}"/>
    <cellStyle name="20% - Accent4 2 2 5" xfId="765" xr:uid="{00000000-0005-0000-0000-0000C7030000}"/>
    <cellStyle name="20% - Accent4 2 2 5 2" xfId="766" xr:uid="{00000000-0005-0000-0000-0000C8030000}"/>
    <cellStyle name="20% - Accent4 2 2 5 3" xfId="19843" xr:uid="{00000000-0005-0000-0000-0000C9030000}"/>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3" xfId="793" xr:uid="{00000000-0005-0000-0000-0000E7030000}"/>
    <cellStyle name="20% - Accent4 3 2 2 2 4" xfId="19847" xr:uid="{00000000-0005-0000-0000-0000E8030000}"/>
    <cellStyle name="20% - Accent4 3 2 2 3" xfId="794" xr:uid="{00000000-0005-0000-0000-0000E9030000}"/>
    <cellStyle name="20% - Accent4 3 2 2 3 2" xfId="795" xr:uid="{00000000-0005-0000-0000-0000EA030000}"/>
    <cellStyle name="20% - Accent4 3 2 2 3 3" xfId="19849" xr:uid="{00000000-0005-0000-0000-0000EB030000}"/>
    <cellStyle name="20% - Accent4 3 2 2 4" xfId="796" xr:uid="{00000000-0005-0000-0000-0000EC030000}"/>
    <cellStyle name="20% - Accent4 3 2 2 5" xfId="19846" xr:uid="{00000000-0005-0000-0000-0000ED030000}"/>
    <cellStyle name="20% - Accent4 3 2 3" xfId="797" xr:uid="{00000000-0005-0000-0000-0000EE030000}"/>
    <cellStyle name="20% - Accent4 3 2 3 2" xfId="798" xr:uid="{00000000-0005-0000-0000-0000EF030000}"/>
    <cellStyle name="20% - Accent4 3 2 3 2 2" xfId="19851" xr:uid="{00000000-0005-0000-0000-0000F0030000}"/>
    <cellStyle name="20% - Accent4 3 2 3 3" xfId="799" xr:uid="{00000000-0005-0000-0000-0000F1030000}"/>
    <cellStyle name="20% - Accent4 3 2 3 4" xfId="19850" xr:uid="{00000000-0005-0000-0000-0000F2030000}"/>
    <cellStyle name="20% - Accent4 3 2 4" xfId="800" xr:uid="{00000000-0005-0000-0000-0000F3030000}"/>
    <cellStyle name="20% - Accent4 3 2 4 2" xfId="801" xr:uid="{00000000-0005-0000-0000-0000F4030000}"/>
    <cellStyle name="20% - Accent4 3 2 4 3" xfId="19852" xr:uid="{00000000-0005-0000-0000-0000F503000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3" xfId="19854" xr:uid="{00000000-0005-0000-0000-000000040000}"/>
    <cellStyle name="20% - Accent4 3 3 3" xfId="810" xr:uid="{00000000-0005-0000-0000-000001040000}"/>
    <cellStyle name="20% - Accent4 3 3 3 2" xfId="19856" xr:uid="{00000000-0005-0000-0000-000002040000}"/>
    <cellStyle name="20% - Accent4 3 3 4" xfId="811" xr:uid="{00000000-0005-0000-0000-000003040000}"/>
    <cellStyle name="20% - Accent4 3 3 5" xfId="19853" xr:uid="{00000000-0005-0000-0000-000004040000}"/>
    <cellStyle name="20% - Accent4 3 4" xfId="812" xr:uid="{00000000-0005-0000-0000-000005040000}"/>
    <cellStyle name="20% - Accent4 3 4 2" xfId="813" xr:uid="{00000000-0005-0000-0000-000006040000}"/>
    <cellStyle name="20% - Accent4 3 4 2 2" xfId="19858" xr:uid="{00000000-0005-0000-0000-000007040000}"/>
    <cellStyle name="20% - Accent4 3 4 3" xfId="814" xr:uid="{00000000-0005-0000-0000-000008040000}"/>
    <cellStyle name="20% - Accent4 3 4 4" xfId="19857" xr:uid="{00000000-0005-0000-0000-000009040000}"/>
    <cellStyle name="20% - Accent4 3 5" xfId="815" xr:uid="{00000000-0005-0000-0000-00000A040000}"/>
    <cellStyle name="20% - Accent4 3 5 2" xfId="816" xr:uid="{00000000-0005-0000-0000-00000B040000}"/>
    <cellStyle name="20% - Accent4 3 5 3" xfId="19859" xr:uid="{00000000-0005-0000-0000-00000C040000}"/>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3" xfId="829" xr:uid="{00000000-0005-0000-0000-00001A040000}"/>
    <cellStyle name="20% - Accent4 4 2 2 2 4" xfId="19862" xr:uid="{00000000-0005-0000-0000-00001B040000}"/>
    <cellStyle name="20% - Accent4 4 2 2 3" xfId="830" xr:uid="{00000000-0005-0000-0000-00001C040000}"/>
    <cellStyle name="20% - Accent4 4 2 2 3 2" xfId="831" xr:uid="{00000000-0005-0000-0000-00001D040000}"/>
    <cellStyle name="20% - Accent4 4 2 2 3 3" xfId="19864" xr:uid="{00000000-0005-0000-0000-00001E040000}"/>
    <cellStyle name="20% - Accent4 4 2 2 4" xfId="832" xr:uid="{00000000-0005-0000-0000-00001F040000}"/>
    <cellStyle name="20% - Accent4 4 2 2 5" xfId="19861" xr:uid="{00000000-0005-0000-0000-000020040000}"/>
    <cellStyle name="20% - Accent4 4 2 3" xfId="833" xr:uid="{00000000-0005-0000-0000-000021040000}"/>
    <cellStyle name="20% - Accent4 4 2 3 2" xfId="834" xr:uid="{00000000-0005-0000-0000-000022040000}"/>
    <cellStyle name="20% - Accent4 4 2 3 2 2" xfId="19866" xr:uid="{00000000-0005-0000-0000-000023040000}"/>
    <cellStyle name="20% - Accent4 4 2 3 3" xfId="835" xr:uid="{00000000-0005-0000-0000-000024040000}"/>
    <cellStyle name="20% - Accent4 4 2 3 4" xfId="19865" xr:uid="{00000000-0005-0000-0000-000025040000}"/>
    <cellStyle name="20% - Accent4 4 2 4" xfId="836" xr:uid="{00000000-0005-0000-0000-000026040000}"/>
    <cellStyle name="20% - Accent4 4 2 4 2" xfId="837" xr:uid="{00000000-0005-0000-0000-000027040000}"/>
    <cellStyle name="20% - Accent4 4 2 4 3" xfId="19867" xr:uid="{00000000-0005-0000-0000-000028040000}"/>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3" xfId="843" xr:uid="{00000000-0005-0000-0000-00002F040000}"/>
    <cellStyle name="20% - Accent4 4 3 2" xfId="844" xr:uid="{00000000-0005-0000-0000-000030040000}"/>
    <cellStyle name="20% - Accent4 4 3 2 2" xfId="19869" xr:uid="{00000000-0005-0000-0000-000031040000}"/>
    <cellStyle name="20% - Accent4 4 3 3" xfId="845" xr:uid="{00000000-0005-0000-0000-000032040000}"/>
    <cellStyle name="20% - Accent4 4 3 3 2" xfId="19870" xr:uid="{00000000-0005-0000-0000-000033040000}"/>
    <cellStyle name="20% - Accent4 4 3 4" xfId="846" xr:uid="{00000000-0005-0000-0000-000034040000}"/>
    <cellStyle name="20% - Accent4 4 3 5" xfId="19868" xr:uid="{00000000-0005-0000-0000-000035040000}"/>
    <cellStyle name="20% - Accent4 4 4" xfId="847" xr:uid="{00000000-0005-0000-0000-000036040000}"/>
    <cellStyle name="20% - Accent4 4 4 2" xfId="848" xr:uid="{00000000-0005-0000-0000-000037040000}"/>
    <cellStyle name="20% - Accent4 4 4 2 2" xfId="19872" xr:uid="{00000000-0005-0000-0000-000038040000}"/>
    <cellStyle name="20% - Accent4 4 4 3" xfId="849" xr:uid="{00000000-0005-0000-0000-000039040000}"/>
    <cellStyle name="20% - Accent4 4 4 4" xfId="19871" xr:uid="{00000000-0005-0000-0000-00003A040000}"/>
    <cellStyle name="20% - Accent4 4 5" xfId="850" xr:uid="{00000000-0005-0000-0000-00003B040000}"/>
    <cellStyle name="20% - Accent4 4 5 2" xfId="19873" xr:uid="{00000000-0005-0000-0000-00003C040000}"/>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3" xfId="19876" xr:uid="{00000000-0005-0000-0000-000049040000}"/>
    <cellStyle name="20% - Accent4 5 2 2 3" xfId="862" xr:uid="{00000000-0005-0000-0000-00004A040000}"/>
    <cellStyle name="20% - Accent4 5 2 2 3 2" xfId="19878" xr:uid="{00000000-0005-0000-0000-00004B040000}"/>
    <cellStyle name="20% - Accent4 5 2 2 4" xfId="19875" xr:uid="{00000000-0005-0000-0000-00004C040000}"/>
    <cellStyle name="20% - Accent4 5 2 3" xfId="863" xr:uid="{00000000-0005-0000-0000-00004D040000}"/>
    <cellStyle name="20% - Accent4 5 2 3 2" xfId="864" xr:uid="{00000000-0005-0000-0000-00004E040000}"/>
    <cellStyle name="20% - Accent4 5 2 3 2 2" xfId="19880" xr:uid="{00000000-0005-0000-0000-00004F040000}"/>
    <cellStyle name="20% - Accent4 5 2 3 3" xfId="19879" xr:uid="{00000000-0005-0000-0000-000050040000}"/>
    <cellStyle name="20% - Accent4 5 2 4" xfId="865" xr:uid="{00000000-0005-0000-0000-000051040000}"/>
    <cellStyle name="20% - Accent4 5 2 4 2" xfId="19881" xr:uid="{00000000-0005-0000-0000-000052040000}"/>
    <cellStyle name="20% - Accent4 5 2 5" xfId="866" xr:uid="{00000000-0005-0000-0000-000053040000}"/>
    <cellStyle name="20% - Accent4 5 2 6" xfId="19874" xr:uid="{00000000-0005-0000-0000-000054040000}"/>
    <cellStyle name="20% - Accent4 5 3" xfId="867" xr:uid="{00000000-0005-0000-0000-000055040000}"/>
    <cellStyle name="20% - Accent4 5 3 2" xfId="868" xr:uid="{00000000-0005-0000-0000-000056040000}"/>
    <cellStyle name="20% - Accent4 5 3 3" xfId="19882" xr:uid="{00000000-0005-0000-0000-000057040000}"/>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3" xfId="19886" xr:uid="{00000000-0005-0000-0000-000064040000}"/>
    <cellStyle name="20% - Accent4 6 3 3" xfId="879" xr:uid="{00000000-0005-0000-0000-000065040000}"/>
    <cellStyle name="20% - Accent4 6 3 3 2" xfId="19888" xr:uid="{00000000-0005-0000-0000-000066040000}"/>
    <cellStyle name="20% - Accent4 6 3 4" xfId="880" xr:uid="{00000000-0005-0000-0000-000067040000}"/>
    <cellStyle name="20% - Accent4 6 3 5" xfId="19885" xr:uid="{00000000-0005-0000-0000-000068040000}"/>
    <cellStyle name="20% - Accent4 6 4" xfId="881" xr:uid="{00000000-0005-0000-0000-000069040000}"/>
    <cellStyle name="20% - Accent4 6 4 2" xfId="882" xr:uid="{00000000-0005-0000-0000-00006A040000}"/>
    <cellStyle name="20% - Accent4 6 4 2 2" xfId="19890" xr:uid="{00000000-0005-0000-0000-00006B040000}"/>
    <cellStyle name="20% - Accent4 6 4 3" xfId="19889" xr:uid="{00000000-0005-0000-0000-00006C040000}"/>
    <cellStyle name="20% - Accent4 6 5" xfId="883" xr:uid="{00000000-0005-0000-0000-00006D040000}"/>
    <cellStyle name="20% - Accent4 6 5 2" xfId="19891" xr:uid="{00000000-0005-0000-0000-00006E040000}"/>
    <cellStyle name="20% - Accent4 6 6" xfId="884" xr:uid="{00000000-0005-0000-0000-00006F040000}"/>
    <cellStyle name="20% - Accent4 6 7" xfId="19883" xr:uid="{00000000-0005-0000-0000-000070040000}"/>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3" xfId="19894" xr:uid="{00000000-0005-0000-0000-000076040000}"/>
    <cellStyle name="20% - Accent4 7 2 3" xfId="889" xr:uid="{00000000-0005-0000-0000-000077040000}"/>
    <cellStyle name="20% - Accent4 7 2 3 2" xfId="19896" xr:uid="{00000000-0005-0000-0000-000078040000}"/>
    <cellStyle name="20% - Accent4 7 2 4" xfId="19893" xr:uid="{00000000-0005-0000-0000-000079040000}"/>
    <cellStyle name="20% - Accent4 7 3" xfId="890" xr:uid="{00000000-0005-0000-0000-00007A040000}"/>
    <cellStyle name="20% - Accent4 7 3 2" xfId="891" xr:uid="{00000000-0005-0000-0000-00007B040000}"/>
    <cellStyle name="20% - Accent4 7 3 2 2" xfId="19898" xr:uid="{00000000-0005-0000-0000-00007C040000}"/>
    <cellStyle name="20% - Accent4 7 3 3" xfId="19897" xr:uid="{00000000-0005-0000-0000-00007D040000}"/>
    <cellStyle name="20% - Accent4 7 4" xfId="892" xr:uid="{00000000-0005-0000-0000-00007E040000}"/>
    <cellStyle name="20% - Accent4 7 4 2" xfId="19899" xr:uid="{00000000-0005-0000-0000-00007F040000}"/>
    <cellStyle name="20% - Accent4 7 5" xfId="893" xr:uid="{00000000-0005-0000-0000-000080040000}"/>
    <cellStyle name="20% - Accent4 7 6" xfId="19892" xr:uid="{00000000-0005-0000-0000-000081040000}"/>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3" xfId="19905" xr:uid="{00000000-0005-0000-0000-00009B040000}"/>
    <cellStyle name="20% - Accent5 2 2 3 3" xfId="915" xr:uid="{00000000-0005-0000-0000-00009C040000}"/>
    <cellStyle name="20% - Accent5 2 2 3 3 2" xfId="19907" xr:uid="{00000000-0005-0000-0000-00009D040000}"/>
    <cellStyle name="20% - Accent5 2 2 3 4" xfId="916" xr:uid="{00000000-0005-0000-0000-00009E040000}"/>
    <cellStyle name="20% - Accent5 2 2 3 5" xfId="19904" xr:uid="{00000000-0005-0000-0000-00009F040000}"/>
    <cellStyle name="20% - Accent5 2 2 4" xfId="917" xr:uid="{00000000-0005-0000-0000-0000A0040000}"/>
    <cellStyle name="20% - Accent5 2 2 4 2" xfId="918" xr:uid="{00000000-0005-0000-0000-0000A1040000}"/>
    <cellStyle name="20% - Accent5 2 2 4 2 2" xfId="19909" xr:uid="{00000000-0005-0000-0000-0000A2040000}"/>
    <cellStyle name="20% - Accent5 2 2 4 3" xfId="919" xr:uid="{00000000-0005-0000-0000-0000A3040000}"/>
    <cellStyle name="20% - Accent5 2 2 4 4" xfId="19908" xr:uid="{00000000-0005-0000-0000-0000A4040000}"/>
    <cellStyle name="20% - Accent5 2 2 5" xfId="920" xr:uid="{00000000-0005-0000-0000-0000A5040000}"/>
    <cellStyle name="20% - Accent5 2 2 5 2" xfId="921" xr:uid="{00000000-0005-0000-0000-0000A6040000}"/>
    <cellStyle name="20% - Accent5 2 2 5 3" xfId="19910" xr:uid="{00000000-0005-0000-0000-0000A7040000}"/>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3" xfId="944" xr:uid="{00000000-0005-0000-0000-0000C0040000}"/>
    <cellStyle name="20% - Accent5 3 2 2 2 4" xfId="19913" xr:uid="{00000000-0005-0000-0000-0000C104000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4" xfId="947" xr:uid="{00000000-0005-0000-0000-0000C5040000}"/>
    <cellStyle name="20% - Accent5 3 2 2 5" xfId="19912" xr:uid="{00000000-0005-0000-0000-0000C6040000}"/>
    <cellStyle name="20% - Accent5 3 2 3" xfId="948" xr:uid="{00000000-0005-0000-0000-0000C7040000}"/>
    <cellStyle name="20% - Accent5 3 2 3 2" xfId="949" xr:uid="{00000000-0005-0000-0000-0000C8040000}"/>
    <cellStyle name="20% - Accent5 3 2 3 2 2" xfId="19917" xr:uid="{00000000-0005-0000-0000-0000C9040000}"/>
    <cellStyle name="20% - Accent5 3 2 3 3" xfId="950" xr:uid="{00000000-0005-0000-0000-0000CA040000}"/>
    <cellStyle name="20% - Accent5 3 2 3 4" xfId="19916" xr:uid="{00000000-0005-0000-0000-0000CB040000}"/>
    <cellStyle name="20% - Accent5 3 2 4" xfId="951" xr:uid="{00000000-0005-0000-0000-0000CC040000}"/>
    <cellStyle name="20% - Accent5 3 2 4 2" xfId="952" xr:uid="{00000000-0005-0000-0000-0000CD040000}"/>
    <cellStyle name="20% - Accent5 3 2 4 3" xfId="19918" xr:uid="{00000000-0005-0000-0000-0000CE040000}"/>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3" xfId="19920" xr:uid="{00000000-0005-0000-0000-0000D9040000}"/>
    <cellStyle name="20% - Accent5 3 3 3" xfId="961" xr:uid="{00000000-0005-0000-0000-0000DA040000}"/>
    <cellStyle name="20% - Accent5 3 3 3 2" xfId="19922" xr:uid="{00000000-0005-0000-0000-0000DB040000}"/>
    <cellStyle name="20% - Accent5 3 3 4" xfId="962" xr:uid="{00000000-0005-0000-0000-0000DC040000}"/>
    <cellStyle name="20% - Accent5 3 3 5" xfId="19919" xr:uid="{00000000-0005-0000-0000-0000DD040000}"/>
    <cellStyle name="20% - Accent5 3 4" xfId="963" xr:uid="{00000000-0005-0000-0000-0000DE040000}"/>
    <cellStyle name="20% - Accent5 3 4 2" xfId="964" xr:uid="{00000000-0005-0000-0000-0000DF040000}"/>
    <cellStyle name="20% - Accent5 3 4 2 2" xfId="19924" xr:uid="{00000000-0005-0000-0000-0000E0040000}"/>
    <cellStyle name="20% - Accent5 3 4 3" xfId="965" xr:uid="{00000000-0005-0000-0000-0000E1040000}"/>
    <cellStyle name="20% - Accent5 3 4 4" xfId="19923" xr:uid="{00000000-0005-0000-0000-0000E2040000}"/>
    <cellStyle name="20% - Accent5 3 5" xfId="966" xr:uid="{00000000-0005-0000-0000-0000E3040000}"/>
    <cellStyle name="20% - Accent5 3 5 2" xfId="967" xr:uid="{00000000-0005-0000-0000-0000E4040000}"/>
    <cellStyle name="20% - Accent5 3 5 3" xfId="19925" xr:uid="{00000000-0005-0000-0000-0000E504000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3" xfId="980" xr:uid="{00000000-0005-0000-0000-0000F3040000}"/>
    <cellStyle name="20% - Accent5 4 2 2 2 4" xfId="19928" xr:uid="{00000000-0005-0000-0000-0000F4040000}"/>
    <cellStyle name="20% - Accent5 4 2 2 3" xfId="981" xr:uid="{00000000-0005-0000-0000-0000F5040000}"/>
    <cellStyle name="20% - Accent5 4 2 2 3 2" xfId="982" xr:uid="{00000000-0005-0000-0000-0000F6040000}"/>
    <cellStyle name="20% - Accent5 4 2 2 3 3" xfId="19930" xr:uid="{00000000-0005-0000-0000-0000F7040000}"/>
    <cellStyle name="20% - Accent5 4 2 2 4" xfId="983" xr:uid="{00000000-0005-0000-0000-0000F8040000}"/>
    <cellStyle name="20% - Accent5 4 2 2 5" xfId="19927" xr:uid="{00000000-0005-0000-0000-0000F9040000}"/>
    <cellStyle name="20% - Accent5 4 2 3" xfId="984" xr:uid="{00000000-0005-0000-0000-0000FA040000}"/>
    <cellStyle name="20% - Accent5 4 2 3 2" xfId="985" xr:uid="{00000000-0005-0000-0000-0000FB040000}"/>
    <cellStyle name="20% - Accent5 4 2 3 2 2" xfId="19932" xr:uid="{00000000-0005-0000-0000-0000FC040000}"/>
    <cellStyle name="20% - Accent5 4 2 3 3" xfId="986" xr:uid="{00000000-0005-0000-0000-0000FD040000}"/>
    <cellStyle name="20% - Accent5 4 2 3 4" xfId="19931" xr:uid="{00000000-0005-0000-0000-0000FE040000}"/>
    <cellStyle name="20% - Accent5 4 2 4" xfId="987" xr:uid="{00000000-0005-0000-0000-0000FF040000}"/>
    <cellStyle name="20% - Accent5 4 2 4 2" xfId="988" xr:uid="{00000000-0005-0000-0000-000000050000}"/>
    <cellStyle name="20% - Accent5 4 2 4 3" xfId="19933" xr:uid="{00000000-0005-0000-0000-00000105000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3" xfId="994" xr:uid="{00000000-0005-0000-0000-000008050000}"/>
    <cellStyle name="20% - Accent5 4 3 2" xfId="995" xr:uid="{00000000-0005-0000-0000-000009050000}"/>
    <cellStyle name="20% - Accent5 4 3 2 2" xfId="19935" xr:uid="{00000000-0005-0000-0000-00000A050000}"/>
    <cellStyle name="20% - Accent5 4 3 3" xfId="996" xr:uid="{00000000-0005-0000-0000-00000B050000}"/>
    <cellStyle name="20% - Accent5 4 3 3 2" xfId="19936" xr:uid="{00000000-0005-0000-0000-00000C050000}"/>
    <cellStyle name="20% - Accent5 4 3 4" xfId="997" xr:uid="{00000000-0005-0000-0000-00000D050000}"/>
    <cellStyle name="20% - Accent5 4 3 5" xfId="19934" xr:uid="{00000000-0005-0000-0000-00000E050000}"/>
    <cellStyle name="20% - Accent5 4 4" xfId="998" xr:uid="{00000000-0005-0000-0000-00000F050000}"/>
    <cellStyle name="20% - Accent5 4 4 2" xfId="999" xr:uid="{00000000-0005-0000-0000-000010050000}"/>
    <cellStyle name="20% - Accent5 4 4 2 2" xfId="19938" xr:uid="{00000000-0005-0000-0000-000011050000}"/>
    <cellStyle name="20% - Accent5 4 4 3" xfId="1000" xr:uid="{00000000-0005-0000-0000-000012050000}"/>
    <cellStyle name="20% - Accent5 4 4 4" xfId="19937" xr:uid="{00000000-0005-0000-0000-000013050000}"/>
    <cellStyle name="20% - Accent5 4 5" xfId="1001" xr:uid="{00000000-0005-0000-0000-000014050000}"/>
    <cellStyle name="20% - Accent5 4 5 2" xfId="19939" xr:uid="{00000000-0005-0000-0000-000015050000}"/>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3" xfId="1011" xr:uid="{00000000-0005-0000-0000-000020050000}"/>
    <cellStyle name="20% - Accent5 5 2 3 2" xfId="19942" xr:uid="{00000000-0005-0000-0000-000021050000}"/>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3" xfId="19944" xr:uid="{00000000-0005-0000-0000-000028050000}"/>
    <cellStyle name="20% - Accent5 5 3 3" xfId="1017" xr:uid="{00000000-0005-0000-0000-000029050000}"/>
    <cellStyle name="20% - Accent5 5 3 3 2" xfId="19946" xr:uid="{00000000-0005-0000-0000-00002A050000}"/>
    <cellStyle name="20% - Accent5 5 3 4" xfId="1018" xr:uid="{00000000-0005-0000-0000-00002B050000}"/>
    <cellStyle name="20% - Accent5 5 3 5" xfId="19943" xr:uid="{00000000-0005-0000-0000-00002C050000}"/>
    <cellStyle name="20% - Accent5 5 4" xfId="1019" xr:uid="{00000000-0005-0000-0000-00002D050000}"/>
    <cellStyle name="20% - Accent5 5 4 2" xfId="1020" xr:uid="{00000000-0005-0000-0000-00002E050000}"/>
    <cellStyle name="20% - Accent5 5 4 2 2" xfId="19948" xr:uid="{00000000-0005-0000-0000-00002F050000}"/>
    <cellStyle name="20% - Accent5 5 4 3" xfId="19947" xr:uid="{00000000-0005-0000-0000-000030050000}"/>
    <cellStyle name="20% - Accent5 5 5" xfId="1021" xr:uid="{00000000-0005-0000-0000-000031050000}"/>
    <cellStyle name="20% - Accent5 5 5 2" xfId="19949" xr:uid="{00000000-0005-0000-0000-000032050000}"/>
    <cellStyle name="20% - Accent5 5 6" xfId="1022" xr:uid="{00000000-0005-0000-0000-000033050000}"/>
    <cellStyle name="20% - Accent5 5 7" xfId="19940" xr:uid="{00000000-0005-0000-0000-000034050000}"/>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3" xfId="19952" xr:uid="{00000000-0005-0000-0000-00003A050000}"/>
    <cellStyle name="20% - Accent5 6 2 3" xfId="1027" xr:uid="{00000000-0005-0000-0000-00003B050000}"/>
    <cellStyle name="20% - Accent5 6 2 3 2" xfId="19954" xr:uid="{00000000-0005-0000-0000-00003C050000}"/>
    <cellStyle name="20% - Accent5 6 2 4" xfId="1028" xr:uid="{00000000-0005-0000-0000-00003D050000}"/>
    <cellStyle name="20% - Accent5 6 2 5" xfId="19951" xr:uid="{00000000-0005-0000-0000-00003E050000}"/>
    <cellStyle name="20% - Accent5 6 3" xfId="1029" xr:uid="{00000000-0005-0000-0000-00003F050000}"/>
    <cellStyle name="20% - Accent5 6 3 2" xfId="1030" xr:uid="{00000000-0005-0000-0000-000040050000}"/>
    <cellStyle name="20% - Accent5 6 3 2 2" xfId="19956" xr:uid="{00000000-0005-0000-0000-000041050000}"/>
    <cellStyle name="20% - Accent5 6 3 3" xfId="1031" xr:uid="{00000000-0005-0000-0000-000042050000}"/>
    <cellStyle name="20% - Accent5 6 3 4" xfId="19955" xr:uid="{00000000-0005-0000-0000-000043050000}"/>
    <cellStyle name="20% - Accent5 6 4" xfId="1032" xr:uid="{00000000-0005-0000-0000-000044050000}"/>
    <cellStyle name="20% - Accent5 6 4 2" xfId="19957" xr:uid="{00000000-0005-0000-0000-000045050000}"/>
    <cellStyle name="20% - Accent5 6 5" xfId="1033" xr:uid="{00000000-0005-0000-0000-000046050000}"/>
    <cellStyle name="20% - Accent5 6 6" xfId="19950" xr:uid="{00000000-0005-0000-0000-000047050000}"/>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3" xfId="19960" xr:uid="{00000000-0005-0000-0000-00004D050000}"/>
    <cellStyle name="20% - Accent5 7 2 3" xfId="1038" xr:uid="{00000000-0005-0000-0000-00004E050000}"/>
    <cellStyle name="20% - Accent5 7 2 3 2" xfId="19962" xr:uid="{00000000-0005-0000-0000-00004F050000}"/>
    <cellStyle name="20% - Accent5 7 2 4" xfId="19959" xr:uid="{00000000-0005-0000-0000-000050050000}"/>
    <cellStyle name="20% - Accent5 7 3" xfId="1039" xr:uid="{00000000-0005-0000-0000-000051050000}"/>
    <cellStyle name="20% - Accent5 7 3 2" xfId="1040" xr:uid="{00000000-0005-0000-0000-000052050000}"/>
    <cellStyle name="20% - Accent5 7 3 2 2" xfId="19964" xr:uid="{00000000-0005-0000-0000-000053050000}"/>
    <cellStyle name="20% - Accent5 7 3 3" xfId="19963" xr:uid="{00000000-0005-0000-0000-000054050000}"/>
    <cellStyle name="20% - Accent5 7 4" xfId="1041" xr:uid="{00000000-0005-0000-0000-000055050000}"/>
    <cellStyle name="20% - Accent5 7 4 2" xfId="19965" xr:uid="{00000000-0005-0000-0000-000056050000}"/>
    <cellStyle name="20% - Accent5 7 5" xfId="1042" xr:uid="{00000000-0005-0000-0000-000057050000}"/>
    <cellStyle name="20% - Accent5 7 6" xfId="19958" xr:uid="{00000000-0005-0000-0000-000058050000}"/>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3" xfId="19971" xr:uid="{00000000-0005-0000-0000-000072050000}"/>
    <cellStyle name="20% - Accent6 2 2 3 3" xfId="1064" xr:uid="{00000000-0005-0000-0000-000073050000}"/>
    <cellStyle name="20% - Accent6 2 2 3 3 2" xfId="19973" xr:uid="{00000000-0005-0000-0000-000074050000}"/>
    <cellStyle name="20% - Accent6 2 2 3 4" xfId="1065" xr:uid="{00000000-0005-0000-0000-000075050000}"/>
    <cellStyle name="20% - Accent6 2 2 3 5" xfId="19970" xr:uid="{00000000-0005-0000-0000-000076050000}"/>
    <cellStyle name="20% - Accent6 2 2 4" xfId="1066" xr:uid="{00000000-0005-0000-0000-000077050000}"/>
    <cellStyle name="20% - Accent6 2 2 4 2" xfId="1067" xr:uid="{00000000-0005-0000-0000-000078050000}"/>
    <cellStyle name="20% - Accent6 2 2 4 2 2" xfId="19975" xr:uid="{00000000-0005-0000-0000-000079050000}"/>
    <cellStyle name="20% - Accent6 2 2 4 3" xfId="1068" xr:uid="{00000000-0005-0000-0000-00007A050000}"/>
    <cellStyle name="20% - Accent6 2 2 4 4" xfId="19974" xr:uid="{00000000-0005-0000-0000-00007B050000}"/>
    <cellStyle name="20% - Accent6 2 2 5" xfId="1069" xr:uid="{00000000-0005-0000-0000-00007C050000}"/>
    <cellStyle name="20% - Accent6 2 2 5 2" xfId="1070" xr:uid="{00000000-0005-0000-0000-00007D050000}"/>
    <cellStyle name="20% - Accent6 2 2 5 3" xfId="19976" xr:uid="{00000000-0005-0000-0000-00007E050000}"/>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3" xfId="1093" xr:uid="{00000000-0005-0000-0000-000097050000}"/>
    <cellStyle name="20% - Accent6 3 2 2 2 4" xfId="19979" xr:uid="{00000000-0005-0000-0000-000098050000}"/>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4" xfId="1096" xr:uid="{00000000-0005-0000-0000-00009C050000}"/>
    <cellStyle name="20% - Accent6 3 2 2 5" xfId="19978" xr:uid="{00000000-0005-0000-0000-00009D050000}"/>
    <cellStyle name="20% - Accent6 3 2 3" xfId="1097" xr:uid="{00000000-0005-0000-0000-00009E050000}"/>
    <cellStyle name="20% - Accent6 3 2 3 2" xfId="1098" xr:uid="{00000000-0005-0000-0000-00009F050000}"/>
    <cellStyle name="20% - Accent6 3 2 3 2 2" xfId="19983" xr:uid="{00000000-0005-0000-0000-0000A0050000}"/>
    <cellStyle name="20% - Accent6 3 2 3 3" xfId="1099" xr:uid="{00000000-0005-0000-0000-0000A1050000}"/>
    <cellStyle name="20% - Accent6 3 2 3 4" xfId="19982" xr:uid="{00000000-0005-0000-0000-0000A2050000}"/>
    <cellStyle name="20% - Accent6 3 2 4" xfId="1100" xr:uid="{00000000-0005-0000-0000-0000A3050000}"/>
    <cellStyle name="20% - Accent6 3 2 4 2" xfId="1101" xr:uid="{00000000-0005-0000-0000-0000A4050000}"/>
    <cellStyle name="20% - Accent6 3 2 4 3" xfId="19984" xr:uid="{00000000-0005-0000-0000-0000A5050000}"/>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3" xfId="19986" xr:uid="{00000000-0005-0000-0000-0000B0050000}"/>
    <cellStyle name="20% - Accent6 3 3 3" xfId="1110" xr:uid="{00000000-0005-0000-0000-0000B1050000}"/>
    <cellStyle name="20% - Accent6 3 3 3 2" xfId="19988" xr:uid="{00000000-0005-0000-0000-0000B2050000}"/>
    <cellStyle name="20% - Accent6 3 3 4" xfId="1111" xr:uid="{00000000-0005-0000-0000-0000B3050000}"/>
    <cellStyle name="20% - Accent6 3 3 5" xfId="19985" xr:uid="{00000000-0005-0000-0000-0000B4050000}"/>
    <cellStyle name="20% - Accent6 3 4" xfId="1112" xr:uid="{00000000-0005-0000-0000-0000B5050000}"/>
    <cellStyle name="20% - Accent6 3 4 2" xfId="1113" xr:uid="{00000000-0005-0000-0000-0000B6050000}"/>
    <cellStyle name="20% - Accent6 3 4 2 2" xfId="19990" xr:uid="{00000000-0005-0000-0000-0000B7050000}"/>
    <cellStyle name="20% - Accent6 3 4 3" xfId="1114" xr:uid="{00000000-0005-0000-0000-0000B8050000}"/>
    <cellStyle name="20% - Accent6 3 4 4" xfId="19989" xr:uid="{00000000-0005-0000-0000-0000B9050000}"/>
    <cellStyle name="20% - Accent6 3 5" xfId="1115" xr:uid="{00000000-0005-0000-0000-0000BA050000}"/>
    <cellStyle name="20% - Accent6 3 5 2" xfId="1116" xr:uid="{00000000-0005-0000-0000-0000BB050000}"/>
    <cellStyle name="20% - Accent6 3 5 3" xfId="19991" xr:uid="{00000000-0005-0000-0000-0000BC050000}"/>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3" xfId="1129" xr:uid="{00000000-0005-0000-0000-0000CA050000}"/>
    <cellStyle name="20% - Accent6 4 2 2 2 4" xfId="19994" xr:uid="{00000000-0005-0000-0000-0000CB050000}"/>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4" xfId="1132" xr:uid="{00000000-0005-0000-0000-0000CF050000}"/>
    <cellStyle name="20% - Accent6 4 2 2 5" xfId="19993" xr:uid="{00000000-0005-0000-0000-0000D0050000}"/>
    <cellStyle name="20% - Accent6 4 2 3" xfId="1133" xr:uid="{00000000-0005-0000-0000-0000D1050000}"/>
    <cellStyle name="20% - Accent6 4 2 3 2" xfId="1134" xr:uid="{00000000-0005-0000-0000-0000D2050000}"/>
    <cellStyle name="20% - Accent6 4 2 3 2 2" xfId="19998" xr:uid="{00000000-0005-0000-0000-0000D3050000}"/>
    <cellStyle name="20% - Accent6 4 2 3 3" xfId="1135" xr:uid="{00000000-0005-0000-0000-0000D4050000}"/>
    <cellStyle name="20% - Accent6 4 2 3 4" xfId="19997" xr:uid="{00000000-0005-0000-0000-0000D5050000}"/>
    <cellStyle name="20% - Accent6 4 2 4" xfId="1136" xr:uid="{00000000-0005-0000-0000-0000D6050000}"/>
    <cellStyle name="20% - Accent6 4 2 4 2" xfId="1137" xr:uid="{00000000-0005-0000-0000-0000D7050000}"/>
    <cellStyle name="20% - Accent6 4 2 4 3" xfId="19999" xr:uid="{00000000-0005-0000-0000-0000D8050000}"/>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3" xfId="1143" xr:uid="{00000000-0005-0000-0000-0000DF050000}"/>
    <cellStyle name="20% - Accent6 4 3 2" xfId="1144" xr:uid="{00000000-0005-0000-0000-0000E0050000}"/>
    <cellStyle name="20% - Accent6 4 3 2 2" xfId="20001" xr:uid="{00000000-0005-0000-0000-0000E1050000}"/>
    <cellStyle name="20% - Accent6 4 3 3" xfId="1145" xr:uid="{00000000-0005-0000-0000-0000E2050000}"/>
    <cellStyle name="20% - Accent6 4 3 3 2" xfId="20002" xr:uid="{00000000-0005-0000-0000-0000E3050000}"/>
    <cellStyle name="20% - Accent6 4 3 4" xfId="1146" xr:uid="{00000000-0005-0000-0000-0000E4050000}"/>
    <cellStyle name="20% - Accent6 4 3 5" xfId="20000" xr:uid="{00000000-0005-0000-0000-0000E5050000}"/>
    <cellStyle name="20% - Accent6 4 4" xfId="1147" xr:uid="{00000000-0005-0000-0000-0000E6050000}"/>
    <cellStyle name="20% - Accent6 4 4 2" xfId="1148" xr:uid="{00000000-0005-0000-0000-0000E7050000}"/>
    <cellStyle name="20% - Accent6 4 4 2 2" xfId="20004" xr:uid="{00000000-0005-0000-0000-0000E8050000}"/>
    <cellStyle name="20% - Accent6 4 4 3" xfId="1149" xr:uid="{00000000-0005-0000-0000-0000E9050000}"/>
    <cellStyle name="20% - Accent6 4 4 4" xfId="20003" xr:uid="{00000000-0005-0000-0000-0000EA050000}"/>
    <cellStyle name="20% - Accent6 4 5" xfId="1150" xr:uid="{00000000-0005-0000-0000-0000EB050000}"/>
    <cellStyle name="20% - Accent6 4 5 2" xfId="20005" xr:uid="{00000000-0005-0000-0000-0000EC050000}"/>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3" xfId="1160" xr:uid="{00000000-0005-0000-0000-0000F7050000}"/>
    <cellStyle name="20% - Accent6 5 2 3 2" xfId="20008" xr:uid="{00000000-0005-0000-0000-0000F8050000}"/>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3" xfId="20010" xr:uid="{00000000-0005-0000-0000-0000FF050000}"/>
    <cellStyle name="20% - Accent6 5 3 3" xfId="1166" xr:uid="{00000000-0005-0000-0000-000000060000}"/>
    <cellStyle name="20% - Accent6 5 3 3 2" xfId="20012" xr:uid="{00000000-0005-0000-0000-000001060000}"/>
    <cellStyle name="20% - Accent6 5 3 4" xfId="1167" xr:uid="{00000000-0005-0000-0000-000002060000}"/>
    <cellStyle name="20% - Accent6 5 3 5" xfId="20009" xr:uid="{00000000-0005-0000-0000-000003060000}"/>
    <cellStyle name="20% - Accent6 5 4" xfId="1168" xr:uid="{00000000-0005-0000-0000-000004060000}"/>
    <cellStyle name="20% - Accent6 5 4 2" xfId="1169" xr:uid="{00000000-0005-0000-0000-000005060000}"/>
    <cellStyle name="20% - Accent6 5 4 2 2" xfId="20014" xr:uid="{00000000-0005-0000-0000-000006060000}"/>
    <cellStyle name="20% - Accent6 5 4 3" xfId="20013" xr:uid="{00000000-0005-0000-0000-000007060000}"/>
    <cellStyle name="20% - Accent6 5 5" xfId="1170" xr:uid="{00000000-0005-0000-0000-000008060000}"/>
    <cellStyle name="20% - Accent6 5 5 2" xfId="20015" xr:uid="{00000000-0005-0000-0000-000009060000}"/>
    <cellStyle name="20% - Accent6 5 6" xfId="1171" xr:uid="{00000000-0005-0000-0000-00000A060000}"/>
    <cellStyle name="20% - Accent6 5 7" xfId="20006" xr:uid="{00000000-0005-0000-0000-00000B060000}"/>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3" xfId="20018" xr:uid="{00000000-0005-0000-0000-000011060000}"/>
    <cellStyle name="20% - Accent6 6 2 3" xfId="1176" xr:uid="{00000000-0005-0000-0000-000012060000}"/>
    <cellStyle name="20% - Accent6 6 2 3 2" xfId="20020" xr:uid="{00000000-0005-0000-0000-000013060000}"/>
    <cellStyle name="20% - Accent6 6 2 4" xfId="1177" xr:uid="{00000000-0005-0000-0000-000014060000}"/>
    <cellStyle name="20% - Accent6 6 2 5" xfId="20017" xr:uid="{00000000-0005-0000-0000-000015060000}"/>
    <cellStyle name="20% - Accent6 6 3" xfId="1178" xr:uid="{00000000-0005-0000-0000-000016060000}"/>
    <cellStyle name="20% - Accent6 6 3 2" xfId="1179" xr:uid="{00000000-0005-0000-0000-000017060000}"/>
    <cellStyle name="20% - Accent6 6 3 2 2" xfId="20022" xr:uid="{00000000-0005-0000-0000-000018060000}"/>
    <cellStyle name="20% - Accent6 6 3 3" xfId="1180" xr:uid="{00000000-0005-0000-0000-000019060000}"/>
    <cellStyle name="20% - Accent6 6 3 4" xfId="20021" xr:uid="{00000000-0005-0000-0000-00001A060000}"/>
    <cellStyle name="20% - Accent6 6 4" xfId="1181" xr:uid="{00000000-0005-0000-0000-00001B060000}"/>
    <cellStyle name="20% - Accent6 6 4 2" xfId="20023" xr:uid="{00000000-0005-0000-0000-00001C060000}"/>
    <cellStyle name="20% - Accent6 6 5" xfId="1182" xr:uid="{00000000-0005-0000-0000-00001D060000}"/>
    <cellStyle name="20% - Accent6 6 6" xfId="20016" xr:uid="{00000000-0005-0000-0000-00001E060000}"/>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3" xfId="20026" xr:uid="{00000000-0005-0000-0000-000024060000}"/>
    <cellStyle name="20% - Accent6 7 2 3" xfId="1187" xr:uid="{00000000-0005-0000-0000-000025060000}"/>
    <cellStyle name="20% - Accent6 7 2 3 2" xfId="20028" xr:uid="{00000000-0005-0000-0000-000026060000}"/>
    <cellStyle name="20% - Accent6 7 2 4" xfId="20025" xr:uid="{00000000-0005-0000-0000-000027060000}"/>
    <cellStyle name="20% - Accent6 7 3" xfId="1188" xr:uid="{00000000-0005-0000-0000-000028060000}"/>
    <cellStyle name="20% - Accent6 7 3 2" xfId="1189" xr:uid="{00000000-0005-0000-0000-000029060000}"/>
    <cellStyle name="20% - Accent6 7 3 2 2" xfId="20030" xr:uid="{00000000-0005-0000-0000-00002A060000}"/>
    <cellStyle name="20% - Accent6 7 3 3" xfId="20029" xr:uid="{00000000-0005-0000-0000-00002B060000}"/>
    <cellStyle name="20% - Accent6 7 4" xfId="1190" xr:uid="{00000000-0005-0000-0000-00002C060000}"/>
    <cellStyle name="20% - Accent6 7 4 2" xfId="20031" xr:uid="{00000000-0005-0000-0000-00002D060000}"/>
    <cellStyle name="20% - Accent6 7 5" xfId="1191" xr:uid="{00000000-0005-0000-0000-00002E060000}"/>
    <cellStyle name="20% - Accent6 7 6" xfId="20024" xr:uid="{00000000-0005-0000-0000-00002F060000}"/>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3" xfId="20037" xr:uid="{00000000-0005-0000-0000-000049060000}"/>
    <cellStyle name="40% - Accent1 2 2 3 3" xfId="1213" xr:uid="{00000000-0005-0000-0000-00004A060000}"/>
    <cellStyle name="40% - Accent1 2 2 3 3 2" xfId="20039" xr:uid="{00000000-0005-0000-0000-00004B060000}"/>
    <cellStyle name="40% - Accent1 2 2 3 4" xfId="1214" xr:uid="{00000000-0005-0000-0000-00004C060000}"/>
    <cellStyle name="40% - Accent1 2 2 3 5" xfId="20036" xr:uid="{00000000-0005-0000-0000-00004D060000}"/>
    <cellStyle name="40% - Accent1 2 2 4" xfId="1215" xr:uid="{00000000-0005-0000-0000-00004E060000}"/>
    <cellStyle name="40% - Accent1 2 2 4 2" xfId="1216" xr:uid="{00000000-0005-0000-0000-00004F060000}"/>
    <cellStyle name="40% - Accent1 2 2 4 2 2" xfId="20041" xr:uid="{00000000-0005-0000-0000-000050060000}"/>
    <cellStyle name="40% - Accent1 2 2 4 3" xfId="1217" xr:uid="{00000000-0005-0000-0000-000051060000}"/>
    <cellStyle name="40% - Accent1 2 2 4 4" xfId="20040" xr:uid="{00000000-0005-0000-0000-000052060000}"/>
    <cellStyle name="40% - Accent1 2 2 5" xfId="1218" xr:uid="{00000000-0005-0000-0000-000053060000}"/>
    <cellStyle name="40% - Accent1 2 2 5 2" xfId="1219" xr:uid="{00000000-0005-0000-0000-000054060000}"/>
    <cellStyle name="40% - Accent1 2 2 5 3" xfId="20042" xr:uid="{00000000-0005-0000-0000-000055060000}"/>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3" xfId="1246" xr:uid="{00000000-0005-0000-0000-000073060000}"/>
    <cellStyle name="40% - Accent1 3 2 2 2 4" xfId="20046" xr:uid="{00000000-0005-0000-0000-00007406000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4" xfId="1249" xr:uid="{00000000-0005-0000-0000-000078060000}"/>
    <cellStyle name="40% - Accent1 3 2 2 5" xfId="20045" xr:uid="{00000000-0005-0000-0000-000079060000}"/>
    <cellStyle name="40% - Accent1 3 2 3" xfId="1250" xr:uid="{00000000-0005-0000-0000-00007A060000}"/>
    <cellStyle name="40% - Accent1 3 2 3 2" xfId="1251" xr:uid="{00000000-0005-0000-0000-00007B060000}"/>
    <cellStyle name="40% - Accent1 3 2 3 2 2" xfId="20050" xr:uid="{00000000-0005-0000-0000-00007C060000}"/>
    <cellStyle name="40% - Accent1 3 2 3 3" xfId="1252" xr:uid="{00000000-0005-0000-0000-00007D060000}"/>
    <cellStyle name="40% - Accent1 3 2 3 4" xfId="20049" xr:uid="{00000000-0005-0000-0000-00007E060000}"/>
    <cellStyle name="40% - Accent1 3 2 4" xfId="1253" xr:uid="{00000000-0005-0000-0000-00007F060000}"/>
    <cellStyle name="40% - Accent1 3 2 4 2" xfId="1254" xr:uid="{00000000-0005-0000-0000-000080060000}"/>
    <cellStyle name="40% - Accent1 3 2 4 3" xfId="20051" xr:uid="{00000000-0005-0000-0000-000081060000}"/>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3" xfId="20053" xr:uid="{00000000-0005-0000-0000-00008C060000}"/>
    <cellStyle name="40% - Accent1 3 3 3" xfId="1263" xr:uid="{00000000-0005-0000-0000-00008D060000}"/>
    <cellStyle name="40% - Accent1 3 3 3 2" xfId="20055" xr:uid="{00000000-0005-0000-0000-00008E060000}"/>
    <cellStyle name="40% - Accent1 3 3 4" xfId="1264" xr:uid="{00000000-0005-0000-0000-00008F060000}"/>
    <cellStyle name="40% - Accent1 3 3 5" xfId="20052" xr:uid="{00000000-0005-0000-0000-000090060000}"/>
    <cellStyle name="40% - Accent1 3 4" xfId="1265" xr:uid="{00000000-0005-0000-0000-000091060000}"/>
    <cellStyle name="40% - Accent1 3 4 2" xfId="1266" xr:uid="{00000000-0005-0000-0000-000092060000}"/>
    <cellStyle name="40% - Accent1 3 4 2 2" xfId="20057" xr:uid="{00000000-0005-0000-0000-000093060000}"/>
    <cellStyle name="40% - Accent1 3 4 3" xfId="1267" xr:uid="{00000000-0005-0000-0000-000094060000}"/>
    <cellStyle name="40% - Accent1 3 4 4" xfId="20056" xr:uid="{00000000-0005-0000-0000-000095060000}"/>
    <cellStyle name="40% - Accent1 3 5" xfId="1268" xr:uid="{00000000-0005-0000-0000-000096060000}"/>
    <cellStyle name="40% - Accent1 3 5 2" xfId="1269" xr:uid="{00000000-0005-0000-0000-000097060000}"/>
    <cellStyle name="40% - Accent1 3 5 3" xfId="20058" xr:uid="{00000000-0005-0000-0000-000098060000}"/>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3" xfId="1282" xr:uid="{00000000-0005-0000-0000-0000A6060000}"/>
    <cellStyle name="40% - Accent1 4 2 2 2 4" xfId="20061" xr:uid="{00000000-0005-0000-0000-0000A7060000}"/>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4" xfId="1285" xr:uid="{00000000-0005-0000-0000-0000AB060000}"/>
    <cellStyle name="40% - Accent1 4 2 2 5" xfId="20060" xr:uid="{00000000-0005-0000-0000-0000AC060000}"/>
    <cellStyle name="40% - Accent1 4 2 3" xfId="1286" xr:uid="{00000000-0005-0000-0000-0000AD060000}"/>
    <cellStyle name="40% - Accent1 4 2 3 2" xfId="1287" xr:uid="{00000000-0005-0000-0000-0000AE060000}"/>
    <cellStyle name="40% - Accent1 4 2 3 2 2" xfId="20065" xr:uid="{00000000-0005-0000-0000-0000AF060000}"/>
    <cellStyle name="40% - Accent1 4 2 3 3" xfId="1288" xr:uid="{00000000-0005-0000-0000-0000B0060000}"/>
    <cellStyle name="40% - Accent1 4 2 3 4" xfId="20064" xr:uid="{00000000-0005-0000-0000-0000B1060000}"/>
    <cellStyle name="40% - Accent1 4 2 4" xfId="1289" xr:uid="{00000000-0005-0000-0000-0000B2060000}"/>
    <cellStyle name="40% - Accent1 4 2 4 2" xfId="1290" xr:uid="{00000000-0005-0000-0000-0000B3060000}"/>
    <cellStyle name="40% - Accent1 4 2 4 3" xfId="20066" xr:uid="{00000000-0005-0000-0000-0000B4060000}"/>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3" xfId="1296" xr:uid="{00000000-0005-0000-0000-0000BB060000}"/>
    <cellStyle name="40% - Accent1 4 3 2" xfId="1297" xr:uid="{00000000-0005-0000-0000-0000BC060000}"/>
    <cellStyle name="40% - Accent1 4 3 2 2" xfId="20068" xr:uid="{00000000-0005-0000-0000-0000BD060000}"/>
    <cellStyle name="40% - Accent1 4 3 3" xfId="1298" xr:uid="{00000000-0005-0000-0000-0000BE060000}"/>
    <cellStyle name="40% - Accent1 4 3 3 2" xfId="20069" xr:uid="{00000000-0005-0000-0000-0000BF060000}"/>
    <cellStyle name="40% - Accent1 4 3 4" xfId="1299" xr:uid="{00000000-0005-0000-0000-0000C0060000}"/>
    <cellStyle name="40% - Accent1 4 3 5" xfId="20067" xr:uid="{00000000-0005-0000-0000-0000C1060000}"/>
    <cellStyle name="40% - Accent1 4 4" xfId="1300" xr:uid="{00000000-0005-0000-0000-0000C2060000}"/>
    <cellStyle name="40% - Accent1 4 4 2" xfId="1301" xr:uid="{00000000-0005-0000-0000-0000C3060000}"/>
    <cellStyle name="40% - Accent1 4 4 2 2" xfId="20071" xr:uid="{00000000-0005-0000-0000-0000C4060000}"/>
    <cellStyle name="40% - Accent1 4 4 3" xfId="1302" xr:uid="{00000000-0005-0000-0000-0000C5060000}"/>
    <cellStyle name="40% - Accent1 4 4 4" xfId="20070" xr:uid="{00000000-0005-0000-0000-0000C6060000}"/>
    <cellStyle name="40% - Accent1 4 5" xfId="1303" xr:uid="{00000000-0005-0000-0000-0000C7060000}"/>
    <cellStyle name="40% - Accent1 4 5 2" xfId="20072" xr:uid="{00000000-0005-0000-0000-0000C8060000}"/>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3" xfId="20075" xr:uid="{00000000-0005-0000-0000-0000D5060000}"/>
    <cellStyle name="40% - Accent1 5 2 2 3" xfId="1315" xr:uid="{00000000-0005-0000-0000-0000D6060000}"/>
    <cellStyle name="40% - Accent1 5 2 2 3 2" xfId="20077" xr:uid="{00000000-0005-0000-0000-0000D7060000}"/>
    <cellStyle name="40% - Accent1 5 2 2 4" xfId="20074" xr:uid="{00000000-0005-0000-0000-0000D8060000}"/>
    <cellStyle name="40% - Accent1 5 2 3" xfId="1316" xr:uid="{00000000-0005-0000-0000-0000D9060000}"/>
    <cellStyle name="40% - Accent1 5 2 3 2" xfId="1317" xr:uid="{00000000-0005-0000-0000-0000DA060000}"/>
    <cellStyle name="40% - Accent1 5 2 3 2 2" xfId="20079" xr:uid="{00000000-0005-0000-0000-0000DB060000}"/>
    <cellStyle name="40% - Accent1 5 2 3 3" xfId="20078" xr:uid="{00000000-0005-0000-0000-0000DC060000}"/>
    <cellStyle name="40% - Accent1 5 2 4" xfId="1318" xr:uid="{00000000-0005-0000-0000-0000DD060000}"/>
    <cellStyle name="40% - Accent1 5 2 4 2" xfId="20080" xr:uid="{00000000-0005-0000-0000-0000DE060000}"/>
    <cellStyle name="40% - Accent1 5 2 5" xfId="1319" xr:uid="{00000000-0005-0000-0000-0000DF060000}"/>
    <cellStyle name="40% - Accent1 5 2 6" xfId="20073" xr:uid="{00000000-0005-0000-0000-0000E0060000}"/>
    <cellStyle name="40% - Accent1 5 3" xfId="1320" xr:uid="{00000000-0005-0000-0000-0000E1060000}"/>
    <cellStyle name="40% - Accent1 5 3 2" xfId="1321" xr:uid="{00000000-0005-0000-0000-0000E2060000}"/>
    <cellStyle name="40% - Accent1 5 3 3" xfId="20081" xr:uid="{00000000-0005-0000-0000-0000E3060000}"/>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3" xfId="20085" xr:uid="{00000000-0005-0000-0000-0000F0060000}"/>
    <cellStyle name="40% - Accent1 6 3 3" xfId="1332" xr:uid="{00000000-0005-0000-0000-0000F1060000}"/>
    <cellStyle name="40% - Accent1 6 3 3 2" xfId="20087" xr:uid="{00000000-0005-0000-0000-0000F2060000}"/>
    <cellStyle name="40% - Accent1 6 3 4" xfId="1333" xr:uid="{00000000-0005-0000-0000-0000F3060000}"/>
    <cellStyle name="40% - Accent1 6 3 5" xfId="20084" xr:uid="{00000000-0005-0000-0000-0000F4060000}"/>
    <cellStyle name="40% - Accent1 6 4" xfId="1334" xr:uid="{00000000-0005-0000-0000-0000F5060000}"/>
    <cellStyle name="40% - Accent1 6 4 2" xfId="1335" xr:uid="{00000000-0005-0000-0000-0000F6060000}"/>
    <cellStyle name="40% - Accent1 6 4 2 2" xfId="20089" xr:uid="{00000000-0005-0000-0000-0000F7060000}"/>
    <cellStyle name="40% - Accent1 6 4 3" xfId="20088" xr:uid="{00000000-0005-0000-0000-0000F8060000}"/>
    <cellStyle name="40% - Accent1 6 5" xfId="1336" xr:uid="{00000000-0005-0000-0000-0000F9060000}"/>
    <cellStyle name="40% - Accent1 6 5 2" xfId="20090" xr:uid="{00000000-0005-0000-0000-0000FA060000}"/>
    <cellStyle name="40% - Accent1 6 6" xfId="1337" xr:uid="{00000000-0005-0000-0000-0000FB060000}"/>
    <cellStyle name="40% - Accent1 6 7" xfId="20082" xr:uid="{00000000-0005-0000-0000-0000FC060000}"/>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3" xfId="20093" xr:uid="{00000000-0005-0000-0000-000002070000}"/>
    <cellStyle name="40% - Accent1 7 2 3" xfId="1342" xr:uid="{00000000-0005-0000-0000-000003070000}"/>
    <cellStyle name="40% - Accent1 7 2 3 2" xfId="20095" xr:uid="{00000000-0005-0000-0000-000004070000}"/>
    <cellStyle name="40% - Accent1 7 2 4" xfId="20092" xr:uid="{00000000-0005-0000-0000-000005070000}"/>
    <cellStyle name="40% - Accent1 7 3" xfId="1343" xr:uid="{00000000-0005-0000-0000-000006070000}"/>
    <cellStyle name="40% - Accent1 7 3 2" xfId="1344" xr:uid="{00000000-0005-0000-0000-000007070000}"/>
    <cellStyle name="40% - Accent1 7 3 2 2" xfId="20097" xr:uid="{00000000-0005-0000-0000-000008070000}"/>
    <cellStyle name="40% - Accent1 7 3 3" xfId="20096" xr:uid="{00000000-0005-0000-0000-000009070000}"/>
    <cellStyle name="40% - Accent1 7 4" xfId="1345" xr:uid="{00000000-0005-0000-0000-00000A070000}"/>
    <cellStyle name="40% - Accent1 7 4 2" xfId="20098" xr:uid="{00000000-0005-0000-0000-00000B070000}"/>
    <cellStyle name="40% - Accent1 7 5" xfId="1346" xr:uid="{00000000-0005-0000-0000-00000C070000}"/>
    <cellStyle name="40% - Accent1 7 6" xfId="20091" xr:uid="{00000000-0005-0000-0000-00000D070000}"/>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3" xfId="20104" xr:uid="{00000000-0005-0000-0000-000027070000}"/>
    <cellStyle name="40% - Accent2 2 2 3 3" xfId="1368" xr:uid="{00000000-0005-0000-0000-000028070000}"/>
    <cellStyle name="40% - Accent2 2 2 3 3 2" xfId="20106" xr:uid="{00000000-0005-0000-0000-000029070000}"/>
    <cellStyle name="40% - Accent2 2 2 3 4" xfId="1369" xr:uid="{00000000-0005-0000-0000-00002A070000}"/>
    <cellStyle name="40% - Accent2 2 2 3 5" xfId="20103" xr:uid="{00000000-0005-0000-0000-00002B070000}"/>
    <cellStyle name="40% - Accent2 2 2 4" xfId="1370" xr:uid="{00000000-0005-0000-0000-00002C070000}"/>
    <cellStyle name="40% - Accent2 2 2 4 2" xfId="1371" xr:uid="{00000000-0005-0000-0000-00002D070000}"/>
    <cellStyle name="40% - Accent2 2 2 4 2 2" xfId="20108" xr:uid="{00000000-0005-0000-0000-00002E070000}"/>
    <cellStyle name="40% - Accent2 2 2 4 3" xfId="1372" xr:uid="{00000000-0005-0000-0000-00002F070000}"/>
    <cellStyle name="40% - Accent2 2 2 4 4" xfId="20107" xr:uid="{00000000-0005-0000-0000-000030070000}"/>
    <cellStyle name="40% - Accent2 2 2 5" xfId="1373" xr:uid="{00000000-0005-0000-0000-000031070000}"/>
    <cellStyle name="40% - Accent2 2 2 5 2" xfId="1374" xr:uid="{00000000-0005-0000-0000-000032070000}"/>
    <cellStyle name="40% - Accent2 2 2 5 3" xfId="20109" xr:uid="{00000000-0005-0000-0000-000033070000}"/>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3" xfId="1397" xr:uid="{00000000-0005-0000-0000-00004C070000}"/>
    <cellStyle name="40% - Accent2 3 2 2 2 4" xfId="20112" xr:uid="{00000000-0005-0000-0000-00004D070000}"/>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4" xfId="1400" xr:uid="{00000000-0005-0000-0000-000051070000}"/>
    <cellStyle name="40% - Accent2 3 2 2 5" xfId="20111" xr:uid="{00000000-0005-0000-0000-000052070000}"/>
    <cellStyle name="40% - Accent2 3 2 3" xfId="1401" xr:uid="{00000000-0005-0000-0000-000053070000}"/>
    <cellStyle name="40% - Accent2 3 2 3 2" xfId="1402" xr:uid="{00000000-0005-0000-0000-000054070000}"/>
    <cellStyle name="40% - Accent2 3 2 3 2 2" xfId="20116" xr:uid="{00000000-0005-0000-0000-000055070000}"/>
    <cellStyle name="40% - Accent2 3 2 3 3" xfId="1403" xr:uid="{00000000-0005-0000-0000-000056070000}"/>
    <cellStyle name="40% - Accent2 3 2 3 4" xfId="20115" xr:uid="{00000000-0005-0000-0000-000057070000}"/>
    <cellStyle name="40% - Accent2 3 2 4" xfId="1404" xr:uid="{00000000-0005-0000-0000-000058070000}"/>
    <cellStyle name="40% - Accent2 3 2 4 2" xfId="1405" xr:uid="{00000000-0005-0000-0000-000059070000}"/>
    <cellStyle name="40% - Accent2 3 2 4 3" xfId="20117" xr:uid="{00000000-0005-0000-0000-00005A070000}"/>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3" xfId="20119" xr:uid="{00000000-0005-0000-0000-000065070000}"/>
    <cellStyle name="40% - Accent2 3 3 3" xfId="1414" xr:uid="{00000000-0005-0000-0000-000066070000}"/>
    <cellStyle name="40% - Accent2 3 3 3 2" xfId="20121" xr:uid="{00000000-0005-0000-0000-000067070000}"/>
    <cellStyle name="40% - Accent2 3 3 4" xfId="1415" xr:uid="{00000000-0005-0000-0000-000068070000}"/>
    <cellStyle name="40% - Accent2 3 3 5" xfId="20118" xr:uid="{00000000-0005-0000-0000-000069070000}"/>
    <cellStyle name="40% - Accent2 3 4" xfId="1416" xr:uid="{00000000-0005-0000-0000-00006A070000}"/>
    <cellStyle name="40% - Accent2 3 4 2" xfId="1417" xr:uid="{00000000-0005-0000-0000-00006B070000}"/>
    <cellStyle name="40% - Accent2 3 4 2 2" xfId="20123" xr:uid="{00000000-0005-0000-0000-00006C070000}"/>
    <cellStyle name="40% - Accent2 3 4 3" xfId="1418" xr:uid="{00000000-0005-0000-0000-00006D070000}"/>
    <cellStyle name="40% - Accent2 3 4 4" xfId="20122" xr:uid="{00000000-0005-0000-0000-00006E070000}"/>
    <cellStyle name="40% - Accent2 3 5" xfId="1419" xr:uid="{00000000-0005-0000-0000-00006F070000}"/>
    <cellStyle name="40% - Accent2 3 5 2" xfId="1420" xr:uid="{00000000-0005-0000-0000-000070070000}"/>
    <cellStyle name="40% - Accent2 3 5 3" xfId="20124" xr:uid="{00000000-0005-0000-0000-000071070000}"/>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3" xfId="1433" xr:uid="{00000000-0005-0000-0000-00007F070000}"/>
    <cellStyle name="40% - Accent2 4 2 2 2 4" xfId="20127" xr:uid="{00000000-0005-0000-0000-000080070000}"/>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4" xfId="1436" xr:uid="{00000000-0005-0000-0000-000084070000}"/>
    <cellStyle name="40% - Accent2 4 2 2 5" xfId="20126" xr:uid="{00000000-0005-0000-0000-000085070000}"/>
    <cellStyle name="40% - Accent2 4 2 3" xfId="1437" xr:uid="{00000000-0005-0000-0000-000086070000}"/>
    <cellStyle name="40% - Accent2 4 2 3 2" xfId="1438" xr:uid="{00000000-0005-0000-0000-000087070000}"/>
    <cellStyle name="40% - Accent2 4 2 3 2 2" xfId="20131" xr:uid="{00000000-0005-0000-0000-000088070000}"/>
    <cellStyle name="40% - Accent2 4 2 3 3" xfId="1439" xr:uid="{00000000-0005-0000-0000-000089070000}"/>
    <cellStyle name="40% - Accent2 4 2 3 4" xfId="20130" xr:uid="{00000000-0005-0000-0000-00008A070000}"/>
    <cellStyle name="40% - Accent2 4 2 4" xfId="1440" xr:uid="{00000000-0005-0000-0000-00008B070000}"/>
    <cellStyle name="40% - Accent2 4 2 4 2" xfId="1441" xr:uid="{00000000-0005-0000-0000-00008C070000}"/>
    <cellStyle name="40% - Accent2 4 2 4 3" xfId="20132" xr:uid="{00000000-0005-0000-0000-00008D070000}"/>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3" xfId="1447" xr:uid="{00000000-0005-0000-0000-000094070000}"/>
    <cellStyle name="40% - Accent2 4 3 2" xfId="1448" xr:uid="{00000000-0005-0000-0000-000095070000}"/>
    <cellStyle name="40% - Accent2 4 3 2 2" xfId="20134" xr:uid="{00000000-0005-0000-0000-000096070000}"/>
    <cellStyle name="40% - Accent2 4 3 3" xfId="1449" xr:uid="{00000000-0005-0000-0000-000097070000}"/>
    <cellStyle name="40% - Accent2 4 3 3 2" xfId="20135" xr:uid="{00000000-0005-0000-0000-000098070000}"/>
    <cellStyle name="40% - Accent2 4 3 4" xfId="1450" xr:uid="{00000000-0005-0000-0000-000099070000}"/>
    <cellStyle name="40% - Accent2 4 3 5" xfId="20133" xr:uid="{00000000-0005-0000-0000-00009A070000}"/>
    <cellStyle name="40% - Accent2 4 4" xfId="1451" xr:uid="{00000000-0005-0000-0000-00009B070000}"/>
    <cellStyle name="40% - Accent2 4 4 2" xfId="1452" xr:uid="{00000000-0005-0000-0000-00009C070000}"/>
    <cellStyle name="40% - Accent2 4 4 2 2" xfId="20137" xr:uid="{00000000-0005-0000-0000-00009D070000}"/>
    <cellStyle name="40% - Accent2 4 4 3" xfId="1453" xr:uid="{00000000-0005-0000-0000-00009E070000}"/>
    <cellStyle name="40% - Accent2 4 4 4" xfId="20136" xr:uid="{00000000-0005-0000-0000-00009F070000}"/>
    <cellStyle name="40% - Accent2 4 5" xfId="1454" xr:uid="{00000000-0005-0000-0000-0000A0070000}"/>
    <cellStyle name="40% - Accent2 4 5 2" xfId="20138" xr:uid="{00000000-0005-0000-0000-0000A1070000}"/>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3" xfId="1464" xr:uid="{00000000-0005-0000-0000-0000AC070000}"/>
    <cellStyle name="40% - Accent2 5 2 3 2" xfId="20141" xr:uid="{00000000-0005-0000-0000-0000AD07000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3" xfId="20143" xr:uid="{00000000-0005-0000-0000-0000B4070000}"/>
    <cellStyle name="40% - Accent2 5 3 3" xfId="1470" xr:uid="{00000000-0005-0000-0000-0000B5070000}"/>
    <cellStyle name="40% - Accent2 5 3 3 2" xfId="20145" xr:uid="{00000000-0005-0000-0000-0000B6070000}"/>
    <cellStyle name="40% - Accent2 5 3 4" xfId="1471" xr:uid="{00000000-0005-0000-0000-0000B7070000}"/>
    <cellStyle name="40% - Accent2 5 3 5" xfId="20142" xr:uid="{00000000-0005-0000-0000-0000B8070000}"/>
    <cellStyle name="40% - Accent2 5 4" xfId="1472" xr:uid="{00000000-0005-0000-0000-0000B9070000}"/>
    <cellStyle name="40% - Accent2 5 4 2" xfId="1473" xr:uid="{00000000-0005-0000-0000-0000BA070000}"/>
    <cellStyle name="40% - Accent2 5 4 2 2" xfId="20147" xr:uid="{00000000-0005-0000-0000-0000BB070000}"/>
    <cellStyle name="40% - Accent2 5 4 3" xfId="20146" xr:uid="{00000000-0005-0000-0000-0000BC070000}"/>
    <cellStyle name="40% - Accent2 5 5" xfId="1474" xr:uid="{00000000-0005-0000-0000-0000BD070000}"/>
    <cellStyle name="40% - Accent2 5 5 2" xfId="20148" xr:uid="{00000000-0005-0000-0000-0000BE070000}"/>
    <cellStyle name="40% - Accent2 5 6" xfId="1475" xr:uid="{00000000-0005-0000-0000-0000BF070000}"/>
    <cellStyle name="40% - Accent2 5 7" xfId="20139" xr:uid="{00000000-0005-0000-0000-0000C0070000}"/>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3" xfId="20151" xr:uid="{00000000-0005-0000-0000-0000C6070000}"/>
    <cellStyle name="40% - Accent2 6 2 3" xfId="1480" xr:uid="{00000000-0005-0000-0000-0000C7070000}"/>
    <cellStyle name="40% - Accent2 6 2 3 2" xfId="20153" xr:uid="{00000000-0005-0000-0000-0000C8070000}"/>
    <cellStyle name="40% - Accent2 6 2 4" xfId="1481" xr:uid="{00000000-0005-0000-0000-0000C9070000}"/>
    <cellStyle name="40% - Accent2 6 2 5" xfId="20150" xr:uid="{00000000-0005-0000-0000-0000CA070000}"/>
    <cellStyle name="40% - Accent2 6 3" xfId="1482" xr:uid="{00000000-0005-0000-0000-0000CB070000}"/>
    <cellStyle name="40% - Accent2 6 3 2" xfId="1483" xr:uid="{00000000-0005-0000-0000-0000CC070000}"/>
    <cellStyle name="40% - Accent2 6 3 2 2" xfId="20155" xr:uid="{00000000-0005-0000-0000-0000CD070000}"/>
    <cellStyle name="40% - Accent2 6 3 3" xfId="1484" xr:uid="{00000000-0005-0000-0000-0000CE070000}"/>
    <cellStyle name="40% - Accent2 6 3 4" xfId="20154" xr:uid="{00000000-0005-0000-0000-0000CF070000}"/>
    <cellStyle name="40% - Accent2 6 4" xfId="1485" xr:uid="{00000000-0005-0000-0000-0000D0070000}"/>
    <cellStyle name="40% - Accent2 6 4 2" xfId="20156" xr:uid="{00000000-0005-0000-0000-0000D1070000}"/>
    <cellStyle name="40% - Accent2 6 5" xfId="1486" xr:uid="{00000000-0005-0000-0000-0000D2070000}"/>
    <cellStyle name="40% - Accent2 6 6" xfId="20149" xr:uid="{00000000-0005-0000-0000-0000D3070000}"/>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3" xfId="20159" xr:uid="{00000000-0005-0000-0000-0000D9070000}"/>
    <cellStyle name="40% - Accent2 7 2 3" xfId="1491" xr:uid="{00000000-0005-0000-0000-0000DA070000}"/>
    <cellStyle name="40% - Accent2 7 2 3 2" xfId="20161" xr:uid="{00000000-0005-0000-0000-0000DB070000}"/>
    <cellStyle name="40% - Accent2 7 2 4" xfId="20158" xr:uid="{00000000-0005-0000-0000-0000DC070000}"/>
    <cellStyle name="40% - Accent2 7 3" xfId="1492" xr:uid="{00000000-0005-0000-0000-0000DD070000}"/>
    <cellStyle name="40% - Accent2 7 3 2" xfId="1493" xr:uid="{00000000-0005-0000-0000-0000DE070000}"/>
    <cellStyle name="40% - Accent2 7 3 2 2" xfId="20163" xr:uid="{00000000-0005-0000-0000-0000DF070000}"/>
    <cellStyle name="40% - Accent2 7 3 3" xfId="20162" xr:uid="{00000000-0005-0000-0000-0000E0070000}"/>
    <cellStyle name="40% - Accent2 7 4" xfId="1494" xr:uid="{00000000-0005-0000-0000-0000E1070000}"/>
    <cellStyle name="40% - Accent2 7 4 2" xfId="20164" xr:uid="{00000000-0005-0000-0000-0000E2070000}"/>
    <cellStyle name="40% - Accent2 7 5" xfId="1495" xr:uid="{00000000-0005-0000-0000-0000E3070000}"/>
    <cellStyle name="40% - Accent2 7 6" xfId="20157" xr:uid="{00000000-0005-0000-0000-0000E4070000}"/>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3" xfId="20170" xr:uid="{00000000-0005-0000-0000-0000FE070000}"/>
    <cellStyle name="40% - Accent3 2 2 3 3" xfId="1517" xr:uid="{00000000-0005-0000-0000-0000FF070000}"/>
    <cellStyle name="40% - Accent3 2 2 3 3 2" xfId="20172" xr:uid="{00000000-0005-0000-0000-000000080000}"/>
    <cellStyle name="40% - Accent3 2 2 3 4" xfId="1518" xr:uid="{00000000-0005-0000-0000-000001080000}"/>
    <cellStyle name="40% - Accent3 2 2 3 5" xfId="20169" xr:uid="{00000000-0005-0000-0000-000002080000}"/>
    <cellStyle name="40% - Accent3 2 2 4" xfId="1519" xr:uid="{00000000-0005-0000-0000-000003080000}"/>
    <cellStyle name="40% - Accent3 2 2 4 2" xfId="1520" xr:uid="{00000000-0005-0000-0000-000004080000}"/>
    <cellStyle name="40% - Accent3 2 2 4 2 2" xfId="20174" xr:uid="{00000000-0005-0000-0000-000005080000}"/>
    <cellStyle name="40% - Accent3 2 2 4 3" xfId="1521" xr:uid="{00000000-0005-0000-0000-000006080000}"/>
    <cellStyle name="40% - Accent3 2 2 4 4" xfId="20173" xr:uid="{00000000-0005-0000-0000-000007080000}"/>
    <cellStyle name="40% - Accent3 2 2 5" xfId="1522" xr:uid="{00000000-0005-0000-0000-000008080000}"/>
    <cellStyle name="40% - Accent3 2 2 5 2" xfId="1523" xr:uid="{00000000-0005-0000-0000-000009080000}"/>
    <cellStyle name="40% - Accent3 2 2 5 3" xfId="20175" xr:uid="{00000000-0005-0000-0000-00000A080000}"/>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3" xfId="1550" xr:uid="{00000000-0005-0000-0000-000028080000}"/>
    <cellStyle name="40% - Accent3 3 2 2 2 4" xfId="20179" xr:uid="{00000000-0005-0000-0000-000029080000}"/>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4" xfId="1553" xr:uid="{00000000-0005-0000-0000-00002D080000}"/>
    <cellStyle name="40% - Accent3 3 2 2 5" xfId="20178" xr:uid="{00000000-0005-0000-0000-00002E080000}"/>
    <cellStyle name="40% - Accent3 3 2 3" xfId="1554" xr:uid="{00000000-0005-0000-0000-00002F080000}"/>
    <cellStyle name="40% - Accent3 3 2 3 2" xfId="1555" xr:uid="{00000000-0005-0000-0000-000030080000}"/>
    <cellStyle name="40% - Accent3 3 2 3 2 2" xfId="20183" xr:uid="{00000000-0005-0000-0000-000031080000}"/>
    <cellStyle name="40% - Accent3 3 2 3 3" xfId="1556" xr:uid="{00000000-0005-0000-0000-000032080000}"/>
    <cellStyle name="40% - Accent3 3 2 3 4" xfId="20182" xr:uid="{00000000-0005-0000-0000-000033080000}"/>
    <cellStyle name="40% - Accent3 3 2 4" xfId="1557" xr:uid="{00000000-0005-0000-0000-000034080000}"/>
    <cellStyle name="40% - Accent3 3 2 4 2" xfId="1558" xr:uid="{00000000-0005-0000-0000-000035080000}"/>
    <cellStyle name="40% - Accent3 3 2 4 3" xfId="20184" xr:uid="{00000000-0005-0000-0000-000036080000}"/>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3" xfId="20186" xr:uid="{00000000-0005-0000-0000-000041080000}"/>
    <cellStyle name="40% - Accent3 3 3 3" xfId="1567" xr:uid="{00000000-0005-0000-0000-000042080000}"/>
    <cellStyle name="40% - Accent3 3 3 3 2" xfId="20188" xr:uid="{00000000-0005-0000-0000-000043080000}"/>
    <cellStyle name="40% - Accent3 3 3 4" xfId="1568" xr:uid="{00000000-0005-0000-0000-000044080000}"/>
    <cellStyle name="40% - Accent3 3 3 5" xfId="20185" xr:uid="{00000000-0005-0000-0000-000045080000}"/>
    <cellStyle name="40% - Accent3 3 4" xfId="1569" xr:uid="{00000000-0005-0000-0000-000046080000}"/>
    <cellStyle name="40% - Accent3 3 4 2" xfId="1570" xr:uid="{00000000-0005-0000-0000-000047080000}"/>
    <cellStyle name="40% - Accent3 3 4 2 2" xfId="20190" xr:uid="{00000000-0005-0000-0000-000048080000}"/>
    <cellStyle name="40% - Accent3 3 4 3" xfId="1571" xr:uid="{00000000-0005-0000-0000-000049080000}"/>
    <cellStyle name="40% - Accent3 3 4 4" xfId="20189" xr:uid="{00000000-0005-0000-0000-00004A080000}"/>
    <cellStyle name="40% - Accent3 3 5" xfId="1572" xr:uid="{00000000-0005-0000-0000-00004B080000}"/>
    <cellStyle name="40% - Accent3 3 5 2" xfId="1573" xr:uid="{00000000-0005-0000-0000-00004C080000}"/>
    <cellStyle name="40% - Accent3 3 5 3" xfId="20191" xr:uid="{00000000-0005-0000-0000-00004D080000}"/>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3" xfId="1586" xr:uid="{00000000-0005-0000-0000-00005B080000}"/>
    <cellStyle name="40% - Accent3 4 2 2 2 4" xfId="20194" xr:uid="{00000000-0005-0000-0000-00005C080000}"/>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4" xfId="1589" xr:uid="{00000000-0005-0000-0000-000060080000}"/>
    <cellStyle name="40% - Accent3 4 2 2 5" xfId="20193" xr:uid="{00000000-0005-0000-0000-000061080000}"/>
    <cellStyle name="40% - Accent3 4 2 3" xfId="1590" xr:uid="{00000000-0005-0000-0000-000062080000}"/>
    <cellStyle name="40% - Accent3 4 2 3 2" xfId="1591" xr:uid="{00000000-0005-0000-0000-000063080000}"/>
    <cellStyle name="40% - Accent3 4 2 3 2 2" xfId="20198" xr:uid="{00000000-0005-0000-0000-000064080000}"/>
    <cellStyle name="40% - Accent3 4 2 3 3" xfId="1592" xr:uid="{00000000-0005-0000-0000-000065080000}"/>
    <cellStyle name="40% - Accent3 4 2 3 4" xfId="20197" xr:uid="{00000000-0005-0000-0000-000066080000}"/>
    <cellStyle name="40% - Accent3 4 2 4" xfId="1593" xr:uid="{00000000-0005-0000-0000-000067080000}"/>
    <cellStyle name="40% - Accent3 4 2 4 2" xfId="1594" xr:uid="{00000000-0005-0000-0000-000068080000}"/>
    <cellStyle name="40% - Accent3 4 2 4 3" xfId="20199" xr:uid="{00000000-0005-0000-0000-00006908000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3" xfId="1600" xr:uid="{00000000-0005-0000-0000-000070080000}"/>
    <cellStyle name="40% - Accent3 4 3 2" xfId="1601" xr:uid="{00000000-0005-0000-0000-000071080000}"/>
    <cellStyle name="40% - Accent3 4 3 2 2" xfId="20201" xr:uid="{00000000-0005-0000-0000-000072080000}"/>
    <cellStyle name="40% - Accent3 4 3 3" xfId="1602" xr:uid="{00000000-0005-0000-0000-000073080000}"/>
    <cellStyle name="40% - Accent3 4 3 3 2" xfId="20202" xr:uid="{00000000-0005-0000-0000-000074080000}"/>
    <cellStyle name="40% - Accent3 4 3 4" xfId="1603" xr:uid="{00000000-0005-0000-0000-000075080000}"/>
    <cellStyle name="40% - Accent3 4 3 5" xfId="20200" xr:uid="{00000000-0005-0000-0000-000076080000}"/>
    <cellStyle name="40% - Accent3 4 4" xfId="1604" xr:uid="{00000000-0005-0000-0000-000077080000}"/>
    <cellStyle name="40% - Accent3 4 4 2" xfId="1605" xr:uid="{00000000-0005-0000-0000-000078080000}"/>
    <cellStyle name="40% - Accent3 4 4 2 2" xfId="20204" xr:uid="{00000000-0005-0000-0000-000079080000}"/>
    <cellStyle name="40% - Accent3 4 4 3" xfId="1606" xr:uid="{00000000-0005-0000-0000-00007A080000}"/>
    <cellStyle name="40% - Accent3 4 4 4" xfId="20203" xr:uid="{00000000-0005-0000-0000-00007B080000}"/>
    <cellStyle name="40% - Accent3 4 5" xfId="1607" xr:uid="{00000000-0005-0000-0000-00007C080000}"/>
    <cellStyle name="40% - Accent3 4 5 2" xfId="20205" xr:uid="{00000000-0005-0000-0000-00007D080000}"/>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3" xfId="20208" xr:uid="{00000000-0005-0000-0000-00008A080000}"/>
    <cellStyle name="40% - Accent3 5 2 2 3" xfId="1619" xr:uid="{00000000-0005-0000-0000-00008B080000}"/>
    <cellStyle name="40% - Accent3 5 2 2 3 2" xfId="20210" xr:uid="{00000000-0005-0000-0000-00008C080000}"/>
    <cellStyle name="40% - Accent3 5 2 2 4" xfId="20207" xr:uid="{00000000-0005-0000-0000-00008D080000}"/>
    <cellStyle name="40% - Accent3 5 2 3" xfId="1620" xr:uid="{00000000-0005-0000-0000-00008E080000}"/>
    <cellStyle name="40% - Accent3 5 2 3 2" xfId="1621" xr:uid="{00000000-0005-0000-0000-00008F080000}"/>
    <cellStyle name="40% - Accent3 5 2 3 2 2" xfId="20212" xr:uid="{00000000-0005-0000-0000-000090080000}"/>
    <cellStyle name="40% - Accent3 5 2 3 3" xfId="20211" xr:uid="{00000000-0005-0000-0000-000091080000}"/>
    <cellStyle name="40% - Accent3 5 2 4" xfId="1622" xr:uid="{00000000-0005-0000-0000-000092080000}"/>
    <cellStyle name="40% - Accent3 5 2 4 2" xfId="20213" xr:uid="{00000000-0005-0000-0000-000093080000}"/>
    <cellStyle name="40% - Accent3 5 2 5" xfId="1623" xr:uid="{00000000-0005-0000-0000-000094080000}"/>
    <cellStyle name="40% - Accent3 5 2 6" xfId="20206" xr:uid="{00000000-0005-0000-0000-000095080000}"/>
    <cellStyle name="40% - Accent3 5 3" xfId="1624" xr:uid="{00000000-0005-0000-0000-000096080000}"/>
    <cellStyle name="40% - Accent3 5 3 2" xfId="1625" xr:uid="{00000000-0005-0000-0000-000097080000}"/>
    <cellStyle name="40% - Accent3 5 3 3" xfId="20214" xr:uid="{00000000-0005-0000-0000-000098080000}"/>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3" xfId="20218" xr:uid="{00000000-0005-0000-0000-0000A5080000}"/>
    <cellStyle name="40% - Accent3 6 3 3" xfId="1636" xr:uid="{00000000-0005-0000-0000-0000A6080000}"/>
    <cellStyle name="40% - Accent3 6 3 3 2" xfId="20220" xr:uid="{00000000-0005-0000-0000-0000A7080000}"/>
    <cellStyle name="40% - Accent3 6 3 4" xfId="1637" xr:uid="{00000000-0005-0000-0000-0000A8080000}"/>
    <cellStyle name="40% - Accent3 6 3 5" xfId="20217" xr:uid="{00000000-0005-0000-0000-0000A9080000}"/>
    <cellStyle name="40% - Accent3 6 4" xfId="1638" xr:uid="{00000000-0005-0000-0000-0000AA080000}"/>
    <cellStyle name="40% - Accent3 6 4 2" xfId="1639" xr:uid="{00000000-0005-0000-0000-0000AB080000}"/>
    <cellStyle name="40% - Accent3 6 4 2 2" xfId="20222" xr:uid="{00000000-0005-0000-0000-0000AC080000}"/>
    <cellStyle name="40% - Accent3 6 4 3" xfId="20221" xr:uid="{00000000-0005-0000-0000-0000AD080000}"/>
    <cellStyle name="40% - Accent3 6 5" xfId="1640" xr:uid="{00000000-0005-0000-0000-0000AE080000}"/>
    <cellStyle name="40% - Accent3 6 5 2" xfId="20223" xr:uid="{00000000-0005-0000-0000-0000AF080000}"/>
    <cellStyle name="40% - Accent3 6 6" xfId="1641" xr:uid="{00000000-0005-0000-0000-0000B0080000}"/>
    <cellStyle name="40% - Accent3 6 7" xfId="20215" xr:uid="{00000000-0005-0000-0000-0000B1080000}"/>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3" xfId="20226" xr:uid="{00000000-0005-0000-0000-0000B7080000}"/>
    <cellStyle name="40% - Accent3 7 2 3" xfId="1646" xr:uid="{00000000-0005-0000-0000-0000B8080000}"/>
    <cellStyle name="40% - Accent3 7 2 3 2" xfId="20228" xr:uid="{00000000-0005-0000-0000-0000B9080000}"/>
    <cellStyle name="40% - Accent3 7 2 4" xfId="20225" xr:uid="{00000000-0005-0000-0000-0000BA080000}"/>
    <cellStyle name="40% - Accent3 7 3" xfId="1647" xr:uid="{00000000-0005-0000-0000-0000BB080000}"/>
    <cellStyle name="40% - Accent3 7 3 2" xfId="1648" xr:uid="{00000000-0005-0000-0000-0000BC080000}"/>
    <cellStyle name="40% - Accent3 7 3 2 2" xfId="20230" xr:uid="{00000000-0005-0000-0000-0000BD080000}"/>
    <cellStyle name="40% - Accent3 7 3 3" xfId="20229" xr:uid="{00000000-0005-0000-0000-0000BE080000}"/>
    <cellStyle name="40% - Accent3 7 4" xfId="1649" xr:uid="{00000000-0005-0000-0000-0000BF080000}"/>
    <cellStyle name="40% - Accent3 7 4 2" xfId="20231" xr:uid="{00000000-0005-0000-0000-0000C0080000}"/>
    <cellStyle name="40% - Accent3 7 5" xfId="1650" xr:uid="{00000000-0005-0000-0000-0000C1080000}"/>
    <cellStyle name="40% - Accent3 7 6" xfId="20224" xr:uid="{00000000-0005-0000-0000-0000C2080000}"/>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3" xfId="20237" xr:uid="{00000000-0005-0000-0000-0000DC080000}"/>
    <cellStyle name="40% - Accent4 2 2 3 3" xfId="1672" xr:uid="{00000000-0005-0000-0000-0000DD080000}"/>
    <cellStyle name="40% - Accent4 2 2 3 3 2" xfId="20239" xr:uid="{00000000-0005-0000-0000-0000DE080000}"/>
    <cellStyle name="40% - Accent4 2 2 3 4" xfId="1673" xr:uid="{00000000-0005-0000-0000-0000DF080000}"/>
    <cellStyle name="40% - Accent4 2 2 3 5" xfId="20236" xr:uid="{00000000-0005-0000-0000-0000E0080000}"/>
    <cellStyle name="40% - Accent4 2 2 4" xfId="1674" xr:uid="{00000000-0005-0000-0000-0000E1080000}"/>
    <cellStyle name="40% - Accent4 2 2 4 2" xfId="1675" xr:uid="{00000000-0005-0000-0000-0000E2080000}"/>
    <cellStyle name="40% - Accent4 2 2 4 2 2" xfId="20241" xr:uid="{00000000-0005-0000-0000-0000E3080000}"/>
    <cellStyle name="40% - Accent4 2 2 4 3" xfId="1676" xr:uid="{00000000-0005-0000-0000-0000E4080000}"/>
    <cellStyle name="40% - Accent4 2 2 4 4" xfId="20240" xr:uid="{00000000-0005-0000-0000-0000E5080000}"/>
    <cellStyle name="40% - Accent4 2 2 5" xfId="1677" xr:uid="{00000000-0005-0000-0000-0000E6080000}"/>
    <cellStyle name="40% - Accent4 2 2 5 2" xfId="1678" xr:uid="{00000000-0005-0000-0000-0000E7080000}"/>
    <cellStyle name="40% - Accent4 2 2 5 3" xfId="20242" xr:uid="{00000000-0005-0000-0000-0000E8080000}"/>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3" xfId="1705" xr:uid="{00000000-0005-0000-0000-000006090000}"/>
    <cellStyle name="40% - Accent4 3 2 2 2 4" xfId="20246" xr:uid="{00000000-0005-0000-0000-00000709000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4" xfId="1708" xr:uid="{00000000-0005-0000-0000-00000B090000}"/>
    <cellStyle name="40% - Accent4 3 2 2 5" xfId="20245" xr:uid="{00000000-0005-0000-0000-00000C090000}"/>
    <cellStyle name="40% - Accent4 3 2 3" xfId="1709" xr:uid="{00000000-0005-0000-0000-00000D090000}"/>
    <cellStyle name="40% - Accent4 3 2 3 2" xfId="1710" xr:uid="{00000000-0005-0000-0000-00000E090000}"/>
    <cellStyle name="40% - Accent4 3 2 3 2 2" xfId="20250" xr:uid="{00000000-0005-0000-0000-00000F090000}"/>
    <cellStyle name="40% - Accent4 3 2 3 3" xfId="1711" xr:uid="{00000000-0005-0000-0000-000010090000}"/>
    <cellStyle name="40% - Accent4 3 2 3 4" xfId="20249" xr:uid="{00000000-0005-0000-0000-000011090000}"/>
    <cellStyle name="40% - Accent4 3 2 4" xfId="1712" xr:uid="{00000000-0005-0000-0000-000012090000}"/>
    <cellStyle name="40% - Accent4 3 2 4 2" xfId="1713" xr:uid="{00000000-0005-0000-0000-000013090000}"/>
    <cellStyle name="40% - Accent4 3 2 4 3" xfId="20251" xr:uid="{00000000-0005-0000-0000-000014090000}"/>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3" xfId="20253" xr:uid="{00000000-0005-0000-0000-00001F090000}"/>
    <cellStyle name="40% - Accent4 3 3 3" xfId="1722" xr:uid="{00000000-0005-0000-0000-000020090000}"/>
    <cellStyle name="40% - Accent4 3 3 3 2" xfId="20255" xr:uid="{00000000-0005-0000-0000-000021090000}"/>
    <cellStyle name="40% - Accent4 3 3 4" xfId="1723" xr:uid="{00000000-0005-0000-0000-000022090000}"/>
    <cellStyle name="40% - Accent4 3 3 5" xfId="20252" xr:uid="{00000000-0005-0000-0000-000023090000}"/>
    <cellStyle name="40% - Accent4 3 4" xfId="1724" xr:uid="{00000000-0005-0000-0000-000024090000}"/>
    <cellStyle name="40% - Accent4 3 4 2" xfId="1725" xr:uid="{00000000-0005-0000-0000-000025090000}"/>
    <cellStyle name="40% - Accent4 3 4 2 2" xfId="20257" xr:uid="{00000000-0005-0000-0000-000026090000}"/>
    <cellStyle name="40% - Accent4 3 4 3" xfId="1726" xr:uid="{00000000-0005-0000-0000-000027090000}"/>
    <cellStyle name="40% - Accent4 3 4 4" xfId="20256" xr:uid="{00000000-0005-0000-0000-000028090000}"/>
    <cellStyle name="40% - Accent4 3 5" xfId="1727" xr:uid="{00000000-0005-0000-0000-000029090000}"/>
    <cellStyle name="40% - Accent4 3 5 2" xfId="1728" xr:uid="{00000000-0005-0000-0000-00002A090000}"/>
    <cellStyle name="40% - Accent4 3 5 3" xfId="20258" xr:uid="{00000000-0005-0000-0000-00002B090000}"/>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3" xfId="1741" xr:uid="{00000000-0005-0000-0000-000039090000}"/>
    <cellStyle name="40% - Accent4 4 2 2 2 4" xfId="20261" xr:uid="{00000000-0005-0000-0000-00003A090000}"/>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4" xfId="1744" xr:uid="{00000000-0005-0000-0000-00003E090000}"/>
    <cellStyle name="40% - Accent4 4 2 2 5" xfId="20260" xr:uid="{00000000-0005-0000-0000-00003F090000}"/>
    <cellStyle name="40% - Accent4 4 2 3" xfId="1745" xr:uid="{00000000-0005-0000-0000-000040090000}"/>
    <cellStyle name="40% - Accent4 4 2 3 2" xfId="1746" xr:uid="{00000000-0005-0000-0000-000041090000}"/>
    <cellStyle name="40% - Accent4 4 2 3 2 2" xfId="20265" xr:uid="{00000000-0005-0000-0000-000042090000}"/>
    <cellStyle name="40% - Accent4 4 2 3 3" xfId="1747" xr:uid="{00000000-0005-0000-0000-000043090000}"/>
    <cellStyle name="40% - Accent4 4 2 3 4" xfId="20264" xr:uid="{00000000-0005-0000-0000-000044090000}"/>
    <cellStyle name="40% - Accent4 4 2 4" xfId="1748" xr:uid="{00000000-0005-0000-0000-000045090000}"/>
    <cellStyle name="40% - Accent4 4 2 4 2" xfId="1749" xr:uid="{00000000-0005-0000-0000-000046090000}"/>
    <cellStyle name="40% - Accent4 4 2 4 3" xfId="20266" xr:uid="{00000000-0005-0000-0000-000047090000}"/>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3" xfId="1755" xr:uid="{00000000-0005-0000-0000-00004E090000}"/>
    <cellStyle name="40% - Accent4 4 3 2" xfId="1756" xr:uid="{00000000-0005-0000-0000-00004F090000}"/>
    <cellStyle name="40% - Accent4 4 3 2 2" xfId="20268" xr:uid="{00000000-0005-0000-0000-000050090000}"/>
    <cellStyle name="40% - Accent4 4 3 3" xfId="1757" xr:uid="{00000000-0005-0000-0000-000051090000}"/>
    <cellStyle name="40% - Accent4 4 3 3 2" xfId="20269" xr:uid="{00000000-0005-0000-0000-000052090000}"/>
    <cellStyle name="40% - Accent4 4 3 4" xfId="1758" xr:uid="{00000000-0005-0000-0000-000053090000}"/>
    <cellStyle name="40% - Accent4 4 3 5" xfId="20267" xr:uid="{00000000-0005-0000-0000-000054090000}"/>
    <cellStyle name="40% - Accent4 4 4" xfId="1759" xr:uid="{00000000-0005-0000-0000-000055090000}"/>
    <cellStyle name="40% - Accent4 4 4 2" xfId="1760" xr:uid="{00000000-0005-0000-0000-000056090000}"/>
    <cellStyle name="40% - Accent4 4 4 2 2" xfId="20271" xr:uid="{00000000-0005-0000-0000-000057090000}"/>
    <cellStyle name="40% - Accent4 4 4 3" xfId="1761" xr:uid="{00000000-0005-0000-0000-000058090000}"/>
    <cellStyle name="40% - Accent4 4 4 4" xfId="20270" xr:uid="{00000000-0005-0000-0000-000059090000}"/>
    <cellStyle name="40% - Accent4 4 5" xfId="1762" xr:uid="{00000000-0005-0000-0000-00005A090000}"/>
    <cellStyle name="40% - Accent4 4 5 2" xfId="20272" xr:uid="{00000000-0005-0000-0000-00005B090000}"/>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3" xfId="20275" xr:uid="{00000000-0005-0000-0000-000068090000}"/>
    <cellStyle name="40% - Accent4 5 2 2 3" xfId="1774" xr:uid="{00000000-0005-0000-0000-000069090000}"/>
    <cellStyle name="40% - Accent4 5 2 2 3 2" xfId="20277" xr:uid="{00000000-0005-0000-0000-00006A090000}"/>
    <cellStyle name="40% - Accent4 5 2 2 4" xfId="20274" xr:uid="{00000000-0005-0000-0000-00006B090000}"/>
    <cellStyle name="40% - Accent4 5 2 3" xfId="1775" xr:uid="{00000000-0005-0000-0000-00006C090000}"/>
    <cellStyle name="40% - Accent4 5 2 3 2" xfId="1776" xr:uid="{00000000-0005-0000-0000-00006D090000}"/>
    <cellStyle name="40% - Accent4 5 2 3 2 2" xfId="20279" xr:uid="{00000000-0005-0000-0000-00006E090000}"/>
    <cellStyle name="40% - Accent4 5 2 3 3" xfId="20278" xr:uid="{00000000-0005-0000-0000-00006F090000}"/>
    <cellStyle name="40% - Accent4 5 2 4" xfId="1777" xr:uid="{00000000-0005-0000-0000-000070090000}"/>
    <cellStyle name="40% - Accent4 5 2 4 2" xfId="20280" xr:uid="{00000000-0005-0000-0000-000071090000}"/>
    <cellStyle name="40% - Accent4 5 2 5" xfId="1778" xr:uid="{00000000-0005-0000-0000-000072090000}"/>
    <cellStyle name="40% - Accent4 5 2 6" xfId="20273" xr:uid="{00000000-0005-0000-0000-000073090000}"/>
    <cellStyle name="40% - Accent4 5 3" xfId="1779" xr:uid="{00000000-0005-0000-0000-000074090000}"/>
    <cellStyle name="40% - Accent4 5 3 2" xfId="1780" xr:uid="{00000000-0005-0000-0000-000075090000}"/>
    <cellStyle name="40% - Accent4 5 3 3" xfId="20281" xr:uid="{00000000-0005-0000-0000-000076090000}"/>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3" xfId="20285" xr:uid="{00000000-0005-0000-0000-000083090000}"/>
    <cellStyle name="40% - Accent4 6 3 3" xfId="1791" xr:uid="{00000000-0005-0000-0000-000084090000}"/>
    <cellStyle name="40% - Accent4 6 3 3 2" xfId="20287" xr:uid="{00000000-0005-0000-0000-000085090000}"/>
    <cellStyle name="40% - Accent4 6 3 4" xfId="1792" xr:uid="{00000000-0005-0000-0000-000086090000}"/>
    <cellStyle name="40% - Accent4 6 3 5" xfId="20284" xr:uid="{00000000-0005-0000-0000-000087090000}"/>
    <cellStyle name="40% - Accent4 6 4" xfId="1793" xr:uid="{00000000-0005-0000-0000-000088090000}"/>
    <cellStyle name="40% - Accent4 6 4 2" xfId="1794" xr:uid="{00000000-0005-0000-0000-000089090000}"/>
    <cellStyle name="40% - Accent4 6 4 2 2" xfId="20289" xr:uid="{00000000-0005-0000-0000-00008A090000}"/>
    <cellStyle name="40% - Accent4 6 4 3" xfId="20288" xr:uid="{00000000-0005-0000-0000-00008B090000}"/>
    <cellStyle name="40% - Accent4 6 5" xfId="1795" xr:uid="{00000000-0005-0000-0000-00008C090000}"/>
    <cellStyle name="40% - Accent4 6 5 2" xfId="20290" xr:uid="{00000000-0005-0000-0000-00008D090000}"/>
    <cellStyle name="40% - Accent4 6 6" xfId="1796" xr:uid="{00000000-0005-0000-0000-00008E090000}"/>
    <cellStyle name="40% - Accent4 6 7" xfId="20282" xr:uid="{00000000-0005-0000-0000-00008F090000}"/>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3" xfId="20293" xr:uid="{00000000-0005-0000-0000-000095090000}"/>
    <cellStyle name="40% - Accent4 7 2 3" xfId="1801" xr:uid="{00000000-0005-0000-0000-000096090000}"/>
    <cellStyle name="40% - Accent4 7 2 3 2" xfId="20295" xr:uid="{00000000-0005-0000-0000-000097090000}"/>
    <cellStyle name="40% - Accent4 7 2 4" xfId="20292" xr:uid="{00000000-0005-0000-0000-000098090000}"/>
    <cellStyle name="40% - Accent4 7 3" xfId="1802" xr:uid="{00000000-0005-0000-0000-000099090000}"/>
    <cellStyle name="40% - Accent4 7 3 2" xfId="1803" xr:uid="{00000000-0005-0000-0000-00009A090000}"/>
    <cellStyle name="40% - Accent4 7 3 2 2" xfId="20297" xr:uid="{00000000-0005-0000-0000-00009B090000}"/>
    <cellStyle name="40% - Accent4 7 3 3" xfId="20296" xr:uid="{00000000-0005-0000-0000-00009C090000}"/>
    <cellStyle name="40% - Accent4 7 4" xfId="1804" xr:uid="{00000000-0005-0000-0000-00009D090000}"/>
    <cellStyle name="40% - Accent4 7 4 2" xfId="20298" xr:uid="{00000000-0005-0000-0000-00009E090000}"/>
    <cellStyle name="40% - Accent4 7 5" xfId="1805" xr:uid="{00000000-0005-0000-0000-00009F090000}"/>
    <cellStyle name="40% - Accent4 7 6" xfId="20291" xr:uid="{00000000-0005-0000-0000-0000A009000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3" xfId="20304" xr:uid="{00000000-0005-0000-0000-0000BA090000}"/>
    <cellStyle name="40% - Accent5 2 2 3 3" xfId="1827" xr:uid="{00000000-0005-0000-0000-0000BB090000}"/>
    <cellStyle name="40% - Accent5 2 2 3 3 2" xfId="20306" xr:uid="{00000000-0005-0000-0000-0000BC090000}"/>
    <cellStyle name="40% - Accent5 2 2 3 4" xfId="1828" xr:uid="{00000000-0005-0000-0000-0000BD090000}"/>
    <cellStyle name="40% - Accent5 2 2 3 5" xfId="20303" xr:uid="{00000000-0005-0000-0000-0000BE090000}"/>
    <cellStyle name="40% - Accent5 2 2 4" xfId="1829" xr:uid="{00000000-0005-0000-0000-0000BF090000}"/>
    <cellStyle name="40% - Accent5 2 2 4 2" xfId="1830" xr:uid="{00000000-0005-0000-0000-0000C0090000}"/>
    <cellStyle name="40% - Accent5 2 2 4 2 2" xfId="20308" xr:uid="{00000000-0005-0000-0000-0000C1090000}"/>
    <cellStyle name="40% - Accent5 2 2 4 3" xfId="1831" xr:uid="{00000000-0005-0000-0000-0000C2090000}"/>
    <cellStyle name="40% - Accent5 2 2 4 4" xfId="20307" xr:uid="{00000000-0005-0000-0000-0000C3090000}"/>
    <cellStyle name="40% - Accent5 2 2 5" xfId="1832" xr:uid="{00000000-0005-0000-0000-0000C4090000}"/>
    <cellStyle name="40% - Accent5 2 2 5 2" xfId="1833" xr:uid="{00000000-0005-0000-0000-0000C5090000}"/>
    <cellStyle name="40% - Accent5 2 2 5 3" xfId="20309" xr:uid="{00000000-0005-0000-0000-0000C6090000}"/>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3" xfId="1856" xr:uid="{00000000-0005-0000-0000-0000DF090000}"/>
    <cellStyle name="40% - Accent5 3 2 2 2 4" xfId="20312" xr:uid="{00000000-0005-0000-0000-0000E0090000}"/>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4" xfId="1859" xr:uid="{00000000-0005-0000-0000-0000E4090000}"/>
    <cellStyle name="40% - Accent5 3 2 2 5" xfId="20311" xr:uid="{00000000-0005-0000-0000-0000E5090000}"/>
    <cellStyle name="40% - Accent5 3 2 3" xfId="1860" xr:uid="{00000000-0005-0000-0000-0000E6090000}"/>
    <cellStyle name="40% - Accent5 3 2 3 2" xfId="1861" xr:uid="{00000000-0005-0000-0000-0000E7090000}"/>
    <cellStyle name="40% - Accent5 3 2 3 2 2" xfId="20316" xr:uid="{00000000-0005-0000-0000-0000E8090000}"/>
    <cellStyle name="40% - Accent5 3 2 3 3" xfId="1862" xr:uid="{00000000-0005-0000-0000-0000E9090000}"/>
    <cellStyle name="40% - Accent5 3 2 3 4" xfId="20315" xr:uid="{00000000-0005-0000-0000-0000EA090000}"/>
    <cellStyle name="40% - Accent5 3 2 4" xfId="1863" xr:uid="{00000000-0005-0000-0000-0000EB090000}"/>
    <cellStyle name="40% - Accent5 3 2 4 2" xfId="1864" xr:uid="{00000000-0005-0000-0000-0000EC090000}"/>
    <cellStyle name="40% - Accent5 3 2 4 3" xfId="20317" xr:uid="{00000000-0005-0000-0000-0000ED090000}"/>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3" xfId="20319" xr:uid="{00000000-0005-0000-0000-0000F8090000}"/>
    <cellStyle name="40% - Accent5 3 3 3" xfId="1873" xr:uid="{00000000-0005-0000-0000-0000F9090000}"/>
    <cellStyle name="40% - Accent5 3 3 3 2" xfId="20321" xr:uid="{00000000-0005-0000-0000-0000FA090000}"/>
    <cellStyle name="40% - Accent5 3 3 4" xfId="1874" xr:uid="{00000000-0005-0000-0000-0000FB090000}"/>
    <cellStyle name="40% - Accent5 3 3 5" xfId="20318" xr:uid="{00000000-0005-0000-0000-0000FC090000}"/>
    <cellStyle name="40% - Accent5 3 4" xfId="1875" xr:uid="{00000000-0005-0000-0000-0000FD090000}"/>
    <cellStyle name="40% - Accent5 3 4 2" xfId="1876" xr:uid="{00000000-0005-0000-0000-0000FE090000}"/>
    <cellStyle name="40% - Accent5 3 4 2 2" xfId="20323" xr:uid="{00000000-0005-0000-0000-0000FF090000}"/>
    <cellStyle name="40% - Accent5 3 4 3" xfId="1877" xr:uid="{00000000-0005-0000-0000-0000000A0000}"/>
    <cellStyle name="40% - Accent5 3 4 4" xfId="20322" xr:uid="{00000000-0005-0000-0000-0000010A0000}"/>
    <cellStyle name="40% - Accent5 3 5" xfId="1878" xr:uid="{00000000-0005-0000-0000-0000020A0000}"/>
    <cellStyle name="40% - Accent5 3 5 2" xfId="1879" xr:uid="{00000000-0005-0000-0000-0000030A0000}"/>
    <cellStyle name="40% - Accent5 3 5 3" xfId="20324" xr:uid="{00000000-0005-0000-0000-0000040A0000}"/>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3" xfId="1892" xr:uid="{00000000-0005-0000-0000-0000120A0000}"/>
    <cellStyle name="40% - Accent5 4 2 2 2 4" xfId="20327" xr:uid="{00000000-0005-0000-0000-0000130A0000}"/>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4" xfId="1895" xr:uid="{00000000-0005-0000-0000-0000170A0000}"/>
    <cellStyle name="40% - Accent5 4 2 2 5" xfId="20326" xr:uid="{00000000-0005-0000-0000-0000180A0000}"/>
    <cellStyle name="40% - Accent5 4 2 3" xfId="1896" xr:uid="{00000000-0005-0000-0000-0000190A0000}"/>
    <cellStyle name="40% - Accent5 4 2 3 2" xfId="1897" xr:uid="{00000000-0005-0000-0000-00001A0A0000}"/>
    <cellStyle name="40% - Accent5 4 2 3 2 2" xfId="20331" xr:uid="{00000000-0005-0000-0000-00001B0A0000}"/>
    <cellStyle name="40% - Accent5 4 2 3 3" xfId="1898" xr:uid="{00000000-0005-0000-0000-00001C0A0000}"/>
    <cellStyle name="40% - Accent5 4 2 3 4" xfId="20330" xr:uid="{00000000-0005-0000-0000-00001D0A0000}"/>
    <cellStyle name="40% - Accent5 4 2 4" xfId="1899" xr:uid="{00000000-0005-0000-0000-00001E0A0000}"/>
    <cellStyle name="40% - Accent5 4 2 4 2" xfId="1900" xr:uid="{00000000-0005-0000-0000-00001F0A0000}"/>
    <cellStyle name="40% - Accent5 4 2 4 3" xfId="20332" xr:uid="{00000000-0005-0000-0000-0000200A0000}"/>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3" xfId="1906" xr:uid="{00000000-0005-0000-0000-0000270A0000}"/>
    <cellStyle name="40% - Accent5 4 3 2" xfId="1907" xr:uid="{00000000-0005-0000-0000-0000280A0000}"/>
    <cellStyle name="40% - Accent5 4 3 2 2" xfId="20334" xr:uid="{00000000-0005-0000-0000-0000290A0000}"/>
    <cellStyle name="40% - Accent5 4 3 3" xfId="1908" xr:uid="{00000000-0005-0000-0000-00002A0A0000}"/>
    <cellStyle name="40% - Accent5 4 3 3 2" xfId="20335" xr:uid="{00000000-0005-0000-0000-00002B0A0000}"/>
    <cellStyle name="40% - Accent5 4 3 4" xfId="1909" xr:uid="{00000000-0005-0000-0000-00002C0A0000}"/>
    <cellStyle name="40% - Accent5 4 3 5" xfId="20333" xr:uid="{00000000-0005-0000-0000-00002D0A0000}"/>
    <cellStyle name="40% - Accent5 4 4" xfId="1910" xr:uid="{00000000-0005-0000-0000-00002E0A0000}"/>
    <cellStyle name="40% - Accent5 4 4 2" xfId="1911" xr:uid="{00000000-0005-0000-0000-00002F0A0000}"/>
    <cellStyle name="40% - Accent5 4 4 2 2" xfId="20337" xr:uid="{00000000-0005-0000-0000-0000300A0000}"/>
    <cellStyle name="40% - Accent5 4 4 3" xfId="1912" xr:uid="{00000000-0005-0000-0000-0000310A0000}"/>
    <cellStyle name="40% - Accent5 4 4 4" xfId="20336" xr:uid="{00000000-0005-0000-0000-0000320A0000}"/>
    <cellStyle name="40% - Accent5 4 5" xfId="1913" xr:uid="{00000000-0005-0000-0000-0000330A0000}"/>
    <cellStyle name="40% - Accent5 4 5 2" xfId="20338" xr:uid="{00000000-0005-0000-0000-0000340A0000}"/>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3" xfId="1923" xr:uid="{00000000-0005-0000-0000-00003F0A0000}"/>
    <cellStyle name="40% - Accent5 5 2 3 2" xfId="20341" xr:uid="{00000000-0005-0000-0000-0000400A0000}"/>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3" xfId="20343" xr:uid="{00000000-0005-0000-0000-0000470A0000}"/>
    <cellStyle name="40% - Accent5 5 3 3" xfId="1929" xr:uid="{00000000-0005-0000-0000-0000480A0000}"/>
    <cellStyle name="40% - Accent5 5 3 3 2" xfId="20345" xr:uid="{00000000-0005-0000-0000-0000490A0000}"/>
    <cellStyle name="40% - Accent5 5 3 4" xfId="1930" xr:uid="{00000000-0005-0000-0000-00004A0A0000}"/>
    <cellStyle name="40% - Accent5 5 3 5" xfId="20342" xr:uid="{00000000-0005-0000-0000-00004B0A0000}"/>
    <cellStyle name="40% - Accent5 5 4" xfId="1931" xr:uid="{00000000-0005-0000-0000-00004C0A0000}"/>
    <cellStyle name="40% - Accent5 5 4 2" xfId="1932" xr:uid="{00000000-0005-0000-0000-00004D0A0000}"/>
    <cellStyle name="40% - Accent5 5 4 2 2" xfId="20347" xr:uid="{00000000-0005-0000-0000-00004E0A0000}"/>
    <cellStyle name="40% - Accent5 5 4 3" xfId="20346" xr:uid="{00000000-0005-0000-0000-00004F0A0000}"/>
    <cellStyle name="40% - Accent5 5 5" xfId="1933" xr:uid="{00000000-0005-0000-0000-0000500A0000}"/>
    <cellStyle name="40% - Accent5 5 5 2" xfId="20348" xr:uid="{00000000-0005-0000-0000-0000510A0000}"/>
    <cellStyle name="40% - Accent5 5 6" xfId="1934" xr:uid="{00000000-0005-0000-0000-0000520A0000}"/>
    <cellStyle name="40% - Accent5 5 7" xfId="20339" xr:uid="{00000000-0005-0000-0000-0000530A0000}"/>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3" xfId="20351" xr:uid="{00000000-0005-0000-0000-0000590A0000}"/>
    <cellStyle name="40% - Accent5 6 2 3" xfId="1939" xr:uid="{00000000-0005-0000-0000-00005A0A0000}"/>
    <cellStyle name="40% - Accent5 6 2 3 2" xfId="20353" xr:uid="{00000000-0005-0000-0000-00005B0A0000}"/>
    <cellStyle name="40% - Accent5 6 2 4" xfId="1940" xr:uid="{00000000-0005-0000-0000-00005C0A0000}"/>
    <cellStyle name="40% - Accent5 6 2 5" xfId="20350" xr:uid="{00000000-0005-0000-0000-00005D0A0000}"/>
    <cellStyle name="40% - Accent5 6 3" xfId="1941" xr:uid="{00000000-0005-0000-0000-00005E0A0000}"/>
    <cellStyle name="40% - Accent5 6 3 2" xfId="1942" xr:uid="{00000000-0005-0000-0000-00005F0A0000}"/>
    <cellStyle name="40% - Accent5 6 3 2 2" xfId="20355" xr:uid="{00000000-0005-0000-0000-0000600A0000}"/>
    <cellStyle name="40% - Accent5 6 3 3" xfId="1943" xr:uid="{00000000-0005-0000-0000-0000610A0000}"/>
    <cellStyle name="40% - Accent5 6 3 4" xfId="20354" xr:uid="{00000000-0005-0000-0000-0000620A0000}"/>
    <cellStyle name="40% - Accent5 6 4" xfId="1944" xr:uid="{00000000-0005-0000-0000-0000630A0000}"/>
    <cellStyle name="40% - Accent5 6 4 2" xfId="20356" xr:uid="{00000000-0005-0000-0000-0000640A0000}"/>
    <cellStyle name="40% - Accent5 6 5" xfId="1945" xr:uid="{00000000-0005-0000-0000-0000650A0000}"/>
    <cellStyle name="40% - Accent5 6 6" xfId="20349" xr:uid="{00000000-0005-0000-0000-0000660A0000}"/>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3" xfId="20359" xr:uid="{00000000-0005-0000-0000-00006C0A0000}"/>
    <cellStyle name="40% - Accent5 7 2 3" xfId="1950" xr:uid="{00000000-0005-0000-0000-00006D0A0000}"/>
    <cellStyle name="40% - Accent5 7 2 3 2" xfId="20361" xr:uid="{00000000-0005-0000-0000-00006E0A0000}"/>
    <cellStyle name="40% - Accent5 7 2 4" xfId="20358" xr:uid="{00000000-0005-0000-0000-00006F0A0000}"/>
    <cellStyle name="40% - Accent5 7 3" xfId="1951" xr:uid="{00000000-0005-0000-0000-0000700A0000}"/>
    <cellStyle name="40% - Accent5 7 3 2" xfId="1952" xr:uid="{00000000-0005-0000-0000-0000710A0000}"/>
    <cellStyle name="40% - Accent5 7 3 2 2" xfId="20363" xr:uid="{00000000-0005-0000-0000-0000720A0000}"/>
    <cellStyle name="40% - Accent5 7 3 3" xfId="20362" xr:uid="{00000000-0005-0000-0000-0000730A0000}"/>
    <cellStyle name="40% - Accent5 7 4" xfId="1953" xr:uid="{00000000-0005-0000-0000-0000740A0000}"/>
    <cellStyle name="40% - Accent5 7 4 2" xfId="20364" xr:uid="{00000000-0005-0000-0000-0000750A0000}"/>
    <cellStyle name="40% - Accent5 7 5" xfId="1954" xr:uid="{00000000-0005-0000-0000-0000760A0000}"/>
    <cellStyle name="40% - Accent5 7 6" xfId="20357" xr:uid="{00000000-0005-0000-0000-0000770A0000}"/>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3" xfId="20370" xr:uid="{00000000-0005-0000-0000-0000910A0000}"/>
    <cellStyle name="40% - Accent6 2 2 3 3" xfId="1976" xr:uid="{00000000-0005-0000-0000-0000920A0000}"/>
    <cellStyle name="40% - Accent6 2 2 3 3 2" xfId="20372" xr:uid="{00000000-0005-0000-0000-0000930A0000}"/>
    <cellStyle name="40% - Accent6 2 2 3 4" xfId="1977" xr:uid="{00000000-0005-0000-0000-0000940A0000}"/>
    <cellStyle name="40% - Accent6 2 2 3 5" xfId="20369" xr:uid="{00000000-0005-0000-0000-0000950A0000}"/>
    <cellStyle name="40% - Accent6 2 2 4" xfId="1978" xr:uid="{00000000-0005-0000-0000-0000960A0000}"/>
    <cellStyle name="40% - Accent6 2 2 4 2" xfId="1979" xr:uid="{00000000-0005-0000-0000-0000970A0000}"/>
    <cellStyle name="40% - Accent6 2 2 4 2 2" xfId="20374" xr:uid="{00000000-0005-0000-0000-0000980A0000}"/>
    <cellStyle name="40% - Accent6 2 2 4 3" xfId="1980" xr:uid="{00000000-0005-0000-0000-0000990A0000}"/>
    <cellStyle name="40% - Accent6 2 2 4 4" xfId="20373" xr:uid="{00000000-0005-0000-0000-00009A0A0000}"/>
    <cellStyle name="40% - Accent6 2 2 5" xfId="1981" xr:uid="{00000000-0005-0000-0000-00009B0A0000}"/>
    <cellStyle name="40% - Accent6 2 2 5 2" xfId="1982" xr:uid="{00000000-0005-0000-0000-00009C0A0000}"/>
    <cellStyle name="40% - Accent6 2 2 5 3" xfId="20375" xr:uid="{00000000-0005-0000-0000-00009D0A000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3" xfId="2009" xr:uid="{00000000-0005-0000-0000-0000BB0A0000}"/>
    <cellStyle name="40% - Accent6 3 2 2 2 4" xfId="20379" xr:uid="{00000000-0005-0000-0000-0000BC0A0000}"/>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4" xfId="2012" xr:uid="{00000000-0005-0000-0000-0000C00A0000}"/>
    <cellStyle name="40% - Accent6 3 2 2 5" xfId="20378" xr:uid="{00000000-0005-0000-0000-0000C10A0000}"/>
    <cellStyle name="40% - Accent6 3 2 3" xfId="2013" xr:uid="{00000000-0005-0000-0000-0000C20A0000}"/>
    <cellStyle name="40% - Accent6 3 2 3 2" xfId="2014" xr:uid="{00000000-0005-0000-0000-0000C30A0000}"/>
    <cellStyle name="40% - Accent6 3 2 3 2 2" xfId="20383" xr:uid="{00000000-0005-0000-0000-0000C40A0000}"/>
    <cellStyle name="40% - Accent6 3 2 3 3" xfId="2015" xr:uid="{00000000-0005-0000-0000-0000C50A0000}"/>
    <cellStyle name="40% - Accent6 3 2 3 4" xfId="20382" xr:uid="{00000000-0005-0000-0000-0000C60A0000}"/>
    <cellStyle name="40% - Accent6 3 2 4" xfId="2016" xr:uid="{00000000-0005-0000-0000-0000C70A0000}"/>
    <cellStyle name="40% - Accent6 3 2 4 2" xfId="2017" xr:uid="{00000000-0005-0000-0000-0000C80A0000}"/>
    <cellStyle name="40% - Accent6 3 2 4 3" xfId="20384" xr:uid="{00000000-0005-0000-0000-0000C90A0000}"/>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3" xfId="20386" xr:uid="{00000000-0005-0000-0000-0000D40A0000}"/>
    <cellStyle name="40% - Accent6 3 3 3" xfId="2026" xr:uid="{00000000-0005-0000-0000-0000D50A0000}"/>
    <cellStyle name="40% - Accent6 3 3 3 2" xfId="20388" xr:uid="{00000000-0005-0000-0000-0000D60A0000}"/>
    <cellStyle name="40% - Accent6 3 3 4" xfId="2027" xr:uid="{00000000-0005-0000-0000-0000D70A0000}"/>
    <cellStyle name="40% - Accent6 3 3 5" xfId="20385" xr:uid="{00000000-0005-0000-0000-0000D80A0000}"/>
    <cellStyle name="40% - Accent6 3 4" xfId="2028" xr:uid="{00000000-0005-0000-0000-0000D90A0000}"/>
    <cellStyle name="40% - Accent6 3 4 2" xfId="2029" xr:uid="{00000000-0005-0000-0000-0000DA0A0000}"/>
    <cellStyle name="40% - Accent6 3 4 2 2" xfId="20390" xr:uid="{00000000-0005-0000-0000-0000DB0A0000}"/>
    <cellStyle name="40% - Accent6 3 4 3" xfId="2030" xr:uid="{00000000-0005-0000-0000-0000DC0A0000}"/>
    <cellStyle name="40% - Accent6 3 4 4" xfId="20389" xr:uid="{00000000-0005-0000-0000-0000DD0A0000}"/>
    <cellStyle name="40% - Accent6 3 5" xfId="2031" xr:uid="{00000000-0005-0000-0000-0000DE0A0000}"/>
    <cellStyle name="40% - Accent6 3 5 2" xfId="2032" xr:uid="{00000000-0005-0000-0000-0000DF0A0000}"/>
    <cellStyle name="40% - Accent6 3 5 3" xfId="20391" xr:uid="{00000000-0005-0000-0000-0000E00A000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3" xfId="2045" xr:uid="{00000000-0005-0000-0000-0000EE0A0000}"/>
    <cellStyle name="40% - Accent6 4 2 2 2 4" xfId="20394" xr:uid="{00000000-0005-0000-0000-0000EF0A000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4" xfId="2048" xr:uid="{00000000-0005-0000-0000-0000F30A0000}"/>
    <cellStyle name="40% - Accent6 4 2 2 5" xfId="20393" xr:uid="{00000000-0005-0000-0000-0000F40A0000}"/>
    <cellStyle name="40% - Accent6 4 2 3" xfId="2049" xr:uid="{00000000-0005-0000-0000-0000F50A0000}"/>
    <cellStyle name="40% - Accent6 4 2 3 2" xfId="2050" xr:uid="{00000000-0005-0000-0000-0000F60A0000}"/>
    <cellStyle name="40% - Accent6 4 2 3 2 2" xfId="20398" xr:uid="{00000000-0005-0000-0000-0000F70A0000}"/>
    <cellStyle name="40% - Accent6 4 2 3 3" xfId="2051" xr:uid="{00000000-0005-0000-0000-0000F80A0000}"/>
    <cellStyle name="40% - Accent6 4 2 3 4" xfId="20397" xr:uid="{00000000-0005-0000-0000-0000F90A0000}"/>
    <cellStyle name="40% - Accent6 4 2 4" xfId="2052" xr:uid="{00000000-0005-0000-0000-0000FA0A0000}"/>
    <cellStyle name="40% - Accent6 4 2 4 2" xfId="2053" xr:uid="{00000000-0005-0000-0000-0000FB0A0000}"/>
    <cellStyle name="40% - Accent6 4 2 4 3" xfId="20399" xr:uid="{00000000-0005-0000-0000-0000FC0A0000}"/>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3" xfId="2059" xr:uid="{00000000-0005-0000-0000-0000030B0000}"/>
    <cellStyle name="40% - Accent6 4 3 2" xfId="2060" xr:uid="{00000000-0005-0000-0000-0000040B0000}"/>
    <cellStyle name="40% - Accent6 4 3 2 2" xfId="20401" xr:uid="{00000000-0005-0000-0000-0000050B0000}"/>
    <cellStyle name="40% - Accent6 4 3 3" xfId="2061" xr:uid="{00000000-0005-0000-0000-0000060B0000}"/>
    <cellStyle name="40% - Accent6 4 3 3 2" xfId="20402" xr:uid="{00000000-0005-0000-0000-0000070B0000}"/>
    <cellStyle name="40% - Accent6 4 3 4" xfId="2062" xr:uid="{00000000-0005-0000-0000-0000080B0000}"/>
    <cellStyle name="40% - Accent6 4 3 5" xfId="20400" xr:uid="{00000000-0005-0000-0000-0000090B0000}"/>
    <cellStyle name="40% - Accent6 4 4" xfId="2063" xr:uid="{00000000-0005-0000-0000-00000A0B0000}"/>
    <cellStyle name="40% - Accent6 4 4 2" xfId="2064" xr:uid="{00000000-0005-0000-0000-00000B0B0000}"/>
    <cellStyle name="40% - Accent6 4 4 2 2" xfId="20404" xr:uid="{00000000-0005-0000-0000-00000C0B0000}"/>
    <cellStyle name="40% - Accent6 4 4 3" xfId="2065" xr:uid="{00000000-0005-0000-0000-00000D0B0000}"/>
    <cellStyle name="40% - Accent6 4 4 4" xfId="20403" xr:uid="{00000000-0005-0000-0000-00000E0B0000}"/>
    <cellStyle name="40% - Accent6 4 5" xfId="2066" xr:uid="{00000000-0005-0000-0000-00000F0B0000}"/>
    <cellStyle name="40% - Accent6 4 5 2" xfId="20405" xr:uid="{00000000-0005-0000-0000-0000100B00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3" xfId="20408" xr:uid="{00000000-0005-0000-0000-00001D0B0000}"/>
    <cellStyle name="40% - Accent6 5 2 2 3" xfId="2078" xr:uid="{00000000-0005-0000-0000-00001E0B0000}"/>
    <cellStyle name="40% - Accent6 5 2 2 3 2" xfId="20410" xr:uid="{00000000-0005-0000-0000-00001F0B0000}"/>
    <cellStyle name="40% - Accent6 5 2 2 4" xfId="20407" xr:uid="{00000000-0005-0000-0000-0000200B0000}"/>
    <cellStyle name="40% - Accent6 5 2 3" xfId="2079" xr:uid="{00000000-0005-0000-0000-0000210B0000}"/>
    <cellStyle name="40% - Accent6 5 2 3 2" xfId="2080" xr:uid="{00000000-0005-0000-0000-0000220B0000}"/>
    <cellStyle name="40% - Accent6 5 2 3 2 2" xfId="20412" xr:uid="{00000000-0005-0000-0000-0000230B0000}"/>
    <cellStyle name="40% - Accent6 5 2 3 3" xfId="20411" xr:uid="{00000000-0005-0000-0000-0000240B0000}"/>
    <cellStyle name="40% - Accent6 5 2 4" xfId="2081" xr:uid="{00000000-0005-0000-0000-0000250B0000}"/>
    <cellStyle name="40% - Accent6 5 2 4 2" xfId="20413" xr:uid="{00000000-0005-0000-0000-0000260B0000}"/>
    <cellStyle name="40% - Accent6 5 2 5" xfId="2082" xr:uid="{00000000-0005-0000-0000-0000270B0000}"/>
    <cellStyle name="40% - Accent6 5 2 6" xfId="20406" xr:uid="{00000000-0005-0000-0000-0000280B0000}"/>
    <cellStyle name="40% - Accent6 5 3" xfId="2083" xr:uid="{00000000-0005-0000-0000-0000290B0000}"/>
    <cellStyle name="40% - Accent6 5 3 2" xfId="2084" xr:uid="{00000000-0005-0000-0000-00002A0B0000}"/>
    <cellStyle name="40% - Accent6 5 3 3" xfId="20414" xr:uid="{00000000-0005-0000-0000-00002B0B0000}"/>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3" xfId="20418" xr:uid="{00000000-0005-0000-0000-0000380B0000}"/>
    <cellStyle name="40% - Accent6 6 3 3" xfId="2095" xr:uid="{00000000-0005-0000-0000-0000390B0000}"/>
    <cellStyle name="40% - Accent6 6 3 3 2" xfId="20420" xr:uid="{00000000-0005-0000-0000-00003A0B0000}"/>
    <cellStyle name="40% - Accent6 6 3 4" xfId="2096" xr:uid="{00000000-0005-0000-0000-00003B0B0000}"/>
    <cellStyle name="40% - Accent6 6 3 5" xfId="20417" xr:uid="{00000000-0005-0000-0000-00003C0B0000}"/>
    <cellStyle name="40% - Accent6 6 4" xfId="2097" xr:uid="{00000000-0005-0000-0000-00003D0B0000}"/>
    <cellStyle name="40% - Accent6 6 4 2" xfId="2098" xr:uid="{00000000-0005-0000-0000-00003E0B0000}"/>
    <cellStyle name="40% - Accent6 6 4 2 2" xfId="20422" xr:uid="{00000000-0005-0000-0000-00003F0B0000}"/>
    <cellStyle name="40% - Accent6 6 4 3" xfId="20421" xr:uid="{00000000-0005-0000-0000-0000400B0000}"/>
    <cellStyle name="40% - Accent6 6 5" xfId="2099" xr:uid="{00000000-0005-0000-0000-0000410B0000}"/>
    <cellStyle name="40% - Accent6 6 5 2" xfId="20423" xr:uid="{00000000-0005-0000-0000-0000420B0000}"/>
    <cellStyle name="40% - Accent6 6 6" xfId="2100" xr:uid="{00000000-0005-0000-0000-0000430B0000}"/>
    <cellStyle name="40% - Accent6 6 7" xfId="20415" xr:uid="{00000000-0005-0000-0000-0000440B000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3" xfId="20426" xr:uid="{00000000-0005-0000-0000-00004A0B0000}"/>
    <cellStyle name="40% - Accent6 7 2 3" xfId="2105" xr:uid="{00000000-0005-0000-0000-00004B0B0000}"/>
    <cellStyle name="40% - Accent6 7 2 3 2" xfId="20428" xr:uid="{00000000-0005-0000-0000-00004C0B0000}"/>
    <cellStyle name="40% - Accent6 7 2 4" xfId="20425" xr:uid="{00000000-0005-0000-0000-00004D0B0000}"/>
    <cellStyle name="40% - Accent6 7 3" xfId="2106" xr:uid="{00000000-0005-0000-0000-00004E0B0000}"/>
    <cellStyle name="40% - Accent6 7 3 2" xfId="2107" xr:uid="{00000000-0005-0000-0000-00004F0B0000}"/>
    <cellStyle name="40% - Accent6 7 3 2 2" xfId="20430" xr:uid="{00000000-0005-0000-0000-0000500B0000}"/>
    <cellStyle name="40% - Accent6 7 3 3" xfId="20429" xr:uid="{00000000-0005-0000-0000-0000510B0000}"/>
    <cellStyle name="40% - Accent6 7 4" xfId="2108" xr:uid="{00000000-0005-0000-0000-0000520B0000}"/>
    <cellStyle name="40% - Accent6 7 4 2" xfId="20431" xr:uid="{00000000-0005-0000-0000-0000530B0000}"/>
    <cellStyle name="40% - Accent6 7 5" xfId="2109" xr:uid="{00000000-0005-0000-0000-0000540B0000}"/>
    <cellStyle name="40% - Accent6 7 6" xfId="20424" xr:uid="{00000000-0005-0000-0000-0000550B000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yesterdayig" xfId="2466" xr:uid="{00000000-0005-0000-0000-0000BC0C0000}"/>
    <cellStyle name="aceryesterdayLastr," xfId="2467" xr:uid="{00000000-0005-0000-0000-0000BD0C0000}"/>
    <cellStyle name="acetomorrowROLa" xfId="2468" xr:uid="{00000000-0005-0000-0000-0000BE0C0000}"/>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3" xfId="2565" xr:uid="{00000000-0005-0000-0000-00001F0D000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3" xfId="2569" xr:uid="{00000000-0005-0000-0000-0000230D0000}"/>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3" xfId="2573" xr:uid="{00000000-0005-0000-0000-0000270D0000}"/>
    <cellStyle name="captionItem (cntr) 6" xfId="2574" xr:uid="{00000000-0005-0000-0000-0000280D000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3" builtinId="3"/>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3" xfId="11916" xr:uid="{00000000-0005-0000-0000-0000C5310000}"/>
    <cellStyle name="Normal - Style1 2 3 2" xfId="20461" xr:uid="{00000000-0005-0000-0000-0000C6310000}"/>
    <cellStyle name="Normal - Style1 2 4" xfId="11917" xr:uid="{00000000-0005-0000-0000-0000C7310000}"/>
    <cellStyle name="Normal - Style1 2 4 2" xfId="20462" xr:uid="{00000000-0005-0000-0000-0000C8310000}"/>
    <cellStyle name="Normal - Style1 2 5" xfId="11918" xr:uid="{00000000-0005-0000-0000-0000C9310000}"/>
    <cellStyle name="Normal - Style1 2 5 2" xfId="20463" xr:uid="{00000000-0005-0000-0000-0000CA310000}"/>
    <cellStyle name="Normal - Style1 2 6" xfId="11919" xr:uid="{00000000-0005-0000-0000-0000CB310000}"/>
    <cellStyle name="Normal - Style1 2 6 2" xfId="20464" xr:uid="{00000000-0005-0000-0000-0000CC310000}"/>
    <cellStyle name="Normal - Style1 2 7" xfId="11920" xr:uid="{00000000-0005-0000-0000-0000CD310000}"/>
    <cellStyle name="Normal - Style1 2 7 2" xfId="20465" xr:uid="{00000000-0005-0000-0000-0000CE310000}"/>
    <cellStyle name="Normal - Style1 3" xfId="11921" xr:uid="{00000000-0005-0000-0000-0000CF310000}"/>
    <cellStyle name="Normal - Style1 3 2" xfId="11922" xr:uid="{00000000-0005-0000-0000-0000D0310000}"/>
    <cellStyle name="Normal - Style1 3 2 2" xfId="20466" xr:uid="{00000000-0005-0000-0000-0000D1310000}"/>
    <cellStyle name="Normal - Style1 3 3" xfId="11923" xr:uid="{00000000-0005-0000-0000-0000D2310000}"/>
    <cellStyle name="Normal - Style1 3 3 2" xfId="20467" xr:uid="{00000000-0005-0000-0000-0000D3310000}"/>
    <cellStyle name="Normal - Style1 4" xfId="11924" xr:uid="{00000000-0005-0000-0000-0000D4310000}"/>
    <cellStyle name="Normal - Style1 4 2" xfId="20468" xr:uid="{00000000-0005-0000-0000-0000D5310000}"/>
    <cellStyle name="Normal - Style1 5" xfId="11925" xr:uid="{00000000-0005-0000-0000-0000D6310000}"/>
    <cellStyle name="Normal - Style1 5 2" xfId="20469" xr:uid="{00000000-0005-0000-0000-0000D7310000}"/>
    <cellStyle name="Normal - Style1 6" xfId="11926" xr:uid="{00000000-0005-0000-0000-0000D8310000}"/>
    <cellStyle name="Normal - Style1 6 2" xfId="20470" xr:uid="{00000000-0005-0000-0000-0000D9310000}"/>
    <cellStyle name="Normal - Style1 7" xfId="11927" xr:uid="{00000000-0005-0000-0000-0000DA310000}"/>
    <cellStyle name="Normal - Style1 7 2" xfId="20471" xr:uid="{00000000-0005-0000-0000-0000DB310000}"/>
    <cellStyle name="Normal - Style1 8" xfId="11928" xr:uid="{00000000-0005-0000-0000-0000DC310000}"/>
    <cellStyle name="Normal - Style1 8 2" xfId="20472" xr:uid="{00000000-0005-0000-0000-0000DD310000}"/>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3" xfId="11933" xr:uid="{00000000-0005-0000-0000-0000E3310000}"/>
    <cellStyle name="Normal - Style2 3 2" xfId="11934" xr:uid="{00000000-0005-0000-0000-0000E4310000}"/>
    <cellStyle name="Normal - Style2 3 3" xfId="20474" xr:uid="{00000000-0005-0000-0000-0000E5310000}"/>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3" xfId="11939" xr:uid="{00000000-0005-0000-0000-0000EB310000}"/>
    <cellStyle name="Normal - Style3 3 2" xfId="11940" xr:uid="{00000000-0005-0000-0000-0000EC310000}"/>
    <cellStyle name="Normal - Style3 3 3" xfId="20476" xr:uid="{00000000-0005-0000-0000-0000ED310000}"/>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3" xfId="11945" xr:uid="{00000000-0005-0000-0000-0000F3310000}"/>
    <cellStyle name="Normal - Style4 3 2" xfId="11946" xr:uid="{00000000-0005-0000-0000-0000F4310000}"/>
    <cellStyle name="Normal - Style4 3 3" xfId="20478" xr:uid="{00000000-0005-0000-0000-0000F5310000}"/>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3" xfId="11951" xr:uid="{00000000-0005-0000-0000-0000FB310000}"/>
    <cellStyle name="Normal - Style5 3 2" xfId="11952" xr:uid="{00000000-0005-0000-0000-0000FC310000}"/>
    <cellStyle name="Normal - Style5 3 3" xfId="20480" xr:uid="{00000000-0005-0000-0000-0000FD310000}"/>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3" xfId="11957" xr:uid="{00000000-0005-0000-0000-000003320000}"/>
    <cellStyle name="Normal - Style6 3 2" xfId="11958" xr:uid="{00000000-0005-0000-0000-000004320000}"/>
    <cellStyle name="Normal - Style6 3 3" xfId="20482" xr:uid="{00000000-0005-0000-0000-000005320000}"/>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3" xfId="11963" xr:uid="{00000000-0005-0000-0000-00000B320000}"/>
    <cellStyle name="Normal - Style7 3 2" xfId="11964" xr:uid="{00000000-0005-0000-0000-00000C320000}"/>
    <cellStyle name="Normal - Style7 3 3" xfId="20484" xr:uid="{00000000-0005-0000-0000-00000D320000}"/>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3" xfId="11969" xr:uid="{00000000-0005-0000-0000-000013320000}"/>
    <cellStyle name="Normal - Style8 3 2" xfId="11970" xr:uid="{00000000-0005-0000-0000-000014320000}"/>
    <cellStyle name="Normal - Style8 3 3" xfId="20486" xr:uid="{00000000-0005-0000-0000-000015320000}"/>
    <cellStyle name="Normal - Style8 4" xfId="11971" xr:uid="{00000000-0005-0000-0000-000016320000}"/>
    <cellStyle name="Normal - Styln" xfId="11972" xr:uid="{00000000-0005-0000-0000-000017320000}"/>
    <cellStyle name="Normal - Styln 2" xfId="20487" xr:uid="{00000000-0005-0000-0000-000018320000}"/>
    <cellStyle name="Normal (bottom)" xfId="11973" xr:uid="{00000000-0005-0000-0000-000019320000}"/>
    <cellStyle name="Normal (bottom) 2" xfId="11974" xr:uid="{00000000-0005-0000-0000-00001A320000}"/>
    <cellStyle name="Normal (bottom) 2 2" xfId="20489" xr:uid="{00000000-0005-0000-0000-00001B320000}"/>
    <cellStyle name="Normal (bottom) 3" xfId="11975" xr:uid="{00000000-0005-0000-0000-00001C320000}"/>
    <cellStyle name="Normal (bottom) 3 2" xfId="11976" xr:uid="{00000000-0005-0000-0000-00001D320000}"/>
    <cellStyle name="Normal (bottom) 3 2 2" xfId="20491" xr:uid="{00000000-0005-0000-0000-00001E320000}"/>
    <cellStyle name="Normal (bottom) 3 3" xfId="20490" xr:uid="{00000000-0005-0000-0000-00001F320000}"/>
    <cellStyle name="Normal (bottom) 4" xfId="11977" xr:uid="{00000000-0005-0000-0000-000020320000}"/>
    <cellStyle name="Normal (bottom) 4 2" xfId="11978" xr:uid="{00000000-0005-0000-0000-000021320000}"/>
    <cellStyle name="Normal (bottom) 4 2 2" xfId="20493" xr:uid="{00000000-0005-0000-0000-000022320000}"/>
    <cellStyle name="Normal (bottom) 4 3" xfId="20492" xr:uid="{00000000-0005-0000-0000-000023320000}"/>
    <cellStyle name="Normal (bottom) 5" xfId="11979" xr:uid="{00000000-0005-0000-0000-000024320000}"/>
    <cellStyle name="Normal (bottom) 5 2" xfId="11980" xr:uid="{00000000-0005-0000-0000-000025320000}"/>
    <cellStyle name="Normal (bottom) 5 2 2" xfId="20495" xr:uid="{00000000-0005-0000-0000-000026320000}"/>
    <cellStyle name="Normal (bottom) 5 3" xfId="20494" xr:uid="{00000000-0005-0000-0000-000027320000}"/>
    <cellStyle name="Normal (bottom) 6" xfId="20488" xr:uid="{00000000-0005-0000-0000-000028320000}"/>
    <cellStyle name="Normal (grey)" xfId="11981" xr:uid="{00000000-0005-0000-0000-000029320000}"/>
    <cellStyle name="Normal (grey) 2" xfId="20496" xr:uid="{00000000-0005-0000-0000-00002A320000}"/>
    <cellStyle name="Normal (left)" xfId="11982" xr:uid="{00000000-0005-0000-0000-00002B320000}"/>
    <cellStyle name="Normal (left) 2" xfId="11983" xr:uid="{00000000-0005-0000-0000-00002C320000}"/>
    <cellStyle name="Normal (left) 2 2" xfId="20498" xr:uid="{00000000-0005-0000-0000-00002D320000}"/>
    <cellStyle name="Normal (left) 3" xfId="11984" xr:uid="{00000000-0005-0000-0000-00002E320000}"/>
    <cellStyle name="Normal (left) 3 2" xfId="11985" xr:uid="{00000000-0005-0000-0000-00002F320000}"/>
    <cellStyle name="Normal (left) 3 2 2" xfId="20500" xr:uid="{00000000-0005-0000-0000-000030320000}"/>
    <cellStyle name="Normal (left) 3 3" xfId="20499" xr:uid="{00000000-0005-0000-0000-000031320000}"/>
    <cellStyle name="Normal (left) 4" xfId="11986" xr:uid="{00000000-0005-0000-0000-000032320000}"/>
    <cellStyle name="Normal (left) 4 2" xfId="11987" xr:uid="{00000000-0005-0000-0000-000033320000}"/>
    <cellStyle name="Normal (left) 4 2 2" xfId="20502" xr:uid="{00000000-0005-0000-0000-000034320000}"/>
    <cellStyle name="Normal (left) 4 3" xfId="20501" xr:uid="{00000000-0005-0000-0000-000035320000}"/>
    <cellStyle name="Normal (left) 5" xfId="11988" xr:uid="{00000000-0005-0000-0000-000036320000}"/>
    <cellStyle name="Normal (left) 5 2" xfId="11989" xr:uid="{00000000-0005-0000-0000-000037320000}"/>
    <cellStyle name="Normal (left) 5 2 2" xfId="20504" xr:uid="{00000000-0005-0000-0000-000038320000}"/>
    <cellStyle name="Normal (left) 5 3" xfId="20503" xr:uid="{00000000-0005-0000-0000-000039320000}"/>
    <cellStyle name="Normal (left) 6" xfId="20497" xr:uid="{00000000-0005-0000-0000-00003A320000}"/>
    <cellStyle name="Normal (middle)" xfId="11990" xr:uid="{00000000-0005-0000-0000-00003B320000}"/>
    <cellStyle name="Normal (middle) 2" xfId="11991" xr:uid="{00000000-0005-0000-0000-00003C320000}"/>
    <cellStyle name="Normal (middle) 2 2" xfId="20506" xr:uid="{00000000-0005-0000-0000-00003D320000}"/>
    <cellStyle name="Normal (middle) 3" xfId="11992" xr:uid="{00000000-0005-0000-0000-00003E320000}"/>
    <cellStyle name="Normal (middle) 3 2" xfId="11993" xr:uid="{00000000-0005-0000-0000-00003F320000}"/>
    <cellStyle name="Normal (middle) 3 2 2" xfId="20508" xr:uid="{00000000-0005-0000-0000-000040320000}"/>
    <cellStyle name="Normal (middle) 3 3" xfId="20507" xr:uid="{00000000-0005-0000-0000-000041320000}"/>
    <cellStyle name="Normal (middle) 4" xfId="11994" xr:uid="{00000000-0005-0000-0000-000042320000}"/>
    <cellStyle name="Normal (middle) 4 2" xfId="11995" xr:uid="{00000000-0005-0000-0000-000043320000}"/>
    <cellStyle name="Normal (middle) 4 2 2" xfId="20510" xr:uid="{00000000-0005-0000-0000-000044320000}"/>
    <cellStyle name="Normal (middle) 4 3" xfId="20509" xr:uid="{00000000-0005-0000-0000-000045320000}"/>
    <cellStyle name="Normal (middle) 5" xfId="11996" xr:uid="{00000000-0005-0000-0000-000046320000}"/>
    <cellStyle name="Normal (middle) 5 2" xfId="11997" xr:uid="{00000000-0005-0000-0000-000047320000}"/>
    <cellStyle name="Normal (middle) 5 2 2" xfId="20512" xr:uid="{00000000-0005-0000-0000-000048320000}"/>
    <cellStyle name="Normal (middle) 5 3" xfId="20511" xr:uid="{00000000-0005-0000-0000-000049320000}"/>
    <cellStyle name="Normal (middle) 6" xfId="20505" xr:uid="{00000000-0005-0000-0000-00004A320000}"/>
    <cellStyle name="Normal (right)" xfId="11998" xr:uid="{00000000-0005-0000-0000-00004B320000}"/>
    <cellStyle name="Normal (right) 2" xfId="11999" xr:uid="{00000000-0005-0000-0000-00004C320000}"/>
    <cellStyle name="Normal (right) 2 2" xfId="20514" xr:uid="{00000000-0005-0000-0000-00004D320000}"/>
    <cellStyle name="Normal (right) 3" xfId="12000" xr:uid="{00000000-0005-0000-0000-00004E320000}"/>
    <cellStyle name="Normal (right) 3 2" xfId="12001" xr:uid="{00000000-0005-0000-0000-00004F320000}"/>
    <cellStyle name="Normal (right) 3 2 2" xfId="20516" xr:uid="{00000000-0005-0000-0000-000050320000}"/>
    <cellStyle name="Normal (right) 3 3" xfId="20515" xr:uid="{00000000-0005-0000-0000-000051320000}"/>
    <cellStyle name="Normal (right) 4" xfId="12002" xr:uid="{00000000-0005-0000-0000-000052320000}"/>
    <cellStyle name="Normal (right) 4 2" xfId="12003" xr:uid="{00000000-0005-0000-0000-000053320000}"/>
    <cellStyle name="Normal (right) 4 2 2" xfId="20518" xr:uid="{00000000-0005-0000-0000-000054320000}"/>
    <cellStyle name="Normal (right) 4 3" xfId="20517" xr:uid="{00000000-0005-0000-0000-000055320000}"/>
    <cellStyle name="Normal (right) 5" xfId="12004" xr:uid="{00000000-0005-0000-0000-000056320000}"/>
    <cellStyle name="Normal (right) 5 2" xfId="12005" xr:uid="{00000000-0005-0000-0000-000057320000}"/>
    <cellStyle name="Normal (right) 5 2 2" xfId="20520" xr:uid="{00000000-0005-0000-0000-000058320000}"/>
    <cellStyle name="Normal (right) 5 3" xfId="20519" xr:uid="{00000000-0005-0000-0000-000059320000}"/>
    <cellStyle name="Normal (right) 6" xfId="20513" xr:uid="{00000000-0005-0000-0000-00005A320000}"/>
    <cellStyle name="Normal (top)" xfId="12006" xr:uid="{00000000-0005-0000-0000-00005B320000}"/>
    <cellStyle name="Normal (top) 2" xfId="20521" xr:uid="{00000000-0005-0000-0000-00005C320000}"/>
    <cellStyle name="Normal (white)" xfId="12007" xr:uid="{00000000-0005-0000-0000-00005D320000}"/>
    <cellStyle name="Normal (white) 2" xfId="12008" xr:uid="{00000000-0005-0000-0000-00005E320000}"/>
    <cellStyle name="Normal (white) 2 2" xfId="20523" xr:uid="{00000000-0005-0000-0000-00005F320000}"/>
    <cellStyle name="Normal (white) 3" xfId="12009" xr:uid="{00000000-0005-0000-0000-000060320000}"/>
    <cellStyle name="Normal (white) 3 2" xfId="12010" xr:uid="{00000000-0005-0000-0000-000061320000}"/>
    <cellStyle name="Normal (white) 3 2 2" xfId="20525" xr:uid="{00000000-0005-0000-0000-000062320000}"/>
    <cellStyle name="Normal (white) 3 3" xfId="20524" xr:uid="{00000000-0005-0000-0000-000063320000}"/>
    <cellStyle name="Normal (white) 4" xfId="12011" xr:uid="{00000000-0005-0000-0000-000064320000}"/>
    <cellStyle name="Normal (white) 4 2" xfId="12012" xr:uid="{00000000-0005-0000-0000-000065320000}"/>
    <cellStyle name="Normal (white) 4 2 2" xfId="20527" xr:uid="{00000000-0005-0000-0000-000066320000}"/>
    <cellStyle name="Normal (white) 4 3" xfId="20526" xr:uid="{00000000-0005-0000-0000-000067320000}"/>
    <cellStyle name="Normal (white) 5" xfId="12013" xr:uid="{00000000-0005-0000-0000-000068320000}"/>
    <cellStyle name="Normal (white) 5 2" xfId="12014" xr:uid="{00000000-0005-0000-0000-000069320000}"/>
    <cellStyle name="Normal (white) 5 2 2" xfId="20529" xr:uid="{00000000-0005-0000-0000-00006A320000}"/>
    <cellStyle name="Normal (white) 5 3" xfId="20528" xr:uid="{00000000-0005-0000-0000-00006B320000}"/>
    <cellStyle name="Normal (white) 6" xfId="20522" xr:uid="{00000000-0005-0000-0000-00006C320000}"/>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3" xfId="12018" xr:uid="{00000000-0005-0000-0000-000071320000}"/>
    <cellStyle name="Normal 10 10 3 2" xfId="20532" xr:uid="{00000000-0005-0000-0000-000072320000}"/>
    <cellStyle name="Normal 10 10 4" xfId="12019" xr:uid="{00000000-0005-0000-0000-000073320000}"/>
    <cellStyle name="Normal 10 10 4 2" xfId="20533" xr:uid="{00000000-0005-0000-0000-000074320000}"/>
    <cellStyle name="Normal 10 10 5" xfId="12020" xr:uid="{00000000-0005-0000-0000-000075320000}"/>
    <cellStyle name="Normal 10 10 5 2" xfId="20534" xr:uid="{00000000-0005-0000-0000-000076320000}"/>
    <cellStyle name="Normal 10 10 6" xfId="20530" xr:uid="{00000000-0005-0000-0000-000077320000}"/>
    <cellStyle name="Normal 10 11" xfId="12021" xr:uid="{00000000-0005-0000-0000-000078320000}"/>
    <cellStyle name="Normal 10 11 2" xfId="12022" xr:uid="{00000000-0005-0000-0000-000079320000}"/>
    <cellStyle name="Normal 10 11 2 2" xfId="20536" xr:uid="{00000000-0005-0000-0000-00007A320000}"/>
    <cellStyle name="Normal 10 11 3" xfId="12023" xr:uid="{00000000-0005-0000-0000-00007B320000}"/>
    <cellStyle name="Normal 10 11 3 2" xfId="20537" xr:uid="{00000000-0005-0000-0000-00007C320000}"/>
    <cellStyle name="Normal 10 11 4" xfId="12024" xr:uid="{00000000-0005-0000-0000-00007D320000}"/>
    <cellStyle name="Normal 10 11 4 2" xfId="20538" xr:uid="{00000000-0005-0000-0000-00007E320000}"/>
    <cellStyle name="Normal 10 11 5" xfId="12025" xr:uid="{00000000-0005-0000-0000-00007F320000}"/>
    <cellStyle name="Normal 10 11 5 2" xfId="20539" xr:uid="{00000000-0005-0000-0000-000080320000}"/>
    <cellStyle name="Normal 10 11 6" xfId="20535" xr:uid="{00000000-0005-0000-0000-000081320000}"/>
    <cellStyle name="Normal 10 12" xfId="12026" xr:uid="{00000000-0005-0000-0000-000082320000}"/>
    <cellStyle name="Normal 10 12 2" xfId="12027" xr:uid="{00000000-0005-0000-0000-000083320000}"/>
    <cellStyle name="Normal 10 12 2 2" xfId="20541" xr:uid="{00000000-0005-0000-0000-000084320000}"/>
    <cellStyle name="Normal 10 12 3" xfId="12028" xr:uid="{00000000-0005-0000-0000-000085320000}"/>
    <cellStyle name="Normal 10 12 3 2" xfId="20542" xr:uid="{00000000-0005-0000-0000-000086320000}"/>
    <cellStyle name="Normal 10 12 4" xfId="12029" xr:uid="{00000000-0005-0000-0000-000087320000}"/>
    <cellStyle name="Normal 10 12 4 2" xfId="20543" xr:uid="{00000000-0005-0000-0000-000088320000}"/>
    <cellStyle name="Normal 10 12 5" xfId="20540" xr:uid="{00000000-0005-0000-0000-000089320000}"/>
    <cellStyle name="Normal 10 13" xfId="12030" xr:uid="{00000000-0005-0000-0000-00008A320000}"/>
    <cellStyle name="Normal 10 13 2" xfId="12031" xr:uid="{00000000-0005-0000-0000-00008B320000}"/>
    <cellStyle name="Normal 10 13 2 2" xfId="20545" xr:uid="{00000000-0005-0000-0000-00008C320000}"/>
    <cellStyle name="Normal 10 13 3" xfId="12032" xr:uid="{00000000-0005-0000-0000-00008D320000}"/>
    <cellStyle name="Normal 10 13 3 2" xfId="20546" xr:uid="{00000000-0005-0000-0000-00008E320000}"/>
    <cellStyle name="Normal 10 13 4" xfId="12033" xr:uid="{00000000-0005-0000-0000-00008F320000}"/>
    <cellStyle name="Normal 10 13 4 2" xfId="20547" xr:uid="{00000000-0005-0000-0000-000090320000}"/>
    <cellStyle name="Normal 10 13 5" xfId="20544" xr:uid="{00000000-0005-0000-0000-000091320000}"/>
    <cellStyle name="Normal 10 14" xfId="12034" xr:uid="{00000000-0005-0000-0000-000092320000}"/>
    <cellStyle name="Normal 10 14 2" xfId="12035" xr:uid="{00000000-0005-0000-0000-000093320000}"/>
    <cellStyle name="Normal 10 14 2 2" xfId="20549" xr:uid="{00000000-0005-0000-0000-000094320000}"/>
    <cellStyle name="Normal 10 14 3" xfId="12036" xr:uid="{00000000-0005-0000-0000-000095320000}"/>
    <cellStyle name="Normal 10 14 3 2" xfId="20550" xr:uid="{00000000-0005-0000-0000-000096320000}"/>
    <cellStyle name="Normal 10 14 4" xfId="12037" xr:uid="{00000000-0005-0000-0000-000097320000}"/>
    <cellStyle name="Normal 10 14 4 2" xfId="20551" xr:uid="{00000000-0005-0000-0000-000098320000}"/>
    <cellStyle name="Normal 10 14 5" xfId="20548" xr:uid="{00000000-0005-0000-0000-000099320000}"/>
    <cellStyle name="Normal 10 15" xfId="12038" xr:uid="{00000000-0005-0000-0000-00009A320000}"/>
    <cellStyle name="Normal 10 15 2" xfId="12039" xr:uid="{00000000-0005-0000-0000-00009B320000}"/>
    <cellStyle name="Normal 10 15 2 2" xfId="20553" xr:uid="{00000000-0005-0000-0000-00009C320000}"/>
    <cellStyle name="Normal 10 15 3" xfId="12040" xr:uid="{00000000-0005-0000-0000-00009D320000}"/>
    <cellStyle name="Normal 10 15 3 2" xfId="20554" xr:uid="{00000000-0005-0000-0000-00009E320000}"/>
    <cellStyle name="Normal 10 15 4" xfId="12041" xr:uid="{00000000-0005-0000-0000-00009F320000}"/>
    <cellStyle name="Normal 10 15 4 2" xfId="20555" xr:uid="{00000000-0005-0000-0000-0000A0320000}"/>
    <cellStyle name="Normal 10 15 5" xfId="20552" xr:uid="{00000000-0005-0000-0000-0000A1320000}"/>
    <cellStyle name="Normal 10 16" xfId="12042" xr:uid="{00000000-0005-0000-0000-0000A2320000}"/>
    <cellStyle name="Normal 10 16 2" xfId="12043" xr:uid="{00000000-0005-0000-0000-0000A3320000}"/>
    <cellStyle name="Normal 10 16 2 2" xfId="20557" xr:uid="{00000000-0005-0000-0000-0000A4320000}"/>
    <cellStyle name="Normal 10 16 3" xfId="12044" xr:uid="{00000000-0005-0000-0000-0000A5320000}"/>
    <cellStyle name="Normal 10 16 3 2" xfId="20558" xr:uid="{00000000-0005-0000-0000-0000A6320000}"/>
    <cellStyle name="Normal 10 16 4" xfId="12045" xr:uid="{00000000-0005-0000-0000-0000A7320000}"/>
    <cellStyle name="Normal 10 16 4 2" xfId="20559" xr:uid="{00000000-0005-0000-0000-0000A8320000}"/>
    <cellStyle name="Normal 10 16 5" xfId="20556" xr:uid="{00000000-0005-0000-0000-0000A9320000}"/>
    <cellStyle name="Normal 10 17" xfId="12046" xr:uid="{00000000-0005-0000-0000-0000AA320000}"/>
    <cellStyle name="Normal 10 17 2" xfId="12047" xr:uid="{00000000-0005-0000-0000-0000AB320000}"/>
    <cellStyle name="Normal 10 17 2 2" xfId="20561" xr:uid="{00000000-0005-0000-0000-0000AC320000}"/>
    <cellStyle name="Normal 10 17 3" xfId="12048" xr:uid="{00000000-0005-0000-0000-0000AD320000}"/>
    <cellStyle name="Normal 10 17 3 2" xfId="20562" xr:uid="{00000000-0005-0000-0000-0000AE320000}"/>
    <cellStyle name="Normal 10 17 4" xfId="12049" xr:uid="{00000000-0005-0000-0000-0000AF320000}"/>
    <cellStyle name="Normal 10 17 4 2" xfId="20563" xr:uid="{00000000-0005-0000-0000-0000B0320000}"/>
    <cellStyle name="Normal 10 17 5" xfId="20560" xr:uid="{00000000-0005-0000-0000-0000B1320000}"/>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3" xfId="20566" xr:uid="{00000000-0005-0000-0000-0000B7320000}"/>
    <cellStyle name="Normal 10 18 2 3" xfId="12054" xr:uid="{00000000-0005-0000-0000-0000B8320000}"/>
    <cellStyle name="Normal 10 18 2 3 2" xfId="20568" xr:uid="{00000000-0005-0000-0000-0000B9320000}"/>
    <cellStyle name="Normal 10 18 2 4" xfId="20565" xr:uid="{00000000-0005-0000-0000-0000BA320000}"/>
    <cellStyle name="Normal 10 18 3" xfId="12055" xr:uid="{00000000-0005-0000-0000-0000BB320000}"/>
    <cellStyle name="Normal 10 18 3 2" xfId="12056" xr:uid="{00000000-0005-0000-0000-0000BC320000}"/>
    <cellStyle name="Normal 10 18 3 2 2" xfId="20570" xr:uid="{00000000-0005-0000-0000-0000BD320000}"/>
    <cellStyle name="Normal 10 18 3 3" xfId="20569" xr:uid="{00000000-0005-0000-0000-0000BE320000}"/>
    <cellStyle name="Normal 10 18 4" xfId="12057" xr:uid="{00000000-0005-0000-0000-0000BF320000}"/>
    <cellStyle name="Normal 10 18 4 2" xfId="20571" xr:uid="{00000000-0005-0000-0000-0000C0320000}"/>
    <cellStyle name="Normal 10 18 5" xfId="20564" xr:uid="{00000000-0005-0000-0000-0000C1320000}"/>
    <cellStyle name="Normal 10 19" xfId="12058" xr:uid="{00000000-0005-0000-0000-0000C2320000}"/>
    <cellStyle name="Normal 10 19 2" xfId="20572" xr:uid="{00000000-0005-0000-0000-0000C3320000}"/>
    <cellStyle name="Normal 10 2" xfId="12059" xr:uid="{00000000-0005-0000-0000-0000C4320000}"/>
    <cellStyle name="Normal 10 2 10" xfId="12060" xr:uid="{00000000-0005-0000-0000-0000C5320000}"/>
    <cellStyle name="Normal 10 2 11" xfId="20573" xr:uid="{00000000-0005-0000-0000-0000C6320000}"/>
    <cellStyle name="Normal 10 2 2" xfId="12061" xr:uid="{00000000-0005-0000-0000-0000C7320000}"/>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3" xfId="12065" xr:uid="{00000000-0005-0000-0000-0000CC320000}"/>
    <cellStyle name="Normal 10 2 2 2 2 3 2" xfId="20578" xr:uid="{00000000-0005-0000-0000-0000CD320000}"/>
    <cellStyle name="Normal 10 2 2 2 2 4" xfId="20576" xr:uid="{00000000-0005-0000-0000-0000CE320000}"/>
    <cellStyle name="Normal 10 2 2 2 3" xfId="12066" xr:uid="{00000000-0005-0000-0000-0000CF320000}"/>
    <cellStyle name="Normal 10 2 2 2 3 2" xfId="12067" xr:uid="{00000000-0005-0000-0000-0000D0320000}"/>
    <cellStyle name="Normal 10 2 2 2 3 2 2" xfId="20580" xr:uid="{00000000-0005-0000-0000-0000D1320000}"/>
    <cellStyle name="Normal 10 2 2 2 3 3" xfId="20579" xr:uid="{00000000-0005-0000-0000-0000D2320000}"/>
    <cellStyle name="Normal 10 2 2 2 4" xfId="12068" xr:uid="{00000000-0005-0000-0000-0000D3320000}"/>
    <cellStyle name="Normal 10 2 2 2 4 2" xfId="20581" xr:uid="{00000000-0005-0000-0000-0000D4320000}"/>
    <cellStyle name="Normal 10 2 2 2 5" xfId="20575" xr:uid="{00000000-0005-0000-0000-0000D5320000}"/>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3" xfId="20583" xr:uid="{00000000-0005-0000-0000-0000DA320000}"/>
    <cellStyle name="Normal 10 2 2 3 3" xfId="12072" xr:uid="{00000000-0005-0000-0000-0000DB320000}"/>
    <cellStyle name="Normal 10 2 2 3 3 2" xfId="20585" xr:uid="{00000000-0005-0000-0000-0000DC320000}"/>
    <cellStyle name="Normal 10 2 2 3 4" xfId="20582" xr:uid="{00000000-0005-0000-0000-0000DD320000}"/>
    <cellStyle name="Normal 10 2 2 4" xfId="12073" xr:uid="{00000000-0005-0000-0000-0000DE320000}"/>
    <cellStyle name="Normal 10 2 2 4 2" xfId="12074" xr:uid="{00000000-0005-0000-0000-0000DF320000}"/>
    <cellStyle name="Normal 10 2 2 4 2 2" xfId="20587" xr:uid="{00000000-0005-0000-0000-0000E0320000}"/>
    <cellStyle name="Normal 10 2 2 4 3" xfId="20586" xr:uid="{00000000-0005-0000-0000-0000E1320000}"/>
    <cellStyle name="Normal 10 2 2 5" xfId="12075" xr:uid="{00000000-0005-0000-0000-0000E2320000}"/>
    <cellStyle name="Normal 10 2 2 5 2" xfId="20588" xr:uid="{00000000-0005-0000-0000-0000E3320000}"/>
    <cellStyle name="Normal 10 2 2 6" xfId="12076" xr:uid="{00000000-0005-0000-0000-0000E4320000}"/>
    <cellStyle name="Normal 10 2 2 6 2" xfId="20589" xr:uid="{00000000-0005-0000-0000-0000E5320000}"/>
    <cellStyle name="Normal 10 2 2 7" xfId="12077" xr:uid="{00000000-0005-0000-0000-0000E6320000}"/>
    <cellStyle name="Normal 10 2 2 7 2" xfId="20590" xr:uid="{00000000-0005-0000-0000-0000E7320000}"/>
    <cellStyle name="Normal 10 2 2 8" xfId="12078" xr:uid="{00000000-0005-0000-0000-0000E8320000}"/>
    <cellStyle name="Normal 10 2 2 8 2" xfId="20591" xr:uid="{00000000-0005-0000-0000-0000E9320000}"/>
    <cellStyle name="Normal 10 2 2 9" xfId="20574" xr:uid="{00000000-0005-0000-0000-0000EA320000}"/>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3" xfId="12082" xr:uid="{00000000-0005-0000-0000-0000EF320000}"/>
    <cellStyle name="Normal 10 2 3 2 3 2" xfId="20595" xr:uid="{00000000-0005-0000-0000-0000F0320000}"/>
    <cellStyle name="Normal 10 2 3 2 4" xfId="20593" xr:uid="{00000000-0005-0000-0000-0000F1320000}"/>
    <cellStyle name="Normal 10 2 3 3" xfId="12083" xr:uid="{00000000-0005-0000-0000-0000F2320000}"/>
    <cellStyle name="Normal 10 2 3 3 2" xfId="12084" xr:uid="{00000000-0005-0000-0000-0000F3320000}"/>
    <cellStyle name="Normal 10 2 3 3 2 2" xfId="20597" xr:uid="{00000000-0005-0000-0000-0000F4320000}"/>
    <cellStyle name="Normal 10 2 3 3 3" xfId="20596" xr:uid="{00000000-0005-0000-0000-0000F5320000}"/>
    <cellStyle name="Normal 10 2 3 4" xfId="12085" xr:uid="{00000000-0005-0000-0000-0000F6320000}"/>
    <cellStyle name="Normal 10 2 3 4 2" xfId="20598" xr:uid="{00000000-0005-0000-0000-0000F7320000}"/>
    <cellStyle name="Normal 10 2 3 5" xfId="12086" xr:uid="{00000000-0005-0000-0000-0000F8320000}"/>
    <cellStyle name="Normal 10 2 3 5 2" xfId="20599" xr:uid="{00000000-0005-0000-0000-0000F9320000}"/>
    <cellStyle name="Normal 10 2 3 6" xfId="20592" xr:uid="{00000000-0005-0000-0000-0000FA320000}"/>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3" xfId="20601" xr:uid="{00000000-0005-0000-0000-0000FF320000}"/>
    <cellStyle name="Normal 10 2 4 3" xfId="12090" xr:uid="{00000000-0005-0000-0000-000000330000}"/>
    <cellStyle name="Normal 10 2 4 3 2" xfId="20603" xr:uid="{00000000-0005-0000-0000-000001330000}"/>
    <cellStyle name="Normal 10 2 4 4" xfId="12091" xr:uid="{00000000-0005-0000-0000-000002330000}"/>
    <cellStyle name="Normal 10 2 4 4 2" xfId="20604" xr:uid="{00000000-0005-0000-0000-000003330000}"/>
    <cellStyle name="Normal 10 2 4 5" xfId="20600" xr:uid="{00000000-0005-0000-0000-000004330000}"/>
    <cellStyle name="Normal 10 2 5" xfId="12092" xr:uid="{00000000-0005-0000-0000-000005330000}"/>
    <cellStyle name="Normal 10 2 5 2" xfId="12093" xr:uid="{00000000-0005-0000-0000-000006330000}"/>
    <cellStyle name="Normal 10 2 5 2 2" xfId="20606" xr:uid="{00000000-0005-0000-0000-000007330000}"/>
    <cellStyle name="Normal 10 2 5 3" xfId="20605" xr:uid="{00000000-0005-0000-0000-000008330000}"/>
    <cellStyle name="Normal 10 2 6" xfId="12094" xr:uid="{00000000-0005-0000-0000-000009330000}"/>
    <cellStyle name="Normal 10 2 6 2" xfId="20607" xr:uid="{00000000-0005-0000-0000-00000A330000}"/>
    <cellStyle name="Normal 10 2 7" xfId="12095" xr:uid="{00000000-0005-0000-0000-00000B330000}"/>
    <cellStyle name="Normal 10 2 7 2" xfId="20608" xr:uid="{00000000-0005-0000-0000-00000C330000}"/>
    <cellStyle name="Normal 10 2 8" xfId="12096" xr:uid="{00000000-0005-0000-0000-00000D330000}"/>
    <cellStyle name="Normal 10 2 8 2" xfId="20609" xr:uid="{00000000-0005-0000-0000-00000E330000}"/>
    <cellStyle name="Normal 10 2 9" xfId="12097" xr:uid="{00000000-0005-0000-0000-00000F330000}"/>
    <cellStyle name="Normal 10 2 9 2" xfId="20610" xr:uid="{00000000-0005-0000-0000-000010330000}"/>
    <cellStyle name="Normal 10 20" xfId="12098" xr:uid="{00000000-0005-0000-0000-000011330000}"/>
    <cellStyle name="Normal 10 20 2" xfId="20611" xr:uid="{00000000-0005-0000-0000-000012330000}"/>
    <cellStyle name="Normal 10 21" xfId="12099" xr:uid="{00000000-0005-0000-0000-000013330000}"/>
    <cellStyle name="Normal 10 21 2" xfId="20612" xr:uid="{00000000-0005-0000-0000-000014330000}"/>
    <cellStyle name="Normal 10 22" xfId="12100" xr:uid="{00000000-0005-0000-0000-000015330000}"/>
    <cellStyle name="Normal 10 3" xfId="12101" xr:uid="{00000000-0005-0000-0000-000016330000}"/>
    <cellStyle name="Normal 10 3 10" xfId="20613" xr:uid="{00000000-0005-0000-0000-000017330000}"/>
    <cellStyle name="Normal 10 3 2" xfId="12102" xr:uid="{00000000-0005-0000-0000-000018330000}"/>
    <cellStyle name="Normal 10 3 2 2" xfId="12103" xr:uid="{00000000-0005-0000-0000-000019330000}"/>
    <cellStyle name="Normal 10 3 2 2 2" xfId="12104" xr:uid="{00000000-0005-0000-0000-00001A330000}"/>
    <cellStyle name="Normal 10 3 2 2 2 2" xfId="20616" xr:uid="{00000000-0005-0000-0000-00001B330000}"/>
    <cellStyle name="Normal 10 3 2 2 3" xfId="12105" xr:uid="{00000000-0005-0000-0000-00001C330000}"/>
    <cellStyle name="Normal 10 3 2 2 3 2" xfId="20617" xr:uid="{00000000-0005-0000-0000-00001D330000}"/>
    <cellStyle name="Normal 10 3 2 2 4" xfId="20615" xr:uid="{00000000-0005-0000-0000-00001E330000}"/>
    <cellStyle name="Normal 10 3 2 3" xfId="12106" xr:uid="{00000000-0005-0000-0000-00001F330000}"/>
    <cellStyle name="Normal 10 3 2 3 2" xfId="12107" xr:uid="{00000000-0005-0000-0000-000020330000}"/>
    <cellStyle name="Normal 10 3 2 3 2 2" xfId="20619" xr:uid="{00000000-0005-0000-0000-000021330000}"/>
    <cellStyle name="Normal 10 3 2 3 3" xfId="20618" xr:uid="{00000000-0005-0000-0000-000022330000}"/>
    <cellStyle name="Normal 10 3 2 4" xfId="12108" xr:uid="{00000000-0005-0000-0000-000023330000}"/>
    <cellStyle name="Normal 10 3 2 4 2" xfId="20620" xr:uid="{00000000-0005-0000-0000-000024330000}"/>
    <cellStyle name="Normal 10 3 2 5" xfId="12109" xr:uid="{00000000-0005-0000-0000-000025330000}"/>
    <cellStyle name="Normal 10 3 2 5 2" xfId="20621" xr:uid="{00000000-0005-0000-0000-000026330000}"/>
    <cellStyle name="Normal 10 3 2 6" xfId="12110" xr:uid="{00000000-0005-0000-0000-000027330000}"/>
    <cellStyle name="Normal 10 3 2 6 2" xfId="20622" xr:uid="{00000000-0005-0000-0000-000028330000}"/>
    <cellStyle name="Normal 10 3 2 7" xfId="12111" xr:uid="{00000000-0005-0000-0000-000029330000}"/>
    <cellStyle name="Normal 10 3 2 7 2" xfId="20623" xr:uid="{00000000-0005-0000-0000-00002A330000}"/>
    <cellStyle name="Normal 10 3 2 8" xfId="20614" xr:uid="{00000000-0005-0000-0000-00002B330000}"/>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3" xfId="20625" xr:uid="{00000000-0005-0000-0000-000030330000}"/>
    <cellStyle name="Normal 10 3 3 3" xfId="12115" xr:uid="{00000000-0005-0000-0000-000031330000}"/>
    <cellStyle name="Normal 10 3 3 3 2" xfId="20627" xr:uid="{00000000-0005-0000-0000-000032330000}"/>
    <cellStyle name="Normal 10 3 3 4" xfId="12116" xr:uid="{00000000-0005-0000-0000-000033330000}"/>
    <cellStyle name="Normal 10 3 3 4 2" xfId="20628" xr:uid="{00000000-0005-0000-0000-000034330000}"/>
    <cellStyle name="Normal 10 3 3 5" xfId="20624" xr:uid="{00000000-0005-0000-0000-000035330000}"/>
    <cellStyle name="Normal 10 3 4" xfId="12117" xr:uid="{00000000-0005-0000-0000-000036330000}"/>
    <cellStyle name="Normal 10 3 4 2" xfId="12118" xr:uid="{00000000-0005-0000-0000-000037330000}"/>
    <cellStyle name="Normal 10 3 4 2 2" xfId="20630" xr:uid="{00000000-0005-0000-0000-000038330000}"/>
    <cellStyle name="Normal 10 3 4 3" xfId="12119" xr:uid="{00000000-0005-0000-0000-000039330000}"/>
    <cellStyle name="Normal 10 3 4 3 2" xfId="20631" xr:uid="{00000000-0005-0000-0000-00003A330000}"/>
    <cellStyle name="Normal 10 3 4 4" xfId="20629" xr:uid="{00000000-0005-0000-0000-00003B330000}"/>
    <cellStyle name="Normal 10 3 5" xfId="12120" xr:uid="{00000000-0005-0000-0000-00003C330000}"/>
    <cellStyle name="Normal 10 3 5 2" xfId="20632" xr:uid="{00000000-0005-0000-0000-00003D330000}"/>
    <cellStyle name="Normal 10 3 6" xfId="12121" xr:uid="{00000000-0005-0000-0000-00003E330000}"/>
    <cellStyle name="Normal 10 3 6 2" xfId="20633" xr:uid="{00000000-0005-0000-0000-00003F330000}"/>
    <cellStyle name="Normal 10 3 7" xfId="12122" xr:uid="{00000000-0005-0000-0000-000040330000}"/>
    <cellStyle name="Normal 10 3 7 2" xfId="20634" xr:uid="{00000000-0005-0000-0000-000041330000}"/>
    <cellStyle name="Normal 10 3 8" xfId="12123" xr:uid="{00000000-0005-0000-0000-000042330000}"/>
    <cellStyle name="Normal 10 3 8 2" xfId="20635" xr:uid="{00000000-0005-0000-0000-000043330000}"/>
    <cellStyle name="Normal 10 3 9" xfId="12124" xr:uid="{00000000-0005-0000-0000-000044330000}"/>
    <cellStyle name="Normal 10 4" xfId="12125" xr:uid="{00000000-0005-0000-0000-000045330000}"/>
    <cellStyle name="Normal 10 4 10" xfId="20636" xr:uid="{00000000-0005-0000-0000-000046330000}"/>
    <cellStyle name="Normal 10 4 2" xfId="12126" xr:uid="{00000000-0005-0000-0000-000047330000}"/>
    <cellStyle name="Normal 10 4 2 2" xfId="12127" xr:uid="{00000000-0005-0000-0000-000048330000}"/>
    <cellStyle name="Normal 10 4 2 2 2" xfId="12128" xr:uid="{00000000-0005-0000-0000-000049330000}"/>
    <cellStyle name="Normal 10 4 2 2 2 2" xfId="20639" xr:uid="{00000000-0005-0000-0000-00004A330000}"/>
    <cellStyle name="Normal 10 4 2 2 3" xfId="12129" xr:uid="{00000000-0005-0000-0000-00004B330000}"/>
    <cellStyle name="Normal 10 4 2 2 3 2" xfId="20640" xr:uid="{00000000-0005-0000-0000-00004C330000}"/>
    <cellStyle name="Normal 10 4 2 2 4" xfId="20638" xr:uid="{00000000-0005-0000-0000-00004D330000}"/>
    <cellStyle name="Normal 10 4 2 3" xfId="12130" xr:uid="{00000000-0005-0000-0000-00004E330000}"/>
    <cellStyle name="Normal 10 4 2 3 2" xfId="20641" xr:uid="{00000000-0005-0000-0000-00004F330000}"/>
    <cellStyle name="Normal 10 4 2 4" xfId="12131" xr:uid="{00000000-0005-0000-0000-000050330000}"/>
    <cellStyle name="Normal 10 4 2 4 2" xfId="20642" xr:uid="{00000000-0005-0000-0000-000051330000}"/>
    <cellStyle name="Normal 10 4 2 5" xfId="12132" xr:uid="{00000000-0005-0000-0000-000052330000}"/>
    <cellStyle name="Normal 10 4 2 5 2" xfId="20643" xr:uid="{00000000-0005-0000-0000-000053330000}"/>
    <cellStyle name="Normal 10 4 2 6" xfId="12133" xr:uid="{00000000-0005-0000-0000-000054330000}"/>
    <cellStyle name="Normal 10 4 2 6 2" xfId="20644" xr:uid="{00000000-0005-0000-0000-000055330000}"/>
    <cellStyle name="Normal 10 4 2 7" xfId="12134" xr:uid="{00000000-0005-0000-0000-000056330000}"/>
    <cellStyle name="Normal 10 4 2 7 2" xfId="20645" xr:uid="{00000000-0005-0000-0000-000057330000}"/>
    <cellStyle name="Normal 10 4 2 8" xfId="20637" xr:uid="{00000000-0005-0000-0000-000058330000}"/>
    <cellStyle name="Normal 10 4 3" xfId="12135" xr:uid="{00000000-0005-0000-0000-000059330000}"/>
    <cellStyle name="Normal 10 4 3 2" xfId="12136" xr:uid="{00000000-0005-0000-0000-00005A330000}"/>
    <cellStyle name="Normal 10 4 3 2 2" xfId="20647" xr:uid="{00000000-0005-0000-0000-00005B330000}"/>
    <cellStyle name="Normal 10 4 3 3" xfId="12137" xr:uid="{00000000-0005-0000-0000-00005C330000}"/>
    <cellStyle name="Normal 10 4 3 3 2" xfId="20648" xr:uid="{00000000-0005-0000-0000-00005D330000}"/>
    <cellStyle name="Normal 10 4 3 4" xfId="12138" xr:uid="{00000000-0005-0000-0000-00005E330000}"/>
    <cellStyle name="Normal 10 4 3 4 2" xfId="20649" xr:uid="{00000000-0005-0000-0000-00005F330000}"/>
    <cellStyle name="Normal 10 4 3 5" xfId="20646" xr:uid="{00000000-0005-0000-0000-000060330000}"/>
    <cellStyle name="Normal 10 4 4" xfId="12139" xr:uid="{00000000-0005-0000-0000-000061330000}"/>
    <cellStyle name="Normal 10 4 4 2" xfId="12140" xr:uid="{00000000-0005-0000-0000-000062330000}"/>
    <cellStyle name="Normal 10 4 4 2 2" xfId="20651" xr:uid="{00000000-0005-0000-0000-000063330000}"/>
    <cellStyle name="Normal 10 4 4 3" xfId="12141" xr:uid="{00000000-0005-0000-0000-000064330000}"/>
    <cellStyle name="Normal 10 4 4 3 2" xfId="20652" xr:uid="{00000000-0005-0000-0000-000065330000}"/>
    <cellStyle name="Normal 10 4 4 4" xfId="20650" xr:uid="{00000000-0005-0000-0000-000066330000}"/>
    <cellStyle name="Normal 10 4 5" xfId="12142" xr:uid="{00000000-0005-0000-0000-000067330000}"/>
    <cellStyle name="Normal 10 4 5 2" xfId="20653" xr:uid="{00000000-0005-0000-0000-000068330000}"/>
    <cellStyle name="Normal 10 4 6" xfId="12143" xr:uid="{00000000-0005-0000-0000-000069330000}"/>
    <cellStyle name="Normal 10 4 6 2" xfId="20654" xr:uid="{00000000-0005-0000-0000-00006A330000}"/>
    <cellStyle name="Normal 10 4 7" xfId="12144" xr:uid="{00000000-0005-0000-0000-00006B330000}"/>
    <cellStyle name="Normal 10 4 7 2" xfId="20655" xr:uid="{00000000-0005-0000-0000-00006C330000}"/>
    <cellStyle name="Normal 10 4 8" xfId="12145" xr:uid="{00000000-0005-0000-0000-00006D330000}"/>
    <cellStyle name="Normal 10 4 8 2" xfId="20656" xr:uid="{00000000-0005-0000-0000-00006E330000}"/>
    <cellStyle name="Normal 10 4 9" xfId="12146" xr:uid="{00000000-0005-0000-0000-00006F330000}"/>
    <cellStyle name="Normal 10 5" xfId="12147" xr:uid="{00000000-0005-0000-0000-000070330000}"/>
    <cellStyle name="Normal 10 5 2" xfId="12148" xr:uid="{00000000-0005-0000-0000-000071330000}"/>
    <cellStyle name="Normal 10 5 2 2" xfId="12149" xr:uid="{00000000-0005-0000-0000-000072330000}"/>
    <cellStyle name="Normal 10 5 2 2 2" xfId="20659" xr:uid="{00000000-0005-0000-0000-000073330000}"/>
    <cellStyle name="Normal 10 5 2 3" xfId="12150" xr:uid="{00000000-0005-0000-0000-000074330000}"/>
    <cellStyle name="Normal 10 5 2 3 2" xfId="20660" xr:uid="{00000000-0005-0000-0000-000075330000}"/>
    <cellStyle name="Normal 10 5 2 4" xfId="12151" xr:uid="{00000000-0005-0000-0000-000076330000}"/>
    <cellStyle name="Normal 10 5 2 4 2" xfId="20661" xr:uid="{00000000-0005-0000-0000-000077330000}"/>
    <cellStyle name="Normal 10 5 2 5" xfId="12152" xr:uid="{00000000-0005-0000-0000-000078330000}"/>
    <cellStyle name="Normal 10 5 2 5 2" xfId="20662" xr:uid="{00000000-0005-0000-0000-000079330000}"/>
    <cellStyle name="Normal 10 5 2 6" xfId="20658" xr:uid="{00000000-0005-0000-0000-00007A330000}"/>
    <cellStyle name="Normal 10 5 3" xfId="12153" xr:uid="{00000000-0005-0000-0000-00007B330000}"/>
    <cellStyle name="Normal 10 5 3 2" xfId="12154" xr:uid="{00000000-0005-0000-0000-00007C330000}"/>
    <cellStyle name="Normal 10 5 3 2 2" xfId="20664" xr:uid="{00000000-0005-0000-0000-00007D330000}"/>
    <cellStyle name="Normal 10 5 3 3" xfId="12155" xr:uid="{00000000-0005-0000-0000-00007E330000}"/>
    <cellStyle name="Normal 10 5 3 3 2" xfId="20665" xr:uid="{00000000-0005-0000-0000-00007F330000}"/>
    <cellStyle name="Normal 10 5 3 4" xfId="12156" xr:uid="{00000000-0005-0000-0000-000080330000}"/>
    <cellStyle name="Normal 10 5 3 4 2" xfId="20666" xr:uid="{00000000-0005-0000-0000-000081330000}"/>
    <cellStyle name="Normal 10 5 3 5" xfId="20663" xr:uid="{00000000-0005-0000-0000-000082330000}"/>
    <cellStyle name="Normal 10 5 4" xfId="12157" xr:uid="{00000000-0005-0000-0000-000083330000}"/>
    <cellStyle name="Normal 10 5 4 2" xfId="12158" xr:uid="{00000000-0005-0000-0000-000084330000}"/>
    <cellStyle name="Normal 10 5 4 2 2" xfId="20668" xr:uid="{00000000-0005-0000-0000-000085330000}"/>
    <cellStyle name="Normal 10 5 4 3" xfId="12159" xr:uid="{00000000-0005-0000-0000-000086330000}"/>
    <cellStyle name="Normal 10 5 4 3 2" xfId="20669" xr:uid="{00000000-0005-0000-0000-000087330000}"/>
    <cellStyle name="Normal 10 5 4 4" xfId="20667" xr:uid="{00000000-0005-0000-0000-000088330000}"/>
    <cellStyle name="Normal 10 5 5" xfId="12160" xr:uid="{00000000-0005-0000-0000-000089330000}"/>
    <cellStyle name="Normal 10 5 5 2" xfId="20670" xr:uid="{00000000-0005-0000-0000-00008A330000}"/>
    <cellStyle name="Normal 10 5 6" xfId="12161" xr:uid="{00000000-0005-0000-0000-00008B330000}"/>
    <cellStyle name="Normal 10 5 6 2" xfId="20671" xr:uid="{00000000-0005-0000-0000-00008C330000}"/>
    <cellStyle name="Normal 10 5 7" xfId="12162" xr:uid="{00000000-0005-0000-0000-00008D330000}"/>
    <cellStyle name="Normal 10 5 8" xfId="20657" xr:uid="{00000000-0005-0000-0000-00008E330000}"/>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3" xfId="12166" xr:uid="{00000000-0005-0000-0000-000093330000}"/>
    <cellStyle name="Normal 10 6 2 3 2" xfId="20675" xr:uid="{00000000-0005-0000-0000-000094330000}"/>
    <cellStyle name="Normal 10 6 2 4" xfId="12167" xr:uid="{00000000-0005-0000-0000-000095330000}"/>
    <cellStyle name="Normal 10 6 2 4 2" xfId="20676" xr:uid="{00000000-0005-0000-0000-000096330000}"/>
    <cellStyle name="Normal 10 6 2 5" xfId="20673" xr:uid="{00000000-0005-0000-0000-000097330000}"/>
    <cellStyle name="Normal 10 6 3" xfId="12168" xr:uid="{00000000-0005-0000-0000-000098330000}"/>
    <cellStyle name="Normal 10 6 3 2" xfId="12169" xr:uid="{00000000-0005-0000-0000-000099330000}"/>
    <cellStyle name="Normal 10 6 3 2 2" xfId="20678" xr:uid="{00000000-0005-0000-0000-00009A330000}"/>
    <cellStyle name="Normal 10 6 3 3" xfId="20677" xr:uid="{00000000-0005-0000-0000-00009B330000}"/>
    <cellStyle name="Normal 10 6 4" xfId="12170" xr:uid="{00000000-0005-0000-0000-00009C330000}"/>
    <cellStyle name="Normal 10 6 4 2" xfId="12171" xr:uid="{00000000-0005-0000-0000-00009D330000}"/>
    <cellStyle name="Normal 10 6 4 2 2" xfId="20680" xr:uid="{00000000-0005-0000-0000-00009E330000}"/>
    <cellStyle name="Normal 10 6 4 3" xfId="20679" xr:uid="{00000000-0005-0000-0000-00009F330000}"/>
    <cellStyle name="Normal 10 6 5" xfId="12172" xr:uid="{00000000-0005-0000-0000-0000A0330000}"/>
    <cellStyle name="Normal 10 6 5 2" xfId="20681" xr:uid="{00000000-0005-0000-0000-0000A1330000}"/>
    <cellStyle name="Normal 10 6 6" xfId="20672" xr:uid="{00000000-0005-0000-0000-0000A2330000}"/>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3" xfId="20683" xr:uid="{00000000-0005-0000-0000-0000A7330000}"/>
    <cellStyle name="Normal 10 7 3" xfId="12176" xr:uid="{00000000-0005-0000-0000-0000A8330000}"/>
    <cellStyle name="Normal 10 7 3 2" xfId="20685" xr:uid="{00000000-0005-0000-0000-0000A9330000}"/>
    <cellStyle name="Normal 10 7 4" xfId="12177" xr:uid="{00000000-0005-0000-0000-0000AA330000}"/>
    <cellStyle name="Normal 10 7 4 2" xfId="20686" xr:uid="{00000000-0005-0000-0000-0000AB330000}"/>
    <cellStyle name="Normal 10 7 5" xfId="12178" xr:uid="{00000000-0005-0000-0000-0000AC330000}"/>
    <cellStyle name="Normal 10 7 5 2" xfId="20687" xr:uid="{00000000-0005-0000-0000-0000AD330000}"/>
    <cellStyle name="Normal 10 7 6" xfId="20682" xr:uid="{00000000-0005-0000-0000-0000AE330000}"/>
    <cellStyle name="Normal 10 8" xfId="12179" xr:uid="{00000000-0005-0000-0000-0000AF330000}"/>
    <cellStyle name="Normal 10 8 2" xfId="12180" xr:uid="{00000000-0005-0000-0000-0000B0330000}"/>
    <cellStyle name="Normal 10 8 2 2" xfId="20689" xr:uid="{00000000-0005-0000-0000-0000B1330000}"/>
    <cellStyle name="Normal 10 8 3" xfId="12181" xr:uid="{00000000-0005-0000-0000-0000B2330000}"/>
    <cellStyle name="Normal 10 8 3 2" xfId="20690" xr:uid="{00000000-0005-0000-0000-0000B3330000}"/>
    <cellStyle name="Normal 10 8 4" xfId="12182" xr:uid="{00000000-0005-0000-0000-0000B4330000}"/>
    <cellStyle name="Normal 10 8 4 2" xfId="20691" xr:uid="{00000000-0005-0000-0000-0000B5330000}"/>
    <cellStyle name="Normal 10 8 5" xfId="12183" xr:uid="{00000000-0005-0000-0000-0000B6330000}"/>
    <cellStyle name="Normal 10 8 5 2" xfId="20692" xr:uid="{00000000-0005-0000-0000-0000B7330000}"/>
    <cellStyle name="Normal 10 8 6" xfId="20688" xr:uid="{00000000-0005-0000-0000-0000B8330000}"/>
    <cellStyle name="Normal 10 9" xfId="12184" xr:uid="{00000000-0005-0000-0000-0000B9330000}"/>
    <cellStyle name="Normal 10 9 2" xfId="12185" xr:uid="{00000000-0005-0000-0000-0000BA330000}"/>
    <cellStyle name="Normal 10 9 2 2" xfId="20694" xr:uid="{00000000-0005-0000-0000-0000BB330000}"/>
    <cellStyle name="Normal 10 9 3" xfId="12186" xr:uid="{00000000-0005-0000-0000-0000BC330000}"/>
    <cellStyle name="Normal 10 9 3 2" xfId="20695" xr:uid="{00000000-0005-0000-0000-0000BD330000}"/>
    <cellStyle name="Normal 10 9 4" xfId="12187" xr:uid="{00000000-0005-0000-0000-0000BE330000}"/>
    <cellStyle name="Normal 10 9 4 2" xfId="20696" xr:uid="{00000000-0005-0000-0000-0000BF330000}"/>
    <cellStyle name="Normal 10 9 5" xfId="12188" xr:uid="{00000000-0005-0000-0000-0000C0330000}"/>
    <cellStyle name="Normal 10 9 5 2" xfId="20697" xr:uid="{00000000-0005-0000-0000-0000C1330000}"/>
    <cellStyle name="Normal 10 9 6" xfId="20693" xr:uid="{00000000-0005-0000-0000-0000C2330000}"/>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4" xfId="12193" xr:uid="{00000000-0005-0000-0000-0000C8330000}"/>
    <cellStyle name="Normal 100 4 2" xfId="20699" xr:uid="{00000000-0005-0000-0000-0000C9330000}"/>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3" xfId="12198" xr:uid="{00000000-0005-0000-0000-0000CF330000}"/>
    <cellStyle name="Normal 101 3 2" xfId="20701" xr:uid="{00000000-0005-0000-0000-0000D0330000}"/>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3" xfId="12227" xr:uid="{00000000-0005-0000-0000-0000F6330000}"/>
    <cellStyle name="Normal 11 10 3 2" xfId="20712" xr:uid="{00000000-0005-0000-0000-0000F7330000}"/>
    <cellStyle name="Normal 11 10 4" xfId="12228" xr:uid="{00000000-0005-0000-0000-0000F8330000}"/>
    <cellStyle name="Normal 11 10 4 2" xfId="20713" xr:uid="{00000000-0005-0000-0000-0000F9330000}"/>
    <cellStyle name="Normal 11 10 5" xfId="12229" xr:uid="{00000000-0005-0000-0000-0000FA330000}"/>
    <cellStyle name="Normal 11 10 5 2" xfId="20714" xr:uid="{00000000-0005-0000-0000-0000FB330000}"/>
    <cellStyle name="Normal 11 10 6" xfId="20710" xr:uid="{00000000-0005-0000-0000-0000FC330000}"/>
    <cellStyle name="Normal 11 11" xfId="12230" xr:uid="{00000000-0005-0000-0000-0000FD330000}"/>
    <cellStyle name="Normal 11 11 2" xfId="12231" xr:uid="{00000000-0005-0000-0000-0000FE330000}"/>
    <cellStyle name="Normal 11 11 2 2" xfId="20716" xr:uid="{00000000-0005-0000-0000-0000FF330000}"/>
    <cellStyle name="Normal 11 11 3" xfId="12232" xr:uid="{00000000-0005-0000-0000-000000340000}"/>
    <cellStyle name="Normal 11 11 3 2" xfId="20717" xr:uid="{00000000-0005-0000-0000-000001340000}"/>
    <cellStyle name="Normal 11 11 4" xfId="12233" xr:uid="{00000000-0005-0000-0000-000002340000}"/>
    <cellStyle name="Normal 11 11 4 2" xfId="20718" xr:uid="{00000000-0005-0000-0000-000003340000}"/>
    <cellStyle name="Normal 11 11 5" xfId="20715" xr:uid="{00000000-0005-0000-0000-000004340000}"/>
    <cellStyle name="Normal 11 12" xfId="12234" xr:uid="{00000000-0005-0000-0000-000005340000}"/>
    <cellStyle name="Normal 11 12 2" xfId="12235" xr:uid="{00000000-0005-0000-0000-000006340000}"/>
    <cellStyle name="Normal 11 12 2 2" xfId="20720" xr:uid="{00000000-0005-0000-0000-000007340000}"/>
    <cellStyle name="Normal 11 12 3" xfId="12236" xr:uid="{00000000-0005-0000-0000-000008340000}"/>
    <cellStyle name="Normal 11 12 3 2" xfId="20721" xr:uid="{00000000-0005-0000-0000-000009340000}"/>
    <cellStyle name="Normal 11 12 4" xfId="12237" xr:uid="{00000000-0005-0000-0000-00000A340000}"/>
    <cellStyle name="Normal 11 12 4 2" xfId="20722" xr:uid="{00000000-0005-0000-0000-00000B340000}"/>
    <cellStyle name="Normal 11 12 5" xfId="20719" xr:uid="{00000000-0005-0000-0000-00000C340000}"/>
    <cellStyle name="Normal 11 13" xfId="12238" xr:uid="{00000000-0005-0000-0000-00000D340000}"/>
    <cellStyle name="Normal 11 13 2" xfId="12239" xr:uid="{00000000-0005-0000-0000-00000E340000}"/>
    <cellStyle name="Normal 11 13 2 2" xfId="20724" xr:uid="{00000000-0005-0000-0000-00000F340000}"/>
    <cellStyle name="Normal 11 13 3" xfId="12240" xr:uid="{00000000-0005-0000-0000-000010340000}"/>
    <cellStyle name="Normal 11 13 3 2" xfId="20725" xr:uid="{00000000-0005-0000-0000-000011340000}"/>
    <cellStyle name="Normal 11 13 4" xfId="12241" xr:uid="{00000000-0005-0000-0000-000012340000}"/>
    <cellStyle name="Normal 11 13 4 2" xfId="20726" xr:uid="{00000000-0005-0000-0000-000013340000}"/>
    <cellStyle name="Normal 11 13 5" xfId="20723" xr:uid="{00000000-0005-0000-0000-000014340000}"/>
    <cellStyle name="Normal 11 14" xfId="12242" xr:uid="{00000000-0005-0000-0000-000015340000}"/>
    <cellStyle name="Normal 11 14 2" xfId="12243" xr:uid="{00000000-0005-0000-0000-000016340000}"/>
    <cellStyle name="Normal 11 14 2 2" xfId="20728" xr:uid="{00000000-0005-0000-0000-000017340000}"/>
    <cellStyle name="Normal 11 14 3" xfId="12244" xr:uid="{00000000-0005-0000-0000-000018340000}"/>
    <cellStyle name="Normal 11 14 3 2" xfId="20729" xr:uid="{00000000-0005-0000-0000-000019340000}"/>
    <cellStyle name="Normal 11 14 4" xfId="12245" xr:uid="{00000000-0005-0000-0000-00001A340000}"/>
    <cellStyle name="Normal 11 14 4 2" xfId="20730" xr:uid="{00000000-0005-0000-0000-00001B340000}"/>
    <cellStyle name="Normal 11 14 5" xfId="20727" xr:uid="{00000000-0005-0000-0000-00001C340000}"/>
    <cellStyle name="Normal 11 15" xfId="12246" xr:uid="{00000000-0005-0000-0000-00001D340000}"/>
    <cellStyle name="Normal 11 15 2" xfId="12247" xr:uid="{00000000-0005-0000-0000-00001E340000}"/>
    <cellStyle name="Normal 11 15 2 2" xfId="20732" xr:uid="{00000000-0005-0000-0000-00001F340000}"/>
    <cellStyle name="Normal 11 15 3" xfId="12248" xr:uid="{00000000-0005-0000-0000-000020340000}"/>
    <cellStyle name="Normal 11 15 3 2" xfId="20733" xr:uid="{00000000-0005-0000-0000-000021340000}"/>
    <cellStyle name="Normal 11 15 4" xfId="12249" xr:uid="{00000000-0005-0000-0000-000022340000}"/>
    <cellStyle name="Normal 11 15 4 2" xfId="20734" xr:uid="{00000000-0005-0000-0000-000023340000}"/>
    <cellStyle name="Normal 11 15 5" xfId="20731" xr:uid="{00000000-0005-0000-0000-000024340000}"/>
    <cellStyle name="Normal 11 16" xfId="12250" xr:uid="{00000000-0005-0000-0000-000025340000}"/>
    <cellStyle name="Normal 11 16 2" xfId="12251" xr:uid="{00000000-0005-0000-0000-000026340000}"/>
    <cellStyle name="Normal 11 16 2 2" xfId="20736" xr:uid="{00000000-0005-0000-0000-000027340000}"/>
    <cellStyle name="Normal 11 16 3" xfId="12252" xr:uid="{00000000-0005-0000-0000-000028340000}"/>
    <cellStyle name="Normal 11 16 3 2" xfId="20737" xr:uid="{00000000-0005-0000-0000-000029340000}"/>
    <cellStyle name="Normal 11 16 4" xfId="12253" xr:uid="{00000000-0005-0000-0000-00002A340000}"/>
    <cellStyle name="Normal 11 16 4 2" xfId="20738" xr:uid="{00000000-0005-0000-0000-00002B340000}"/>
    <cellStyle name="Normal 11 16 5" xfId="20735" xr:uid="{00000000-0005-0000-0000-00002C340000}"/>
    <cellStyle name="Normal 11 17" xfId="12254" xr:uid="{00000000-0005-0000-0000-00002D340000}"/>
    <cellStyle name="Normal 11 17 2" xfId="12255" xr:uid="{00000000-0005-0000-0000-00002E340000}"/>
    <cellStyle name="Normal 11 17 2 2" xfId="20740" xr:uid="{00000000-0005-0000-0000-00002F340000}"/>
    <cellStyle name="Normal 11 17 3" xfId="12256" xr:uid="{00000000-0005-0000-0000-000030340000}"/>
    <cellStyle name="Normal 11 17 3 2" xfId="20741" xr:uid="{00000000-0005-0000-0000-000031340000}"/>
    <cellStyle name="Normal 11 17 4" xfId="12257" xr:uid="{00000000-0005-0000-0000-000032340000}"/>
    <cellStyle name="Normal 11 17 4 2" xfId="20742" xr:uid="{00000000-0005-0000-0000-000033340000}"/>
    <cellStyle name="Normal 11 17 5" xfId="20739" xr:uid="{00000000-0005-0000-0000-000034340000}"/>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3" xfId="20745" xr:uid="{00000000-0005-0000-0000-00003A340000}"/>
    <cellStyle name="Normal 11 18 2 3" xfId="12262" xr:uid="{00000000-0005-0000-0000-00003B340000}"/>
    <cellStyle name="Normal 11 18 2 3 2" xfId="20747" xr:uid="{00000000-0005-0000-0000-00003C340000}"/>
    <cellStyle name="Normal 11 18 2 4" xfId="20744" xr:uid="{00000000-0005-0000-0000-00003D340000}"/>
    <cellStyle name="Normal 11 18 3" xfId="12263" xr:uid="{00000000-0005-0000-0000-00003E340000}"/>
    <cellStyle name="Normal 11 18 3 2" xfId="12264" xr:uid="{00000000-0005-0000-0000-00003F340000}"/>
    <cellStyle name="Normal 11 18 3 2 2" xfId="20749" xr:uid="{00000000-0005-0000-0000-000040340000}"/>
    <cellStyle name="Normal 11 18 3 3" xfId="20748" xr:uid="{00000000-0005-0000-0000-000041340000}"/>
    <cellStyle name="Normal 11 18 4" xfId="12265" xr:uid="{00000000-0005-0000-0000-000042340000}"/>
    <cellStyle name="Normal 11 18 4 2" xfId="20750" xr:uid="{00000000-0005-0000-0000-000043340000}"/>
    <cellStyle name="Normal 11 18 5" xfId="20743" xr:uid="{00000000-0005-0000-0000-000044340000}"/>
    <cellStyle name="Normal 11 19" xfId="12266" xr:uid="{00000000-0005-0000-0000-000045340000}"/>
    <cellStyle name="Normal 11 19 2" xfId="20751" xr:uid="{00000000-0005-0000-0000-000046340000}"/>
    <cellStyle name="Normal 11 2" xfId="12267" xr:uid="{00000000-0005-0000-0000-000047340000}"/>
    <cellStyle name="Normal 11 2 10" xfId="20752" xr:uid="{00000000-0005-0000-0000-000048340000}"/>
    <cellStyle name="Normal 11 2 2" xfId="12268" xr:uid="{00000000-0005-0000-0000-000049340000}"/>
    <cellStyle name="Normal 11 2 2 2" xfId="12269" xr:uid="{00000000-0005-0000-0000-00004A340000}"/>
    <cellStyle name="Normal 11 2 2 2 2" xfId="12270" xr:uid="{00000000-0005-0000-0000-00004B340000}"/>
    <cellStyle name="Normal 11 2 2 2 2 2" xfId="20755" xr:uid="{00000000-0005-0000-0000-00004C340000}"/>
    <cellStyle name="Normal 11 2 2 2 3" xfId="12271" xr:uid="{00000000-0005-0000-0000-00004D340000}"/>
    <cellStyle name="Normal 11 2 2 2 3 2" xfId="20756" xr:uid="{00000000-0005-0000-0000-00004E340000}"/>
    <cellStyle name="Normal 11 2 2 2 4" xfId="12272" xr:uid="{00000000-0005-0000-0000-00004F340000}"/>
    <cellStyle name="Normal 11 2 2 2 5" xfId="20754" xr:uid="{00000000-0005-0000-0000-000050340000}"/>
    <cellStyle name="Normal 11 2 2 3" xfId="12273" xr:uid="{00000000-0005-0000-0000-000051340000}"/>
    <cellStyle name="Normal 11 2 2 3 2" xfId="12274" xr:uid="{00000000-0005-0000-0000-000052340000}"/>
    <cellStyle name="Normal 11 2 2 3 2 2" xfId="20758" xr:uid="{00000000-0005-0000-0000-000053340000}"/>
    <cellStyle name="Normal 11 2 2 3 3" xfId="12275" xr:uid="{00000000-0005-0000-0000-000054340000}"/>
    <cellStyle name="Normal 11 2 2 3 4" xfId="20757" xr:uid="{00000000-0005-0000-0000-000055340000}"/>
    <cellStyle name="Normal 11 2 2 4" xfId="12276" xr:uid="{00000000-0005-0000-0000-000056340000}"/>
    <cellStyle name="Normal 11 2 2 4 2" xfId="20759" xr:uid="{00000000-0005-0000-0000-000057340000}"/>
    <cellStyle name="Normal 11 2 2 5" xfId="12277" xr:uid="{00000000-0005-0000-0000-000058340000}"/>
    <cellStyle name="Normal 11 2 2 5 2" xfId="20760" xr:uid="{00000000-0005-0000-0000-000059340000}"/>
    <cellStyle name="Normal 11 2 2 6" xfId="12278" xr:uid="{00000000-0005-0000-0000-00005A340000}"/>
    <cellStyle name="Normal 11 2 2 6 2" xfId="20761" xr:uid="{00000000-0005-0000-0000-00005B340000}"/>
    <cellStyle name="Normal 11 2 2 7" xfId="12279" xr:uid="{00000000-0005-0000-0000-00005C340000}"/>
    <cellStyle name="Normal 11 2 2 7 2" xfId="20762" xr:uid="{00000000-0005-0000-0000-00005D340000}"/>
    <cellStyle name="Normal 11 2 2 8" xfId="12280" xr:uid="{00000000-0005-0000-0000-00005E340000}"/>
    <cellStyle name="Normal 11 2 2 9" xfId="20753" xr:uid="{00000000-0005-0000-0000-00005F340000}"/>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3" xfId="20764" xr:uid="{00000000-0005-0000-0000-000064340000}"/>
    <cellStyle name="Normal 11 2 3 3" xfId="12284" xr:uid="{00000000-0005-0000-0000-000065340000}"/>
    <cellStyle name="Normal 11 2 3 3 2" xfId="20766" xr:uid="{00000000-0005-0000-0000-000066340000}"/>
    <cellStyle name="Normal 11 2 3 4" xfId="12285" xr:uid="{00000000-0005-0000-0000-000067340000}"/>
    <cellStyle name="Normal 11 2 3 4 2" xfId="20767" xr:uid="{00000000-0005-0000-0000-000068340000}"/>
    <cellStyle name="Normal 11 2 3 5" xfId="12286" xr:uid="{00000000-0005-0000-0000-000069340000}"/>
    <cellStyle name="Normal 11 2 3 6" xfId="20763" xr:uid="{00000000-0005-0000-0000-00006A340000}"/>
    <cellStyle name="Normal 11 2 4" xfId="12287" xr:uid="{00000000-0005-0000-0000-00006B340000}"/>
    <cellStyle name="Normal 11 2 4 2" xfId="12288" xr:uid="{00000000-0005-0000-0000-00006C340000}"/>
    <cellStyle name="Normal 11 2 4 2 2" xfId="20769" xr:uid="{00000000-0005-0000-0000-00006D340000}"/>
    <cellStyle name="Normal 11 2 4 3" xfId="12289" xr:uid="{00000000-0005-0000-0000-00006E340000}"/>
    <cellStyle name="Normal 11 2 4 3 2" xfId="20770" xr:uid="{00000000-0005-0000-0000-00006F340000}"/>
    <cellStyle name="Normal 11 2 4 4" xfId="12290" xr:uid="{00000000-0005-0000-0000-000070340000}"/>
    <cellStyle name="Normal 11 2 4 5" xfId="20768" xr:uid="{00000000-0005-0000-0000-000071340000}"/>
    <cellStyle name="Normal 11 2 5" xfId="12291" xr:uid="{00000000-0005-0000-0000-000072340000}"/>
    <cellStyle name="Normal 11 2 5 2" xfId="20771" xr:uid="{00000000-0005-0000-0000-000073340000}"/>
    <cellStyle name="Normal 11 2 6" xfId="12292" xr:uid="{00000000-0005-0000-0000-000074340000}"/>
    <cellStyle name="Normal 11 2 6 2" xfId="20772" xr:uid="{00000000-0005-0000-0000-000075340000}"/>
    <cellStyle name="Normal 11 2 7" xfId="12293" xr:uid="{00000000-0005-0000-0000-000076340000}"/>
    <cellStyle name="Normal 11 2 7 2" xfId="20773" xr:uid="{00000000-0005-0000-0000-000077340000}"/>
    <cellStyle name="Normal 11 2 8" xfId="12294" xr:uid="{00000000-0005-0000-0000-000078340000}"/>
    <cellStyle name="Normal 11 2 8 2" xfId="20774" xr:uid="{00000000-0005-0000-0000-000079340000}"/>
    <cellStyle name="Normal 11 2 9" xfId="12295" xr:uid="{00000000-0005-0000-0000-00007A340000}"/>
    <cellStyle name="Normal 11 20" xfId="12296" xr:uid="{00000000-0005-0000-0000-00007B340000}"/>
    <cellStyle name="Normal 11 20 2" xfId="20775" xr:uid="{00000000-0005-0000-0000-00007C340000}"/>
    <cellStyle name="Normal 11 21" xfId="12297" xr:uid="{00000000-0005-0000-0000-00007D340000}"/>
    <cellStyle name="Normal 11 21 2" xfId="20776" xr:uid="{00000000-0005-0000-0000-00007E340000}"/>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3" xfId="12303" xr:uid="{00000000-0005-0000-0000-000085340000}"/>
    <cellStyle name="Normal 11 3 2 3 2" xfId="12304" xr:uid="{00000000-0005-0000-0000-000086340000}"/>
    <cellStyle name="Normal 11 3 2 3 3" xfId="20780" xr:uid="{00000000-0005-0000-0000-000087340000}"/>
    <cellStyle name="Normal 11 3 2 4" xfId="12305" xr:uid="{00000000-0005-0000-0000-000088340000}"/>
    <cellStyle name="Normal 11 3 2 4 2" xfId="20781" xr:uid="{00000000-0005-0000-0000-000089340000}"/>
    <cellStyle name="Normal 11 3 2 5" xfId="12306" xr:uid="{00000000-0005-0000-0000-00008A340000}"/>
    <cellStyle name="Normal 11 3 2 5 2" xfId="20782" xr:uid="{00000000-0005-0000-0000-00008B340000}"/>
    <cellStyle name="Normal 11 3 2 6" xfId="12307" xr:uid="{00000000-0005-0000-0000-00008C340000}"/>
    <cellStyle name="Normal 11 3 2 7" xfId="20778" xr:uid="{00000000-0005-0000-0000-00008D340000}"/>
    <cellStyle name="Normal 11 3 3" xfId="12308" xr:uid="{00000000-0005-0000-0000-00008E340000}"/>
    <cellStyle name="Normal 11 3 3 2" xfId="12309" xr:uid="{00000000-0005-0000-0000-00008F340000}"/>
    <cellStyle name="Normal 11 3 3 3" xfId="20783" xr:uid="{00000000-0005-0000-0000-000090340000}"/>
    <cellStyle name="Normal 11 3 4" xfId="12310" xr:uid="{00000000-0005-0000-0000-000091340000}"/>
    <cellStyle name="Normal 11 3 4 2" xfId="12311" xr:uid="{00000000-0005-0000-0000-000092340000}"/>
    <cellStyle name="Normal 11 3 4 3" xfId="20784" xr:uid="{00000000-0005-0000-0000-000093340000}"/>
    <cellStyle name="Normal 11 3 5" xfId="12312" xr:uid="{00000000-0005-0000-0000-000094340000}"/>
    <cellStyle name="Normal 11 3 5 2" xfId="20785" xr:uid="{00000000-0005-0000-0000-000095340000}"/>
    <cellStyle name="Normal 11 3 6" xfId="12313" xr:uid="{00000000-0005-0000-0000-000096340000}"/>
    <cellStyle name="Normal 11 3 7" xfId="20777" xr:uid="{00000000-0005-0000-0000-000097340000}"/>
    <cellStyle name="Normal 11 4" xfId="12314" xr:uid="{00000000-0005-0000-0000-000098340000}"/>
    <cellStyle name="Normal 11 4 2" xfId="12315" xr:uid="{00000000-0005-0000-0000-000099340000}"/>
    <cellStyle name="Normal 11 4 2 2" xfId="12316" xr:uid="{00000000-0005-0000-0000-00009A340000}"/>
    <cellStyle name="Normal 11 4 2 2 2" xfId="20788" xr:uid="{00000000-0005-0000-0000-00009B340000}"/>
    <cellStyle name="Normal 11 4 2 3" xfId="12317" xr:uid="{00000000-0005-0000-0000-00009C340000}"/>
    <cellStyle name="Normal 11 4 2 3 2" xfId="20789" xr:uid="{00000000-0005-0000-0000-00009D340000}"/>
    <cellStyle name="Normal 11 4 2 4" xfId="12318" xr:uid="{00000000-0005-0000-0000-00009E340000}"/>
    <cellStyle name="Normal 11 4 2 4 2" xfId="20790" xr:uid="{00000000-0005-0000-0000-00009F340000}"/>
    <cellStyle name="Normal 11 4 2 5" xfId="12319" xr:uid="{00000000-0005-0000-0000-0000A0340000}"/>
    <cellStyle name="Normal 11 4 2 5 2" xfId="20791" xr:uid="{00000000-0005-0000-0000-0000A1340000}"/>
    <cellStyle name="Normal 11 4 2 6" xfId="12320" xr:uid="{00000000-0005-0000-0000-0000A2340000}"/>
    <cellStyle name="Normal 11 4 2 6 2" xfId="20792" xr:uid="{00000000-0005-0000-0000-0000A3340000}"/>
    <cellStyle name="Normal 11 4 2 7" xfId="20787" xr:uid="{00000000-0005-0000-0000-0000A4340000}"/>
    <cellStyle name="Normal 11 4 3" xfId="12321" xr:uid="{00000000-0005-0000-0000-0000A5340000}"/>
    <cellStyle name="Normal 11 4 3 2" xfId="12322" xr:uid="{00000000-0005-0000-0000-0000A6340000}"/>
    <cellStyle name="Normal 11 4 3 2 2" xfId="20794" xr:uid="{00000000-0005-0000-0000-0000A7340000}"/>
    <cellStyle name="Normal 11 4 3 3" xfId="12323" xr:uid="{00000000-0005-0000-0000-0000A8340000}"/>
    <cellStyle name="Normal 11 4 3 3 2" xfId="20795" xr:uid="{00000000-0005-0000-0000-0000A9340000}"/>
    <cellStyle name="Normal 11 4 3 4" xfId="20793" xr:uid="{00000000-0005-0000-0000-0000AA340000}"/>
    <cellStyle name="Normal 11 4 4" xfId="12324" xr:uid="{00000000-0005-0000-0000-0000AB340000}"/>
    <cellStyle name="Normal 11 4 4 2" xfId="12325" xr:uid="{00000000-0005-0000-0000-0000AC340000}"/>
    <cellStyle name="Normal 11 4 4 2 2" xfId="20797" xr:uid="{00000000-0005-0000-0000-0000AD340000}"/>
    <cellStyle name="Normal 11 4 4 3" xfId="20796" xr:uid="{00000000-0005-0000-0000-0000AE340000}"/>
    <cellStyle name="Normal 11 4 5" xfId="12326" xr:uid="{00000000-0005-0000-0000-0000AF340000}"/>
    <cellStyle name="Normal 11 4 5 2" xfId="20798" xr:uid="{00000000-0005-0000-0000-0000B0340000}"/>
    <cellStyle name="Normal 11 4 6" xfId="12327" xr:uid="{00000000-0005-0000-0000-0000B1340000}"/>
    <cellStyle name="Normal 11 4 6 2" xfId="20799" xr:uid="{00000000-0005-0000-0000-0000B2340000}"/>
    <cellStyle name="Normal 11 4 7" xfId="12328" xr:uid="{00000000-0005-0000-0000-0000B3340000}"/>
    <cellStyle name="Normal 11 4 7 2" xfId="20800" xr:uid="{00000000-0005-0000-0000-0000B4340000}"/>
    <cellStyle name="Normal 11 4 8" xfId="12329" xr:uid="{00000000-0005-0000-0000-0000B5340000}"/>
    <cellStyle name="Normal 11 4 9" xfId="20786" xr:uid="{00000000-0005-0000-0000-0000B6340000}"/>
    <cellStyle name="Normal 11 5" xfId="12330" xr:uid="{00000000-0005-0000-0000-0000B7340000}"/>
    <cellStyle name="Normal 11 5 2" xfId="12331" xr:uid="{00000000-0005-0000-0000-0000B8340000}"/>
    <cellStyle name="Normal 11 5 2 2" xfId="12332" xr:uid="{00000000-0005-0000-0000-0000B9340000}"/>
    <cellStyle name="Normal 11 5 2 2 2" xfId="20803" xr:uid="{00000000-0005-0000-0000-0000BA340000}"/>
    <cellStyle name="Normal 11 5 2 3" xfId="12333" xr:uid="{00000000-0005-0000-0000-0000BB340000}"/>
    <cellStyle name="Normal 11 5 2 3 2" xfId="20804" xr:uid="{00000000-0005-0000-0000-0000BC340000}"/>
    <cellStyle name="Normal 11 5 2 4" xfId="12334" xr:uid="{00000000-0005-0000-0000-0000BD340000}"/>
    <cellStyle name="Normal 11 5 2 4 2" xfId="20805" xr:uid="{00000000-0005-0000-0000-0000BE340000}"/>
    <cellStyle name="Normal 11 5 2 5" xfId="12335" xr:uid="{00000000-0005-0000-0000-0000BF340000}"/>
    <cellStyle name="Normal 11 5 2 5 2" xfId="20806" xr:uid="{00000000-0005-0000-0000-0000C0340000}"/>
    <cellStyle name="Normal 11 5 2 6" xfId="12336" xr:uid="{00000000-0005-0000-0000-0000C1340000}"/>
    <cellStyle name="Normal 11 5 2 6 2" xfId="20807" xr:uid="{00000000-0005-0000-0000-0000C2340000}"/>
    <cellStyle name="Normal 11 5 2 7" xfId="20802" xr:uid="{00000000-0005-0000-0000-0000C3340000}"/>
    <cellStyle name="Normal 11 5 3" xfId="12337" xr:uid="{00000000-0005-0000-0000-0000C4340000}"/>
    <cellStyle name="Normal 11 5 3 2" xfId="12338" xr:uid="{00000000-0005-0000-0000-0000C5340000}"/>
    <cellStyle name="Normal 11 5 3 2 2" xfId="20809" xr:uid="{00000000-0005-0000-0000-0000C6340000}"/>
    <cellStyle name="Normal 11 5 3 3" xfId="20808" xr:uid="{00000000-0005-0000-0000-0000C7340000}"/>
    <cellStyle name="Normal 11 5 4" xfId="12339" xr:uid="{00000000-0005-0000-0000-0000C8340000}"/>
    <cellStyle name="Normal 11 5 4 2" xfId="12340" xr:uid="{00000000-0005-0000-0000-0000C9340000}"/>
    <cellStyle name="Normal 11 5 4 2 2" xfId="20811" xr:uid="{00000000-0005-0000-0000-0000CA340000}"/>
    <cellStyle name="Normal 11 5 4 3" xfId="20810" xr:uid="{00000000-0005-0000-0000-0000CB340000}"/>
    <cellStyle name="Normal 11 5 5" xfId="12341" xr:uid="{00000000-0005-0000-0000-0000CC340000}"/>
    <cellStyle name="Normal 11 5 5 2" xfId="20812" xr:uid="{00000000-0005-0000-0000-0000CD340000}"/>
    <cellStyle name="Normal 11 5 6" xfId="12342" xr:uid="{00000000-0005-0000-0000-0000CE340000}"/>
    <cellStyle name="Normal 11 5 6 2" xfId="20813" xr:uid="{00000000-0005-0000-0000-0000CF340000}"/>
    <cellStyle name="Normal 11 5 7" xfId="12343" xr:uid="{00000000-0005-0000-0000-0000D0340000}"/>
    <cellStyle name="Normal 11 5 8" xfId="20801" xr:uid="{00000000-0005-0000-0000-0000D1340000}"/>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3" xfId="20815" xr:uid="{00000000-0005-0000-0000-0000D6340000}"/>
    <cellStyle name="Normal 11 6 3" xfId="12347" xr:uid="{00000000-0005-0000-0000-0000D7340000}"/>
    <cellStyle name="Normal 11 6 3 2" xfId="20817" xr:uid="{00000000-0005-0000-0000-0000D8340000}"/>
    <cellStyle name="Normal 11 6 4" xfId="12348" xr:uid="{00000000-0005-0000-0000-0000D9340000}"/>
    <cellStyle name="Normal 11 6 4 2" xfId="20818" xr:uid="{00000000-0005-0000-0000-0000DA340000}"/>
    <cellStyle name="Normal 11 6 5" xfId="12349" xr:uid="{00000000-0005-0000-0000-0000DB340000}"/>
    <cellStyle name="Normal 11 6 5 2" xfId="20819" xr:uid="{00000000-0005-0000-0000-0000DC340000}"/>
    <cellStyle name="Normal 11 6 6" xfId="12350" xr:uid="{00000000-0005-0000-0000-0000DD340000}"/>
    <cellStyle name="Normal 11 6 7" xfId="20814" xr:uid="{00000000-0005-0000-0000-0000DE340000}"/>
    <cellStyle name="Normal 11 7" xfId="12351" xr:uid="{00000000-0005-0000-0000-0000DF340000}"/>
    <cellStyle name="Normal 11 7 2" xfId="12352" xr:uid="{00000000-0005-0000-0000-0000E0340000}"/>
    <cellStyle name="Normal 11 7 2 2" xfId="20821" xr:uid="{00000000-0005-0000-0000-0000E1340000}"/>
    <cellStyle name="Normal 11 7 3" xfId="12353" xr:uid="{00000000-0005-0000-0000-0000E2340000}"/>
    <cellStyle name="Normal 11 7 3 2" xfId="20822" xr:uid="{00000000-0005-0000-0000-0000E3340000}"/>
    <cellStyle name="Normal 11 7 4" xfId="12354" xr:uid="{00000000-0005-0000-0000-0000E4340000}"/>
    <cellStyle name="Normal 11 7 4 2" xfId="20823" xr:uid="{00000000-0005-0000-0000-0000E5340000}"/>
    <cellStyle name="Normal 11 7 5" xfId="12355" xr:uid="{00000000-0005-0000-0000-0000E6340000}"/>
    <cellStyle name="Normal 11 7 5 2" xfId="20824" xr:uid="{00000000-0005-0000-0000-0000E7340000}"/>
    <cellStyle name="Normal 11 7 6" xfId="20820" xr:uid="{00000000-0005-0000-0000-0000E8340000}"/>
    <cellStyle name="Normal 11 8" xfId="12356" xr:uid="{00000000-0005-0000-0000-0000E9340000}"/>
    <cellStyle name="Normal 11 8 2" xfId="12357" xr:uid="{00000000-0005-0000-0000-0000EA340000}"/>
    <cellStyle name="Normal 11 8 2 2" xfId="20826" xr:uid="{00000000-0005-0000-0000-0000EB340000}"/>
    <cellStyle name="Normal 11 8 3" xfId="12358" xr:uid="{00000000-0005-0000-0000-0000EC340000}"/>
    <cellStyle name="Normal 11 8 3 2" xfId="20827" xr:uid="{00000000-0005-0000-0000-0000ED340000}"/>
    <cellStyle name="Normal 11 8 4" xfId="12359" xr:uid="{00000000-0005-0000-0000-0000EE340000}"/>
    <cellStyle name="Normal 11 8 4 2" xfId="20828" xr:uid="{00000000-0005-0000-0000-0000EF340000}"/>
    <cellStyle name="Normal 11 8 5" xfId="12360" xr:uid="{00000000-0005-0000-0000-0000F0340000}"/>
    <cellStyle name="Normal 11 8 5 2" xfId="20829" xr:uid="{00000000-0005-0000-0000-0000F1340000}"/>
    <cellStyle name="Normal 11 8 6" xfId="20825" xr:uid="{00000000-0005-0000-0000-0000F2340000}"/>
    <cellStyle name="Normal 11 9" xfId="12361" xr:uid="{00000000-0005-0000-0000-0000F3340000}"/>
    <cellStyle name="Normal 11 9 2" xfId="12362" xr:uid="{00000000-0005-0000-0000-0000F4340000}"/>
    <cellStyle name="Normal 11 9 2 2" xfId="20831" xr:uid="{00000000-0005-0000-0000-0000F5340000}"/>
    <cellStyle name="Normal 11 9 3" xfId="12363" xr:uid="{00000000-0005-0000-0000-0000F6340000}"/>
    <cellStyle name="Normal 11 9 3 2" xfId="20832" xr:uid="{00000000-0005-0000-0000-0000F7340000}"/>
    <cellStyle name="Normal 11 9 4" xfId="12364" xr:uid="{00000000-0005-0000-0000-0000F8340000}"/>
    <cellStyle name="Normal 11 9 4 2" xfId="20833" xr:uid="{00000000-0005-0000-0000-0000F9340000}"/>
    <cellStyle name="Normal 11 9 5" xfId="12365" xr:uid="{00000000-0005-0000-0000-0000FA340000}"/>
    <cellStyle name="Normal 11 9 5 2" xfId="20834" xr:uid="{00000000-0005-0000-0000-0000FB340000}"/>
    <cellStyle name="Normal 11 9 6" xfId="20830" xr:uid="{00000000-0005-0000-0000-0000FC34000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3" xfId="12399" xr:uid="{00000000-0005-0000-0000-000029350000}"/>
    <cellStyle name="Normal 12 10 3 2" xfId="20847" xr:uid="{00000000-0005-0000-0000-00002A350000}"/>
    <cellStyle name="Normal 12 10 4" xfId="12400" xr:uid="{00000000-0005-0000-0000-00002B350000}"/>
    <cellStyle name="Normal 12 10 4 2" xfId="20848" xr:uid="{00000000-0005-0000-0000-00002C350000}"/>
    <cellStyle name="Normal 12 10 5" xfId="20845" xr:uid="{00000000-0005-0000-0000-00002D350000}"/>
    <cellStyle name="Normal 12 11" xfId="12401" xr:uid="{00000000-0005-0000-0000-00002E350000}"/>
    <cellStyle name="Normal 12 11 2" xfId="12402" xr:uid="{00000000-0005-0000-0000-00002F350000}"/>
    <cellStyle name="Normal 12 11 2 2" xfId="20850" xr:uid="{00000000-0005-0000-0000-000030350000}"/>
    <cellStyle name="Normal 12 11 3" xfId="12403" xr:uid="{00000000-0005-0000-0000-000031350000}"/>
    <cellStyle name="Normal 12 11 3 2" xfId="20851" xr:uid="{00000000-0005-0000-0000-000032350000}"/>
    <cellStyle name="Normal 12 11 4" xfId="12404" xr:uid="{00000000-0005-0000-0000-000033350000}"/>
    <cellStyle name="Normal 12 11 4 2" xfId="20852" xr:uid="{00000000-0005-0000-0000-000034350000}"/>
    <cellStyle name="Normal 12 11 5" xfId="20849" xr:uid="{00000000-0005-0000-0000-000035350000}"/>
    <cellStyle name="Normal 12 12" xfId="12405" xr:uid="{00000000-0005-0000-0000-000036350000}"/>
    <cellStyle name="Normal 12 12 2" xfId="12406" xr:uid="{00000000-0005-0000-0000-000037350000}"/>
    <cellStyle name="Normal 12 12 2 2" xfId="20854" xr:uid="{00000000-0005-0000-0000-000038350000}"/>
    <cellStyle name="Normal 12 12 3" xfId="12407" xr:uid="{00000000-0005-0000-0000-000039350000}"/>
    <cellStyle name="Normal 12 12 3 2" xfId="20855" xr:uid="{00000000-0005-0000-0000-00003A350000}"/>
    <cellStyle name="Normal 12 12 4" xfId="12408" xr:uid="{00000000-0005-0000-0000-00003B350000}"/>
    <cellStyle name="Normal 12 12 4 2" xfId="20856" xr:uid="{00000000-0005-0000-0000-00003C350000}"/>
    <cellStyle name="Normal 12 12 5" xfId="20853" xr:uid="{00000000-0005-0000-0000-00003D350000}"/>
    <cellStyle name="Normal 12 13" xfId="12409" xr:uid="{00000000-0005-0000-0000-00003E350000}"/>
    <cellStyle name="Normal 12 13 2" xfId="12410" xr:uid="{00000000-0005-0000-0000-00003F350000}"/>
    <cellStyle name="Normal 12 13 2 2" xfId="20858" xr:uid="{00000000-0005-0000-0000-000040350000}"/>
    <cellStyle name="Normal 12 13 3" xfId="12411" xr:uid="{00000000-0005-0000-0000-000041350000}"/>
    <cellStyle name="Normal 12 13 3 2" xfId="20859" xr:uid="{00000000-0005-0000-0000-000042350000}"/>
    <cellStyle name="Normal 12 13 4" xfId="12412" xr:uid="{00000000-0005-0000-0000-000043350000}"/>
    <cellStyle name="Normal 12 13 4 2" xfId="20860" xr:uid="{00000000-0005-0000-0000-000044350000}"/>
    <cellStyle name="Normal 12 13 5" xfId="20857" xr:uid="{00000000-0005-0000-0000-000045350000}"/>
    <cellStyle name="Normal 12 14" xfId="12413" xr:uid="{00000000-0005-0000-0000-000046350000}"/>
    <cellStyle name="Normal 12 14 2" xfId="12414" xr:uid="{00000000-0005-0000-0000-000047350000}"/>
    <cellStyle name="Normal 12 14 2 2" xfId="20862" xr:uid="{00000000-0005-0000-0000-000048350000}"/>
    <cellStyle name="Normal 12 14 3" xfId="12415" xr:uid="{00000000-0005-0000-0000-000049350000}"/>
    <cellStyle name="Normal 12 14 3 2" xfId="20863" xr:uid="{00000000-0005-0000-0000-00004A350000}"/>
    <cellStyle name="Normal 12 14 4" xfId="12416" xr:uid="{00000000-0005-0000-0000-00004B350000}"/>
    <cellStyle name="Normal 12 14 4 2" xfId="20864" xr:uid="{00000000-0005-0000-0000-00004C350000}"/>
    <cellStyle name="Normal 12 14 5" xfId="20861" xr:uid="{00000000-0005-0000-0000-00004D350000}"/>
    <cellStyle name="Normal 12 15" xfId="12417" xr:uid="{00000000-0005-0000-0000-00004E350000}"/>
    <cellStyle name="Normal 12 15 2" xfId="12418" xr:uid="{00000000-0005-0000-0000-00004F350000}"/>
    <cellStyle name="Normal 12 15 2 2" xfId="20866" xr:uid="{00000000-0005-0000-0000-000050350000}"/>
    <cellStyle name="Normal 12 15 3" xfId="12419" xr:uid="{00000000-0005-0000-0000-000051350000}"/>
    <cellStyle name="Normal 12 15 3 2" xfId="20867" xr:uid="{00000000-0005-0000-0000-000052350000}"/>
    <cellStyle name="Normal 12 15 4" xfId="12420" xr:uid="{00000000-0005-0000-0000-000053350000}"/>
    <cellStyle name="Normal 12 15 4 2" xfId="20868" xr:uid="{00000000-0005-0000-0000-000054350000}"/>
    <cellStyle name="Normal 12 15 5" xfId="20865" xr:uid="{00000000-0005-0000-0000-000055350000}"/>
    <cellStyle name="Normal 12 16" xfId="12421" xr:uid="{00000000-0005-0000-0000-000056350000}"/>
    <cellStyle name="Normal 12 16 2" xfId="12422" xr:uid="{00000000-0005-0000-0000-000057350000}"/>
    <cellStyle name="Normal 12 16 2 2" xfId="20870" xr:uid="{00000000-0005-0000-0000-000058350000}"/>
    <cellStyle name="Normal 12 16 3" xfId="12423" xr:uid="{00000000-0005-0000-0000-000059350000}"/>
    <cellStyle name="Normal 12 16 3 2" xfId="20871" xr:uid="{00000000-0005-0000-0000-00005A350000}"/>
    <cellStyle name="Normal 12 16 4" xfId="12424" xr:uid="{00000000-0005-0000-0000-00005B350000}"/>
    <cellStyle name="Normal 12 16 4 2" xfId="20872" xr:uid="{00000000-0005-0000-0000-00005C350000}"/>
    <cellStyle name="Normal 12 16 5" xfId="20869" xr:uid="{00000000-0005-0000-0000-00005D350000}"/>
    <cellStyle name="Normal 12 17" xfId="12425" xr:uid="{00000000-0005-0000-0000-00005E350000}"/>
    <cellStyle name="Normal 12 17 2" xfId="12426" xr:uid="{00000000-0005-0000-0000-00005F350000}"/>
    <cellStyle name="Normal 12 17 2 2" xfId="20874" xr:uid="{00000000-0005-0000-0000-000060350000}"/>
    <cellStyle name="Normal 12 17 3" xfId="12427" xr:uid="{00000000-0005-0000-0000-000061350000}"/>
    <cellStyle name="Normal 12 17 3 2" xfId="20875" xr:uid="{00000000-0005-0000-0000-000062350000}"/>
    <cellStyle name="Normal 12 17 4" xfId="12428" xr:uid="{00000000-0005-0000-0000-000063350000}"/>
    <cellStyle name="Normal 12 17 4 2" xfId="20876" xr:uid="{00000000-0005-0000-0000-000064350000}"/>
    <cellStyle name="Normal 12 17 5" xfId="20873" xr:uid="{00000000-0005-0000-0000-000065350000}"/>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3" xfId="20879" xr:uid="{00000000-0005-0000-0000-00006B350000}"/>
    <cellStyle name="Normal 12 18 2 3" xfId="12433" xr:uid="{00000000-0005-0000-0000-00006C350000}"/>
    <cellStyle name="Normal 12 18 2 3 2" xfId="20881" xr:uid="{00000000-0005-0000-0000-00006D350000}"/>
    <cellStyle name="Normal 12 18 2 4" xfId="20878" xr:uid="{00000000-0005-0000-0000-00006E350000}"/>
    <cellStyle name="Normal 12 18 3" xfId="12434" xr:uid="{00000000-0005-0000-0000-00006F350000}"/>
    <cellStyle name="Normal 12 18 3 2" xfId="12435" xr:uid="{00000000-0005-0000-0000-000070350000}"/>
    <cellStyle name="Normal 12 18 3 2 2" xfId="20883" xr:uid="{00000000-0005-0000-0000-000071350000}"/>
    <cellStyle name="Normal 12 18 3 3" xfId="20882" xr:uid="{00000000-0005-0000-0000-000072350000}"/>
    <cellStyle name="Normal 12 18 4" xfId="12436" xr:uid="{00000000-0005-0000-0000-000073350000}"/>
    <cellStyle name="Normal 12 18 4 2" xfId="20884" xr:uid="{00000000-0005-0000-0000-000074350000}"/>
    <cellStyle name="Normal 12 18 5" xfId="20877" xr:uid="{00000000-0005-0000-0000-000075350000}"/>
    <cellStyle name="Normal 12 19" xfId="12437" xr:uid="{00000000-0005-0000-0000-000076350000}"/>
    <cellStyle name="Normal 12 19 2" xfId="20885" xr:uid="{00000000-0005-0000-0000-000077350000}"/>
    <cellStyle name="Normal 12 2" xfId="12438" xr:uid="{00000000-0005-0000-0000-000078350000}"/>
    <cellStyle name="Normal 12 2 2" xfId="12439" xr:uid="{00000000-0005-0000-0000-000079350000}"/>
    <cellStyle name="Normal 12 2 2 2" xfId="12440" xr:uid="{00000000-0005-0000-0000-00007A350000}"/>
    <cellStyle name="Normal 12 2 2 2 2" xfId="12441" xr:uid="{00000000-0005-0000-0000-00007B350000}"/>
    <cellStyle name="Normal 12 2 2 2 2 2" xfId="20889" xr:uid="{00000000-0005-0000-0000-00007C350000}"/>
    <cellStyle name="Normal 12 2 2 2 3" xfId="12442" xr:uid="{00000000-0005-0000-0000-00007D350000}"/>
    <cellStyle name="Normal 12 2 2 2 3 2" xfId="20890" xr:uid="{00000000-0005-0000-0000-00007E350000}"/>
    <cellStyle name="Normal 12 2 2 2 4" xfId="20888" xr:uid="{00000000-0005-0000-0000-00007F350000}"/>
    <cellStyle name="Normal 12 2 2 3" xfId="12443" xr:uid="{00000000-0005-0000-0000-000080350000}"/>
    <cellStyle name="Normal 12 2 2 3 2" xfId="12444" xr:uid="{00000000-0005-0000-0000-000081350000}"/>
    <cellStyle name="Normal 12 2 2 3 2 2" xfId="20892" xr:uid="{00000000-0005-0000-0000-000082350000}"/>
    <cellStyle name="Normal 12 2 2 3 3" xfId="20891" xr:uid="{00000000-0005-0000-0000-000083350000}"/>
    <cellStyle name="Normal 12 2 2 4" xfId="12445" xr:uid="{00000000-0005-0000-0000-000084350000}"/>
    <cellStyle name="Normal 12 2 2 4 2" xfId="20893" xr:uid="{00000000-0005-0000-0000-000085350000}"/>
    <cellStyle name="Normal 12 2 2 5" xfId="12446" xr:uid="{00000000-0005-0000-0000-000086350000}"/>
    <cellStyle name="Normal 12 2 2 5 2" xfId="20894" xr:uid="{00000000-0005-0000-0000-000087350000}"/>
    <cellStyle name="Normal 12 2 2 6" xfId="12447" xr:uid="{00000000-0005-0000-0000-000088350000}"/>
    <cellStyle name="Normal 12 2 2 6 2" xfId="20895" xr:uid="{00000000-0005-0000-0000-000089350000}"/>
    <cellStyle name="Normal 12 2 2 7" xfId="12448" xr:uid="{00000000-0005-0000-0000-00008A350000}"/>
    <cellStyle name="Normal 12 2 2 7 2" xfId="20896" xr:uid="{00000000-0005-0000-0000-00008B350000}"/>
    <cellStyle name="Normal 12 2 2 8" xfId="20887" xr:uid="{00000000-0005-0000-0000-00008C350000}"/>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3" xfId="12453" xr:uid="{00000000-0005-0000-0000-000092350000}"/>
    <cellStyle name="Normal 12 2 3 2 4" xfId="12454" xr:uid="{00000000-0005-0000-0000-000093350000}"/>
    <cellStyle name="Normal 12 2 3 2 5" xfId="20898" xr:uid="{00000000-0005-0000-0000-000094350000}"/>
    <cellStyle name="Normal 12 2 3 3" xfId="12455" xr:uid="{00000000-0005-0000-0000-000095350000}"/>
    <cellStyle name="Normal 12 2 3 3 2" xfId="12456" xr:uid="{00000000-0005-0000-0000-000096350000}"/>
    <cellStyle name="Normal 12 2 3 3 3" xfId="20900" xr:uid="{00000000-0005-0000-0000-000097350000}"/>
    <cellStyle name="Normal 12 2 3 4" xfId="12457" xr:uid="{00000000-0005-0000-0000-000098350000}"/>
    <cellStyle name="Normal 12 2 3 4 2" xfId="12458" xr:uid="{00000000-0005-0000-0000-000099350000}"/>
    <cellStyle name="Normal 12 2 3 4 3" xfId="20901" xr:uid="{00000000-0005-0000-0000-00009A350000}"/>
    <cellStyle name="Normal 12 2 3 5" xfId="12459" xr:uid="{00000000-0005-0000-0000-00009B350000}"/>
    <cellStyle name="Normal 12 2 3 6" xfId="20897" xr:uid="{00000000-0005-0000-0000-00009C350000}"/>
    <cellStyle name="Normal 12 2 4" xfId="12460" xr:uid="{00000000-0005-0000-0000-00009D350000}"/>
    <cellStyle name="Normal 12 2 4 2" xfId="12461" xr:uid="{00000000-0005-0000-0000-00009E350000}"/>
    <cellStyle name="Normal 12 2 4 2 2" xfId="20903" xr:uid="{00000000-0005-0000-0000-00009F350000}"/>
    <cellStyle name="Normal 12 2 4 3" xfId="12462" xr:uid="{00000000-0005-0000-0000-0000A0350000}"/>
    <cellStyle name="Normal 12 2 4 3 2" xfId="20904" xr:uid="{00000000-0005-0000-0000-0000A1350000}"/>
    <cellStyle name="Normal 12 2 4 4" xfId="20902" xr:uid="{00000000-0005-0000-0000-0000A2350000}"/>
    <cellStyle name="Normal 12 2 5" xfId="12463" xr:uid="{00000000-0005-0000-0000-0000A3350000}"/>
    <cellStyle name="Normal 12 2 5 2" xfId="12464" xr:uid="{00000000-0005-0000-0000-0000A4350000}"/>
    <cellStyle name="Normal 12 2 5 3" xfId="20905" xr:uid="{00000000-0005-0000-0000-0000A5350000}"/>
    <cellStyle name="Normal 12 2 6" xfId="12465" xr:uid="{00000000-0005-0000-0000-0000A6350000}"/>
    <cellStyle name="Normal 12 2 6 2" xfId="12466" xr:uid="{00000000-0005-0000-0000-0000A7350000}"/>
    <cellStyle name="Normal 12 2 6 3" xfId="20906" xr:uid="{00000000-0005-0000-0000-0000A8350000}"/>
    <cellStyle name="Normal 12 2 7" xfId="12467" xr:uid="{00000000-0005-0000-0000-0000A9350000}"/>
    <cellStyle name="Normal 12 2 7 2" xfId="20907" xr:uid="{00000000-0005-0000-0000-0000AA350000}"/>
    <cellStyle name="Normal 12 2 8" xfId="12468" xr:uid="{00000000-0005-0000-0000-0000AB350000}"/>
    <cellStyle name="Normal 12 2 8 2" xfId="20908" xr:uid="{00000000-0005-0000-0000-0000AC350000}"/>
    <cellStyle name="Normal 12 2 9" xfId="20886" xr:uid="{00000000-0005-0000-0000-0000AD350000}"/>
    <cellStyle name="Normal 12 20" xfId="12469" xr:uid="{00000000-0005-0000-0000-0000AE350000}"/>
    <cellStyle name="Normal 12 20 2" xfId="20909" xr:uid="{00000000-0005-0000-0000-0000AF350000}"/>
    <cellStyle name="Normal 12 21" xfId="12470" xr:uid="{00000000-0005-0000-0000-0000B0350000}"/>
    <cellStyle name="Normal 12 21 2" xfId="20910" xr:uid="{00000000-0005-0000-0000-0000B1350000}"/>
    <cellStyle name="Normal 12 3" xfId="12471" xr:uid="{00000000-0005-0000-0000-0000B2350000}"/>
    <cellStyle name="Normal 12 3 2" xfId="12472" xr:uid="{00000000-0005-0000-0000-0000B3350000}"/>
    <cellStyle name="Normal 12 3 2 2" xfId="12473" xr:uid="{00000000-0005-0000-0000-0000B4350000}"/>
    <cellStyle name="Normal 12 3 2 2 2" xfId="20913" xr:uid="{00000000-0005-0000-0000-0000B5350000}"/>
    <cellStyle name="Normal 12 3 2 3" xfId="12474" xr:uid="{00000000-0005-0000-0000-0000B6350000}"/>
    <cellStyle name="Normal 12 3 2 3 2" xfId="20914" xr:uid="{00000000-0005-0000-0000-0000B7350000}"/>
    <cellStyle name="Normal 12 3 2 4" xfId="12475" xr:uid="{00000000-0005-0000-0000-0000B8350000}"/>
    <cellStyle name="Normal 12 3 2 4 2" xfId="20915" xr:uid="{00000000-0005-0000-0000-0000B9350000}"/>
    <cellStyle name="Normal 12 3 2 5" xfId="12476" xr:uid="{00000000-0005-0000-0000-0000BA350000}"/>
    <cellStyle name="Normal 12 3 2 5 2" xfId="20916" xr:uid="{00000000-0005-0000-0000-0000BB350000}"/>
    <cellStyle name="Normal 12 3 2 6" xfId="12477" xr:uid="{00000000-0005-0000-0000-0000BC350000}"/>
    <cellStyle name="Normal 12 3 2 6 2" xfId="20917" xr:uid="{00000000-0005-0000-0000-0000BD350000}"/>
    <cellStyle name="Normal 12 3 2 7" xfId="20912" xr:uid="{00000000-0005-0000-0000-0000BE350000}"/>
    <cellStyle name="Normal 12 3 3" xfId="12478" xr:uid="{00000000-0005-0000-0000-0000BF350000}"/>
    <cellStyle name="Normal 12 3 3 2" xfId="12479" xr:uid="{00000000-0005-0000-0000-0000C0350000}"/>
    <cellStyle name="Normal 12 3 3 2 2" xfId="20919" xr:uid="{00000000-0005-0000-0000-0000C1350000}"/>
    <cellStyle name="Normal 12 3 3 3" xfId="12480" xr:uid="{00000000-0005-0000-0000-0000C2350000}"/>
    <cellStyle name="Normal 12 3 3 3 2" xfId="20920" xr:uid="{00000000-0005-0000-0000-0000C3350000}"/>
    <cellStyle name="Normal 12 3 3 4" xfId="20918" xr:uid="{00000000-0005-0000-0000-0000C4350000}"/>
    <cellStyle name="Normal 12 3 4" xfId="12481" xr:uid="{00000000-0005-0000-0000-0000C5350000}"/>
    <cellStyle name="Normal 12 3 4 2" xfId="12482" xr:uid="{00000000-0005-0000-0000-0000C6350000}"/>
    <cellStyle name="Normal 12 3 4 2 2" xfId="20922" xr:uid="{00000000-0005-0000-0000-0000C7350000}"/>
    <cellStyle name="Normal 12 3 4 3" xfId="20921" xr:uid="{00000000-0005-0000-0000-0000C8350000}"/>
    <cellStyle name="Normal 12 3 5" xfId="12483" xr:uid="{00000000-0005-0000-0000-0000C9350000}"/>
    <cellStyle name="Normal 12 3 5 2" xfId="20923" xr:uid="{00000000-0005-0000-0000-0000CA350000}"/>
    <cellStyle name="Normal 12 3 6" xfId="12484" xr:uid="{00000000-0005-0000-0000-0000CB350000}"/>
    <cellStyle name="Normal 12 3 6 2" xfId="20924" xr:uid="{00000000-0005-0000-0000-0000CC350000}"/>
    <cellStyle name="Normal 12 3 7" xfId="12485" xr:uid="{00000000-0005-0000-0000-0000CD350000}"/>
    <cellStyle name="Normal 12 3 7 2" xfId="20925" xr:uid="{00000000-0005-0000-0000-0000CE350000}"/>
    <cellStyle name="Normal 12 3 8" xfId="20911" xr:uid="{00000000-0005-0000-0000-0000CF350000}"/>
    <cellStyle name="Normal 12 4" xfId="12486" xr:uid="{00000000-0005-0000-0000-0000D0350000}"/>
    <cellStyle name="Normal 12 4 2" xfId="12487" xr:uid="{00000000-0005-0000-0000-0000D1350000}"/>
    <cellStyle name="Normal 12 4 2 2" xfId="12488" xr:uid="{00000000-0005-0000-0000-0000D2350000}"/>
    <cellStyle name="Normal 12 4 2 2 2" xfId="12489" xr:uid="{00000000-0005-0000-0000-0000D3350000}"/>
    <cellStyle name="Normal 12 4 2 2 3" xfId="20928" xr:uid="{00000000-0005-0000-0000-0000D4350000}"/>
    <cellStyle name="Normal 12 4 2 3" xfId="12490" xr:uid="{00000000-0005-0000-0000-0000D5350000}"/>
    <cellStyle name="Normal 12 4 2 3 2" xfId="12491" xr:uid="{00000000-0005-0000-0000-0000D6350000}"/>
    <cellStyle name="Normal 12 4 2 3 3" xfId="20929" xr:uid="{00000000-0005-0000-0000-0000D7350000}"/>
    <cellStyle name="Normal 12 4 2 4" xfId="12492" xr:uid="{00000000-0005-0000-0000-0000D8350000}"/>
    <cellStyle name="Normal 12 4 2 4 2" xfId="20930" xr:uid="{00000000-0005-0000-0000-0000D9350000}"/>
    <cellStyle name="Normal 12 4 2 5" xfId="12493" xr:uid="{00000000-0005-0000-0000-0000DA350000}"/>
    <cellStyle name="Normal 12 4 2 5 2" xfId="20931" xr:uid="{00000000-0005-0000-0000-0000DB350000}"/>
    <cellStyle name="Normal 12 4 2 6" xfId="12494" xr:uid="{00000000-0005-0000-0000-0000DC350000}"/>
    <cellStyle name="Normal 12 4 2 6 2" xfId="20932" xr:uid="{00000000-0005-0000-0000-0000DD350000}"/>
    <cellStyle name="Normal 12 4 2 7" xfId="12495" xr:uid="{00000000-0005-0000-0000-0000DE350000}"/>
    <cellStyle name="Normal 12 4 2 8" xfId="20927" xr:uid="{00000000-0005-0000-0000-0000DF350000}"/>
    <cellStyle name="Normal 12 4 3" xfId="12496" xr:uid="{00000000-0005-0000-0000-0000E0350000}"/>
    <cellStyle name="Normal 12 4 3 2" xfId="12497" xr:uid="{00000000-0005-0000-0000-0000E1350000}"/>
    <cellStyle name="Normal 12 4 3 2 2" xfId="20934" xr:uid="{00000000-0005-0000-0000-0000E2350000}"/>
    <cellStyle name="Normal 12 4 3 3" xfId="12498" xr:uid="{00000000-0005-0000-0000-0000E3350000}"/>
    <cellStyle name="Normal 12 4 3 4" xfId="20933" xr:uid="{00000000-0005-0000-0000-0000E4350000}"/>
    <cellStyle name="Normal 12 4 4" xfId="12499" xr:uid="{00000000-0005-0000-0000-0000E5350000}"/>
    <cellStyle name="Normal 12 4 4 2" xfId="12500" xr:uid="{00000000-0005-0000-0000-0000E6350000}"/>
    <cellStyle name="Normal 12 4 4 2 2" xfId="20936" xr:uid="{00000000-0005-0000-0000-0000E7350000}"/>
    <cellStyle name="Normal 12 4 4 3" xfId="12501" xr:uid="{00000000-0005-0000-0000-0000E8350000}"/>
    <cellStyle name="Normal 12 4 4 4" xfId="20935" xr:uid="{00000000-0005-0000-0000-0000E9350000}"/>
    <cellStyle name="Normal 12 4 5" xfId="12502" xr:uid="{00000000-0005-0000-0000-0000EA350000}"/>
    <cellStyle name="Normal 12 4 5 2" xfId="20937" xr:uid="{00000000-0005-0000-0000-0000EB350000}"/>
    <cellStyle name="Normal 12 4 6" xfId="12503" xr:uid="{00000000-0005-0000-0000-0000EC350000}"/>
    <cellStyle name="Normal 12 4 6 2" xfId="20938" xr:uid="{00000000-0005-0000-0000-0000ED350000}"/>
    <cellStyle name="Normal 12 4 7" xfId="12504" xr:uid="{00000000-0005-0000-0000-0000EE350000}"/>
    <cellStyle name="Normal 12 4 8" xfId="20926" xr:uid="{00000000-0005-0000-0000-0000EF350000}"/>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3" xfId="12508" xr:uid="{00000000-0005-0000-0000-0000F4350000}"/>
    <cellStyle name="Normal 12 5 2 3 2" xfId="20942" xr:uid="{00000000-0005-0000-0000-0000F5350000}"/>
    <cellStyle name="Normal 12 5 2 4" xfId="12509" xr:uid="{00000000-0005-0000-0000-0000F6350000}"/>
    <cellStyle name="Normal 12 5 2 4 2" xfId="20943" xr:uid="{00000000-0005-0000-0000-0000F7350000}"/>
    <cellStyle name="Normal 12 5 2 5" xfId="12510" xr:uid="{00000000-0005-0000-0000-0000F8350000}"/>
    <cellStyle name="Normal 12 5 2 5 2" xfId="20944" xr:uid="{00000000-0005-0000-0000-0000F9350000}"/>
    <cellStyle name="Normal 12 5 2 6" xfId="20940" xr:uid="{00000000-0005-0000-0000-0000FA350000}"/>
    <cellStyle name="Normal 12 5 3" xfId="12511" xr:uid="{00000000-0005-0000-0000-0000FB350000}"/>
    <cellStyle name="Normal 12 5 3 2" xfId="12512" xr:uid="{00000000-0005-0000-0000-0000FC350000}"/>
    <cellStyle name="Normal 12 5 3 2 2" xfId="20946" xr:uid="{00000000-0005-0000-0000-0000FD350000}"/>
    <cellStyle name="Normal 12 5 3 3" xfId="20945" xr:uid="{00000000-0005-0000-0000-0000FE350000}"/>
    <cellStyle name="Normal 12 5 4" xfId="12513" xr:uid="{00000000-0005-0000-0000-0000FF350000}"/>
    <cellStyle name="Normal 12 5 4 2" xfId="12514" xr:uid="{00000000-0005-0000-0000-000000360000}"/>
    <cellStyle name="Normal 12 5 4 2 2" xfId="20948" xr:uid="{00000000-0005-0000-0000-000001360000}"/>
    <cellStyle name="Normal 12 5 4 3" xfId="20947" xr:uid="{00000000-0005-0000-0000-000002360000}"/>
    <cellStyle name="Normal 12 5 5" xfId="12515" xr:uid="{00000000-0005-0000-0000-000003360000}"/>
    <cellStyle name="Normal 12 5 5 2" xfId="20949" xr:uid="{00000000-0005-0000-0000-000004360000}"/>
    <cellStyle name="Normal 12 5 6" xfId="12516" xr:uid="{00000000-0005-0000-0000-000005360000}"/>
    <cellStyle name="Normal 12 5 6 2" xfId="20950" xr:uid="{00000000-0005-0000-0000-000006360000}"/>
    <cellStyle name="Normal 12 5 7" xfId="20939" xr:uid="{00000000-0005-0000-0000-000007360000}"/>
    <cellStyle name="Normal 12 6" xfId="12517" xr:uid="{00000000-0005-0000-0000-000008360000}"/>
    <cellStyle name="Normal 12 6 2" xfId="12518" xr:uid="{00000000-0005-0000-0000-000009360000}"/>
    <cellStyle name="Normal 12 6 2 2" xfId="20952" xr:uid="{00000000-0005-0000-0000-00000A360000}"/>
    <cellStyle name="Normal 12 6 3" xfId="12519" xr:uid="{00000000-0005-0000-0000-00000B360000}"/>
    <cellStyle name="Normal 12 6 3 2" xfId="20953" xr:uid="{00000000-0005-0000-0000-00000C360000}"/>
    <cellStyle name="Normal 12 6 4" xfId="12520" xr:uid="{00000000-0005-0000-0000-00000D360000}"/>
    <cellStyle name="Normal 12 6 4 2" xfId="20954" xr:uid="{00000000-0005-0000-0000-00000E360000}"/>
    <cellStyle name="Normal 12 6 5" xfId="12521" xr:uid="{00000000-0005-0000-0000-00000F360000}"/>
    <cellStyle name="Normal 12 6 5 2" xfId="20955" xr:uid="{00000000-0005-0000-0000-000010360000}"/>
    <cellStyle name="Normal 12 6 6" xfId="12522" xr:uid="{00000000-0005-0000-0000-000011360000}"/>
    <cellStyle name="Normal 12 6 7" xfId="20951" xr:uid="{00000000-0005-0000-0000-000012360000}"/>
    <cellStyle name="Normal 12 7" xfId="12523" xr:uid="{00000000-0005-0000-0000-000013360000}"/>
    <cellStyle name="Normal 12 7 2" xfId="12524" xr:uid="{00000000-0005-0000-0000-000014360000}"/>
    <cellStyle name="Normal 12 7 2 2" xfId="20957" xr:uid="{00000000-0005-0000-0000-000015360000}"/>
    <cellStyle name="Normal 12 7 3" xfId="12525" xr:uid="{00000000-0005-0000-0000-000016360000}"/>
    <cellStyle name="Normal 12 7 3 2" xfId="20958" xr:uid="{00000000-0005-0000-0000-000017360000}"/>
    <cellStyle name="Normal 12 7 4" xfId="12526" xr:uid="{00000000-0005-0000-0000-000018360000}"/>
    <cellStyle name="Normal 12 7 4 2" xfId="20959" xr:uid="{00000000-0005-0000-0000-000019360000}"/>
    <cellStyle name="Normal 12 7 5" xfId="12527" xr:uid="{00000000-0005-0000-0000-00001A360000}"/>
    <cellStyle name="Normal 12 7 5 2" xfId="20960" xr:uid="{00000000-0005-0000-0000-00001B360000}"/>
    <cellStyle name="Normal 12 7 6" xfId="12528" xr:uid="{00000000-0005-0000-0000-00001C360000}"/>
    <cellStyle name="Normal 12 7 7" xfId="20956" xr:uid="{00000000-0005-0000-0000-00001D360000}"/>
    <cellStyle name="Normal 12 8" xfId="12529" xr:uid="{00000000-0005-0000-0000-00001E360000}"/>
    <cellStyle name="Normal 12 8 2" xfId="12530" xr:uid="{00000000-0005-0000-0000-00001F360000}"/>
    <cellStyle name="Normal 12 8 2 2" xfId="20962" xr:uid="{00000000-0005-0000-0000-000020360000}"/>
    <cellStyle name="Normal 12 8 3" xfId="12531" xr:uid="{00000000-0005-0000-0000-000021360000}"/>
    <cellStyle name="Normal 12 8 3 2" xfId="20963" xr:uid="{00000000-0005-0000-0000-000022360000}"/>
    <cellStyle name="Normal 12 8 4" xfId="12532" xr:uid="{00000000-0005-0000-0000-000023360000}"/>
    <cellStyle name="Normal 12 8 4 2" xfId="20964" xr:uid="{00000000-0005-0000-0000-000024360000}"/>
    <cellStyle name="Normal 12 8 5" xfId="20961" xr:uid="{00000000-0005-0000-0000-000025360000}"/>
    <cellStyle name="Normal 12 9" xfId="12533" xr:uid="{00000000-0005-0000-0000-000026360000}"/>
    <cellStyle name="Normal 12 9 2" xfId="12534" xr:uid="{00000000-0005-0000-0000-000027360000}"/>
    <cellStyle name="Normal 12 9 2 2" xfId="20966" xr:uid="{00000000-0005-0000-0000-000028360000}"/>
    <cellStyle name="Normal 12 9 3" xfId="12535" xr:uid="{00000000-0005-0000-0000-000029360000}"/>
    <cellStyle name="Normal 12 9 3 2" xfId="20967" xr:uid="{00000000-0005-0000-0000-00002A360000}"/>
    <cellStyle name="Normal 12 9 4" xfId="12536" xr:uid="{00000000-0005-0000-0000-00002B360000}"/>
    <cellStyle name="Normal 12 9 4 2" xfId="20968" xr:uid="{00000000-0005-0000-0000-00002C360000}"/>
    <cellStyle name="Normal 12 9 5" xfId="20965" xr:uid="{00000000-0005-0000-0000-00002D360000}"/>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3" xfId="12570" xr:uid="{00000000-0005-0000-0000-00005A360000}"/>
    <cellStyle name="Normal 13 10 3 2" xfId="20981" xr:uid="{00000000-0005-0000-0000-00005B360000}"/>
    <cellStyle name="Normal 13 10 4" xfId="12571" xr:uid="{00000000-0005-0000-0000-00005C360000}"/>
    <cellStyle name="Normal 13 10 4 2" xfId="20982" xr:uid="{00000000-0005-0000-0000-00005D360000}"/>
    <cellStyle name="Normal 13 10 5" xfId="20979" xr:uid="{00000000-0005-0000-0000-00005E360000}"/>
    <cellStyle name="Normal 13 11" xfId="12572" xr:uid="{00000000-0005-0000-0000-00005F360000}"/>
    <cellStyle name="Normal 13 11 2" xfId="12573" xr:uid="{00000000-0005-0000-0000-000060360000}"/>
    <cellStyle name="Normal 13 11 2 2" xfId="20984" xr:uid="{00000000-0005-0000-0000-000061360000}"/>
    <cellStyle name="Normal 13 11 3" xfId="12574" xr:uid="{00000000-0005-0000-0000-000062360000}"/>
    <cellStyle name="Normal 13 11 3 2" xfId="20985" xr:uid="{00000000-0005-0000-0000-000063360000}"/>
    <cellStyle name="Normal 13 11 4" xfId="12575" xr:uid="{00000000-0005-0000-0000-000064360000}"/>
    <cellStyle name="Normal 13 11 4 2" xfId="20986" xr:uid="{00000000-0005-0000-0000-000065360000}"/>
    <cellStyle name="Normal 13 11 5" xfId="20983" xr:uid="{00000000-0005-0000-0000-000066360000}"/>
    <cellStyle name="Normal 13 12" xfId="12576" xr:uid="{00000000-0005-0000-0000-000067360000}"/>
    <cellStyle name="Normal 13 12 2" xfId="12577" xr:uid="{00000000-0005-0000-0000-000068360000}"/>
    <cellStyle name="Normal 13 12 2 2" xfId="20988" xr:uid="{00000000-0005-0000-0000-000069360000}"/>
    <cellStyle name="Normal 13 12 3" xfId="12578" xr:uid="{00000000-0005-0000-0000-00006A360000}"/>
    <cellStyle name="Normal 13 12 3 2" xfId="20989" xr:uid="{00000000-0005-0000-0000-00006B360000}"/>
    <cellStyle name="Normal 13 12 4" xfId="12579" xr:uid="{00000000-0005-0000-0000-00006C360000}"/>
    <cellStyle name="Normal 13 12 4 2" xfId="20990" xr:uid="{00000000-0005-0000-0000-00006D360000}"/>
    <cellStyle name="Normal 13 12 5" xfId="20987" xr:uid="{00000000-0005-0000-0000-00006E360000}"/>
    <cellStyle name="Normal 13 13" xfId="12580" xr:uid="{00000000-0005-0000-0000-00006F360000}"/>
    <cellStyle name="Normal 13 13 2" xfId="12581" xr:uid="{00000000-0005-0000-0000-000070360000}"/>
    <cellStyle name="Normal 13 13 2 2" xfId="20992" xr:uid="{00000000-0005-0000-0000-000071360000}"/>
    <cellStyle name="Normal 13 13 3" xfId="12582" xr:uid="{00000000-0005-0000-0000-000072360000}"/>
    <cellStyle name="Normal 13 13 3 2" xfId="20993" xr:uid="{00000000-0005-0000-0000-000073360000}"/>
    <cellStyle name="Normal 13 13 4" xfId="12583" xr:uid="{00000000-0005-0000-0000-000074360000}"/>
    <cellStyle name="Normal 13 13 4 2" xfId="20994" xr:uid="{00000000-0005-0000-0000-000075360000}"/>
    <cellStyle name="Normal 13 13 5" xfId="20991" xr:uid="{00000000-0005-0000-0000-000076360000}"/>
    <cellStyle name="Normal 13 14" xfId="12584" xr:uid="{00000000-0005-0000-0000-000077360000}"/>
    <cellStyle name="Normal 13 14 2" xfId="12585" xr:uid="{00000000-0005-0000-0000-000078360000}"/>
    <cellStyle name="Normal 13 14 2 2" xfId="20996" xr:uid="{00000000-0005-0000-0000-000079360000}"/>
    <cellStyle name="Normal 13 14 3" xfId="12586" xr:uid="{00000000-0005-0000-0000-00007A360000}"/>
    <cellStyle name="Normal 13 14 3 2" xfId="20997" xr:uid="{00000000-0005-0000-0000-00007B360000}"/>
    <cellStyle name="Normal 13 14 4" xfId="12587" xr:uid="{00000000-0005-0000-0000-00007C360000}"/>
    <cellStyle name="Normal 13 14 4 2" xfId="20998" xr:uid="{00000000-0005-0000-0000-00007D360000}"/>
    <cellStyle name="Normal 13 14 5" xfId="20995" xr:uid="{00000000-0005-0000-0000-00007E360000}"/>
    <cellStyle name="Normal 13 15" xfId="12588" xr:uid="{00000000-0005-0000-0000-00007F360000}"/>
    <cellStyle name="Normal 13 15 2" xfId="12589" xr:uid="{00000000-0005-0000-0000-000080360000}"/>
    <cellStyle name="Normal 13 15 2 2" xfId="21000" xr:uid="{00000000-0005-0000-0000-000081360000}"/>
    <cellStyle name="Normal 13 15 3" xfId="12590" xr:uid="{00000000-0005-0000-0000-000082360000}"/>
    <cellStyle name="Normal 13 15 3 2" xfId="21001" xr:uid="{00000000-0005-0000-0000-000083360000}"/>
    <cellStyle name="Normal 13 15 4" xfId="12591" xr:uid="{00000000-0005-0000-0000-000084360000}"/>
    <cellStyle name="Normal 13 15 4 2" xfId="21002" xr:uid="{00000000-0005-0000-0000-000085360000}"/>
    <cellStyle name="Normal 13 15 5" xfId="20999" xr:uid="{00000000-0005-0000-0000-000086360000}"/>
    <cellStyle name="Normal 13 16" xfId="12592" xr:uid="{00000000-0005-0000-0000-000087360000}"/>
    <cellStyle name="Normal 13 16 2" xfId="12593" xr:uid="{00000000-0005-0000-0000-000088360000}"/>
    <cellStyle name="Normal 13 16 2 2" xfId="21004" xr:uid="{00000000-0005-0000-0000-000089360000}"/>
    <cellStyle name="Normal 13 16 3" xfId="12594" xr:uid="{00000000-0005-0000-0000-00008A360000}"/>
    <cellStyle name="Normal 13 16 3 2" xfId="21005" xr:uid="{00000000-0005-0000-0000-00008B360000}"/>
    <cellStyle name="Normal 13 16 4" xfId="12595" xr:uid="{00000000-0005-0000-0000-00008C360000}"/>
    <cellStyle name="Normal 13 16 4 2" xfId="21006" xr:uid="{00000000-0005-0000-0000-00008D360000}"/>
    <cellStyle name="Normal 13 16 5" xfId="21003" xr:uid="{00000000-0005-0000-0000-00008E360000}"/>
    <cellStyle name="Normal 13 17" xfId="12596" xr:uid="{00000000-0005-0000-0000-00008F360000}"/>
    <cellStyle name="Normal 13 17 2" xfId="12597" xr:uid="{00000000-0005-0000-0000-000090360000}"/>
    <cellStyle name="Normal 13 17 2 2" xfId="21008" xr:uid="{00000000-0005-0000-0000-000091360000}"/>
    <cellStyle name="Normal 13 17 3" xfId="12598" xr:uid="{00000000-0005-0000-0000-000092360000}"/>
    <cellStyle name="Normal 13 17 3 2" xfId="21009" xr:uid="{00000000-0005-0000-0000-000093360000}"/>
    <cellStyle name="Normal 13 17 4" xfId="12599" xr:uid="{00000000-0005-0000-0000-000094360000}"/>
    <cellStyle name="Normal 13 17 4 2" xfId="21010" xr:uid="{00000000-0005-0000-0000-000095360000}"/>
    <cellStyle name="Normal 13 17 5" xfId="21007" xr:uid="{00000000-0005-0000-0000-000096360000}"/>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3" xfId="21013" xr:uid="{00000000-0005-0000-0000-00009C360000}"/>
    <cellStyle name="Normal 13 18 2 3" xfId="12604" xr:uid="{00000000-0005-0000-0000-00009D360000}"/>
    <cellStyle name="Normal 13 18 2 3 2" xfId="21015" xr:uid="{00000000-0005-0000-0000-00009E360000}"/>
    <cellStyle name="Normal 13 18 2 4" xfId="21012" xr:uid="{00000000-0005-0000-0000-00009F360000}"/>
    <cellStyle name="Normal 13 18 3" xfId="12605" xr:uid="{00000000-0005-0000-0000-0000A0360000}"/>
    <cellStyle name="Normal 13 18 3 2" xfId="12606" xr:uid="{00000000-0005-0000-0000-0000A1360000}"/>
    <cellStyle name="Normal 13 18 3 2 2" xfId="21017" xr:uid="{00000000-0005-0000-0000-0000A2360000}"/>
    <cellStyle name="Normal 13 18 3 3" xfId="21016" xr:uid="{00000000-0005-0000-0000-0000A3360000}"/>
    <cellStyle name="Normal 13 18 4" xfId="12607" xr:uid="{00000000-0005-0000-0000-0000A4360000}"/>
    <cellStyle name="Normal 13 18 4 2" xfId="21018" xr:uid="{00000000-0005-0000-0000-0000A5360000}"/>
    <cellStyle name="Normal 13 18 5" xfId="21011" xr:uid="{00000000-0005-0000-0000-0000A6360000}"/>
    <cellStyle name="Normal 13 19" xfId="12608" xr:uid="{00000000-0005-0000-0000-0000A7360000}"/>
    <cellStyle name="Normal 13 19 2" xfId="21019" xr:uid="{00000000-0005-0000-0000-0000A8360000}"/>
    <cellStyle name="Normal 13 2" xfId="12609" xr:uid="{00000000-0005-0000-0000-0000A936000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3" xfId="12613" xr:uid="{00000000-0005-0000-0000-0000AE360000}"/>
    <cellStyle name="Normal 13 2 2 2 3 2" xfId="21024" xr:uid="{00000000-0005-0000-0000-0000AF360000}"/>
    <cellStyle name="Normal 13 2 2 2 4" xfId="21022" xr:uid="{00000000-0005-0000-0000-0000B0360000}"/>
    <cellStyle name="Normal 13 2 2 3" xfId="12614" xr:uid="{00000000-0005-0000-0000-0000B1360000}"/>
    <cellStyle name="Normal 13 2 2 3 2" xfId="12615" xr:uid="{00000000-0005-0000-0000-0000B2360000}"/>
    <cellStyle name="Normal 13 2 2 3 2 2" xfId="21026" xr:uid="{00000000-0005-0000-0000-0000B3360000}"/>
    <cellStyle name="Normal 13 2 2 3 3" xfId="21025" xr:uid="{00000000-0005-0000-0000-0000B4360000}"/>
    <cellStyle name="Normal 13 2 2 4" xfId="12616" xr:uid="{00000000-0005-0000-0000-0000B5360000}"/>
    <cellStyle name="Normal 13 2 2 4 2" xfId="21027" xr:uid="{00000000-0005-0000-0000-0000B6360000}"/>
    <cellStyle name="Normal 13 2 2 5" xfId="12617" xr:uid="{00000000-0005-0000-0000-0000B7360000}"/>
    <cellStyle name="Normal 13 2 2 5 2" xfId="21028" xr:uid="{00000000-0005-0000-0000-0000B8360000}"/>
    <cellStyle name="Normal 13 2 2 6" xfId="21021" xr:uid="{00000000-0005-0000-0000-0000B9360000}"/>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3" xfId="21030" xr:uid="{00000000-0005-0000-0000-0000BE360000}"/>
    <cellStyle name="Normal 13 2 3 3" xfId="12621" xr:uid="{00000000-0005-0000-0000-0000BF360000}"/>
    <cellStyle name="Normal 13 2 3 3 2" xfId="21032" xr:uid="{00000000-0005-0000-0000-0000C0360000}"/>
    <cellStyle name="Normal 13 2 3 4" xfId="12622" xr:uid="{00000000-0005-0000-0000-0000C1360000}"/>
    <cellStyle name="Normal 13 2 3 4 2" xfId="21033" xr:uid="{00000000-0005-0000-0000-0000C2360000}"/>
    <cellStyle name="Normal 13 2 3 5" xfId="21029" xr:uid="{00000000-0005-0000-0000-0000C3360000}"/>
    <cellStyle name="Normal 13 2 4" xfId="12623" xr:uid="{00000000-0005-0000-0000-0000C4360000}"/>
    <cellStyle name="Normal 13 2 4 2" xfId="12624" xr:uid="{00000000-0005-0000-0000-0000C5360000}"/>
    <cellStyle name="Normal 13 2 4 2 2" xfId="21035" xr:uid="{00000000-0005-0000-0000-0000C6360000}"/>
    <cellStyle name="Normal 13 2 4 3" xfId="12625" xr:uid="{00000000-0005-0000-0000-0000C7360000}"/>
    <cellStyle name="Normal 13 2 4 3 2" xfId="21036" xr:uid="{00000000-0005-0000-0000-0000C8360000}"/>
    <cellStyle name="Normal 13 2 4 4" xfId="21034" xr:uid="{00000000-0005-0000-0000-0000C9360000}"/>
    <cellStyle name="Normal 13 2 5" xfId="12626" xr:uid="{00000000-0005-0000-0000-0000CA360000}"/>
    <cellStyle name="Normal 13 2 5 2" xfId="21037" xr:uid="{00000000-0005-0000-0000-0000CB360000}"/>
    <cellStyle name="Normal 13 2 6" xfId="12627" xr:uid="{00000000-0005-0000-0000-0000CC360000}"/>
    <cellStyle name="Normal 13 2 6 2" xfId="21038" xr:uid="{00000000-0005-0000-0000-0000CD360000}"/>
    <cellStyle name="Normal 13 2 7" xfId="12628" xr:uid="{00000000-0005-0000-0000-0000CE360000}"/>
    <cellStyle name="Normal 13 2 8" xfId="21020" xr:uid="{00000000-0005-0000-0000-0000CF360000}"/>
    <cellStyle name="Normal 13 20" xfId="12629" xr:uid="{00000000-0005-0000-0000-0000D0360000}"/>
    <cellStyle name="Normal 13 20 2" xfId="21039" xr:uid="{00000000-0005-0000-0000-0000D1360000}"/>
    <cellStyle name="Normal 13 21" xfId="12630" xr:uid="{00000000-0005-0000-0000-0000D2360000}"/>
    <cellStyle name="Normal 13 21 2" xfId="21040" xr:uid="{00000000-0005-0000-0000-0000D3360000}"/>
    <cellStyle name="Normal 13 3" xfId="12631" xr:uid="{00000000-0005-0000-0000-0000D4360000}"/>
    <cellStyle name="Normal 13 3 2" xfId="12632" xr:uid="{00000000-0005-0000-0000-0000D5360000}"/>
    <cellStyle name="Normal 13 3 2 2" xfId="12633" xr:uid="{00000000-0005-0000-0000-0000D6360000}"/>
    <cellStyle name="Normal 13 3 2 2 2" xfId="21043" xr:uid="{00000000-0005-0000-0000-0000D7360000}"/>
    <cellStyle name="Normal 13 3 2 3" xfId="12634" xr:uid="{00000000-0005-0000-0000-0000D8360000}"/>
    <cellStyle name="Normal 13 3 2 3 2" xfId="21044" xr:uid="{00000000-0005-0000-0000-0000D9360000}"/>
    <cellStyle name="Normal 13 3 2 4" xfId="12635" xr:uid="{00000000-0005-0000-0000-0000DA360000}"/>
    <cellStyle name="Normal 13 3 2 4 2" xfId="21045" xr:uid="{00000000-0005-0000-0000-0000DB360000}"/>
    <cellStyle name="Normal 13 3 2 5" xfId="12636" xr:uid="{00000000-0005-0000-0000-0000DC360000}"/>
    <cellStyle name="Normal 13 3 2 6" xfId="21042" xr:uid="{00000000-0005-0000-0000-0000DD360000}"/>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3" xfId="12640" xr:uid="{00000000-0005-0000-0000-0000E2360000}"/>
    <cellStyle name="Normal 13 3 3 3 2" xfId="12641" xr:uid="{00000000-0005-0000-0000-0000E3360000}"/>
    <cellStyle name="Normal 13 3 3 3 3" xfId="21048" xr:uid="{00000000-0005-0000-0000-0000E4360000}"/>
    <cellStyle name="Normal 13 3 3 4" xfId="12642" xr:uid="{00000000-0005-0000-0000-0000E5360000}"/>
    <cellStyle name="Normal 13 3 3 5" xfId="21046" xr:uid="{00000000-0005-0000-0000-0000E6360000}"/>
    <cellStyle name="Normal 13 3 4" xfId="12643" xr:uid="{00000000-0005-0000-0000-0000E7360000}"/>
    <cellStyle name="Normal 13 3 4 2" xfId="12644" xr:uid="{00000000-0005-0000-0000-0000E8360000}"/>
    <cellStyle name="Normal 13 3 4 2 2" xfId="21050" xr:uid="{00000000-0005-0000-0000-0000E9360000}"/>
    <cellStyle name="Normal 13 3 4 3" xfId="12645" xr:uid="{00000000-0005-0000-0000-0000EA360000}"/>
    <cellStyle name="Normal 13 3 4 4" xfId="21049" xr:uid="{00000000-0005-0000-0000-0000EB360000}"/>
    <cellStyle name="Normal 13 3 5" xfId="12646" xr:uid="{00000000-0005-0000-0000-0000EC360000}"/>
    <cellStyle name="Normal 13 3 5 2" xfId="12647" xr:uid="{00000000-0005-0000-0000-0000ED360000}"/>
    <cellStyle name="Normal 13 3 5 3" xfId="21051" xr:uid="{00000000-0005-0000-0000-0000EE360000}"/>
    <cellStyle name="Normal 13 3 6" xfId="12648" xr:uid="{00000000-0005-0000-0000-0000EF360000}"/>
    <cellStyle name="Normal 13 3 7" xfId="12649" xr:uid="{00000000-0005-0000-0000-0000F0360000}"/>
    <cellStyle name="Normal 13 3 8" xfId="21041" xr:uid="{00000000-0005-0000-0000-0000F1360000}"/>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3" xfId="12653" xr:uid="{00000000-0005-0000-0000-0000F6360000}"/>
    <cellStyle name="Normal 13 4 2 3 2" xfId="21055" xr:uid="{00000000-0005-0000-0000-0000F7360000}"/>
    <cellStyle name="Normal 13 4 2 4" xfId="21053" xr:uid="{00000000-0005-0000-0000-0000F8360000}"/>
    <cellStyle name="Normal 13 4 3" xfId="12654" xr:uid="{00000000-0005-0000-0000-0000F9360000}"/>
    <cellStyle name="Normal 13 4 3 2" xfId="12655" xr:uid="{00000000-0005-0000-0000-0000FA360000}"/>
    <cellStyle name="Normal 13 4 3 2 2" xfId="21057" xr:uid="{00000000-0005-0000-0000-0000FB360000}"/>
    <cellStyle name="Normal 13 4 3 3" xfId="21056" xr:uid="{00000000-0005-0000-0000-0000FC360000}"/>
    <cellStyle name="Normal 13 4 4" xfId="12656" xr:uid="{00000000-0005-0000-0000-0000FD360000}"/>
    <cellStyle name="Normal 13 4 4 2" xfId="21058" xr:uid="{00000000-0005-0000-0000-0000FE360000}"/>
    <cellStyle name="Normal 13 4 5" xfId="12657" xr:uid="{00000000-0005-0000-0000-0000FF360000}"/>
    <cellStyle name="Normal 13 4 5 2" xfId="21059" xr:uid="{00000000-0005-0000-0000-000000370000}"/>
    <cellStyle name="Normal 13 4 6" xfId="12658" xr:uid="{00000000-0005-0000-0000-000001370000}"/>
    <cellStyle name="Normal 13 4 7" xfId="21052" xr:uid="{00000000-0005-0000-0000-000002370000}"/>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3" xfId="12662" xr:uid="{00000000-0005-0000-0000-000007370000}"/>
    <cellStyle name="Normal 13 5 2 4" xfId="21061" xr:uid="{00000000-0005-0000-0000-000008370000}"/>
    <cellStyle name="Normal 13 5 3" xfId="12663" xr:uid="{00000000-0005-0000-0000-000009370000}"/>
    <cellStyle name="Normal 13 5 3 2" xfId="21063" xr:uid="{00000000-0005-0000-0000-00000A370000}"/>
    <cellStyle name="Normal 13 5 4" xfId="12664" xr:uid="{00000000-0005-0000-0000-00000B370000}"/>
    <cellStyle name="Normal 13 5 4 2" xfId="21064" xr:uid="{00000000-0005-0000-0000-00000C370000}"/>
    <cellStyle name="Normal 13 5 5" xfId="12665" xr:uid="{00000000-0005-0000-0000-00000D370000}"/>
    <cellStyle name="Normal 13 5 5 2" xfId="21065" xr:uid="{00000000-0005-0000-0000-00000E370000}"/>
    <cellStyle name="Normal 13 5 6" xfId="12666" xr:uid="{00000000-0005-0000-0000-00000F370000}"/>
    <cellStyle name="Normal 13 5 7" xfId="21060" xr:uid="{00000000-0005-0000-0000-000010370000}"/>
    <cellStyle name="Normal 13 6" xfId="12667" xr:uid="{00000000-0005-0000-0000-000011370000}"/>
    <cellStyle name="Normal 13 6 2" xfId="12668" xr:uid="{00000000-0005-0000-0000-000012370000}"/>
    <cellStyle name="Normal 13 6 2 2" xfId="21067" xr:uid="{00000000-0005-0000-0000-000013370000}"/>
    <cellStyle name="Normal 13 6 3" xfId="12669" xr:uid="{00000000-0005-0000-0000-000014370000}"/>
    <cellStyle name="Normal 13 6 3 2" xfId="21068" xr:uid="{00000000-0005-0000-0000-000015370000}"/>
    <cellStyle name="Normal 13 6 4" xfId="12670" xr:uid="{00000000-0005-0000-0000-000016370000}"/>
    <cellStyle name="Normal 13 6 4 2" xfId="21069" xr:uid="{00000000-0005-0000-0000-000017370000}"/>
    <cellStyle name="Normal 13 6 5" xfId="12671" xr:uid="{00000000-0005-0000-0000-000018370000}"/>
    <cellStyle name="Normal 13 6 5 2" xfId="21070" xr:uid="{00000000-0005-0000-0000-000019370000}"/>
    <cellStyle name="Normal 13 6 6" xfId="12672" xr:uid="{00000000-0005-0000-0000-00001A370000}"/>
    <cellStyle name="Normal 13 6 7" xfId="21066" xr:uid="{00000000-0005-0000-0000-00001B370000}"/>
    <cellStyle name="Normal 13 7" xfId="12673" xr:uid="{00000000-0005-0000-0000-00001C370000}"/>
    <cellStyle name="Normal 13 7 2" xfId="12674" xr:uid="{00000000-0005-0000-0000-00001D370000}"/>
    <cellStyle name="Normal 13 7 2 2" xfId="21072" xr:uid="{00000000-0005-0000-0000-00001E370000}"/>
    <cellStyle name="Normal 13 7 3" xfId="12675" xr:uid="{00000000-0005-0000-0000-00001F370000}"/>
    <cellStyle name="Normal 13 7 3 2" xfId="21073" xr:uid="{00000000-0005-0000-0000-000020370000}"/>
    <cellStyle name="Normal 13 7 4" xfId="12676" xr:uid="{00000000-0005-0000-0000-000021370000}"/>
    <cellStyle name="Normal 13 7 4 2" xfId="21074" xr:uid="{00000000-0005-0000-0000-000022370000}"/>
    <cellStyle name="Normal 13 7 5" xfId="12677" xr:uid="{00000000-0005-0000-0000-000023370000}"/>
    <cellStyle name="Normal 13 7 5 2" xfId="21075" xr:uid="{00000000-0005-0000-0000-000024370000}"/>
    <cellStyle name="Normal 13 7 6" xfId="12678" xr:uid="{00000000-0005-0000-0000-000025370000}"/>
    <cellStyle name="Normal 13 7 7" xfId="21071" xr:uid="{00000000-0005-0000-0000-000026370000}"/>
    <cellStyle name="Normal 13 8" xfId="12679" xr:uid="{00000000-0005-0000-0000-000027370000}"/>
    <cellStyle name="Normal 13 8 2" xfId="12680" xr:uid="{00000000-0005-0000-0000-000028370000}"/>
    <cellStyle name="Normal 13 8 2 2" xfId="21077" xr:uid="{00000000-0005-0000-0000-000029370000}"/>
    <cellStyle name="Normal 13 8 3" xfId="12681" xr:uid="{00000000-0005-0000-0000-00002A370000}"/>
    <cellStyle name="Normal 13 8 3 2" xfId="21078" xr:uid="{00000000-0005-0000-0000-00002B370000}"/>
    <cellStyle name="Normal 13 8 4" xfId="12682" xr:uid="{00000000-0005-0000-0000-00002C370000}"/>
    <cellStyle name="Normal 13 8 4 2" xfId="21079" xr:uid="{00000000-0005-0000-0000-00002D370000}"/>
    <cellStyle name="Normal 13 8 5" xfId="12683" xr:uid="{00000000-0005-0000-0000-00002E370000}"/>
    <cellStyle name="Normal 13 8 6" xfId="21076" xr:uid="{00000000-0005-0000-0000-00002F370000}"/>
    <cellStyle name="Normal 13 9" xfId="12684" xr:uid="{00000000-0005-0000-0000-000030370000}"/>
    <cellStyle name="Normal 13 9 2" xfId="12685" xr:uid="{00000000-0005-0000-0000-000031370000}"/>
    <cellStyle name="Normal 13 9 2 2" xfId="21081" xr:uid="{00000000-0005-0000-0000-000032370000}"/>
    <cellStyle name="Normal 13 9 3" xfId="12686" xr:uid="{00000000-0005-0000-0000-000033370000}"/>
    <cellStyle name="Normal 13 9 3 2" xfId="21082" xr:uid="{00000000-0005-0000-0000-000034370000}"/>
    <cellStyle name="Normal 13 9 4" xfId="12687" xr:uid="{00000000-0005-0000-0000-000035370000}"/>
    <cellStyle name="Normal 13 9 4 2" xfId="21083" xr:uid="{00000000-0005-0000-0000-000036370000}"/>
    <cellStyle name="Normal 13 9 5" xfId="21080" xr:uid="{00000000-0005-0000-0000-000037370000}"/>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3" xfId="12721" xr:uid="{00000000-0005-0000-0000-000064370000}"/>
    <cellStyle name="Normal 14 10 3 2" xfId="21096" xr:uid="{00000000-0005-0000-0000-000065370000}"/>
    <cellStyle name="Normal 14 10 4" xfId="12722" xr:uid="{00000000-0005-0000-0000-000066370000}"/>
    <cellStyle name="Normal 14 10 4 2" xfId="21097" xr:uid="{00000000-0005-0000-0000-000067370000}"/>
    <cellStyle name="Normal 14 10 5" xfId="21094" xr:uid="{00000000-0005-0000-0000-000068370000}"/>
    <cellStyle name="Normal 14 11" xfId="12723" xr:uid="{00000000-0005-0000-0000-000069370000}"/>
    <cellStyle name="Normal 14 11 2" xfId="12724" xr:uid="{00000000-0005-0000-0000-00006A370000}"/>
    <cellStyle name="Normal 14 11 2 2" xfId="21099" xr:uid="{00000000-0005-0000-0000-00006B370000}"/>
    <cellStyle name="Normal 14 11 3" xfId="12725" xr:uid="{00000000-0005-0000-0000-00006C370000}"/>
    <cellStyle name="Normal 14 11 3 2" xfId="21100" xr:uid="{00000000-0005-0000-0000-00006D370000}"/>
    <cellStyle name="Normal 14 11 4" xfId="12726" xr:uid="{00000000-0005-0000-0000-00006E370000}"/>
    <cellStyle name="Normal 14 11 4 2" xfId="21101" xr:uid="{00000000-0005-0000-0000-00006F370000}"/>
    <cellStyle name="Normal 14 11 5" xfId="21098" xr:uid="{00000000-0005-0000-0000-000070370000}"/>
    <cellStyle name="Normal 14 12" xfId="12727" xr:uid="{00000000-0005-0000-0000-000071370000}"/>
    <cellStyle name="Normal 14 12 2" xfId="12728" xr:uid="{00000000-0005-0000-0000-000072370000}"/>
    <cellStyle name="Normal 14 12 2 2" xfId="21103" xr:uid="{00000000-0005-0000-0000-000073370000}"/>
    <cellStyle name="Normal 14 12 3" xfId="12729" xr:uid="{00000000-0005-0000-0000-000074370000}"/>
    <cellStyle name="Normal 14 12 3 2" xfId="21104" xr:uid="{00000000-0005-0000-0000-000075370000}"/>
    <cellStyle name="Normal 14 12 4" xfId="12730" xr:uid="{00000000-0005-0000-0000-000076370000}"/>
    <cellStyle name="Normal 14 12 4 2" xfId="21105" xr:uid="{00000000-0005-0000-0000-000077370000}"/>
    <cellStyle name="Normal 14 12 5" xfId="21102" xr:uid="{00000000-0005-0000-0000-000078370000}"/>
    <cellStyle name="Normal 14 13" xfId="12731" xr:uid="{00000000-0005-0000-0000-000079370000}"/>
    <cellStyle name="Normal 14 13 2" xfId="12732" xr:uid="{00000000-0005-0000-0000-00007A370000}"/>
    <cellStyle name="Normal 14 13 2 2" xfId="21107" xr:uid="{00000000-0005-0000-0000-00007B370000}"/>
    <cellStyle name="Normal 14 13 3" xfId="12733" xr:uid="{00000000-0005-0000-0000-00007C370000}"/>
    <cellStyle name="Normal 14 13 3 2" xfId="21108" xr:uid="{00000000-0005-0000-0000-00007D370000}"/>
    <cellStyle name="Normal 14 13 4" xfId="12734" xr:uid="{00000000-0005-0000-0000-00007E370000}"/>
    <cellStyle name="Normal 14 13 4 2" xfId="21109" xr:uid="{00000000-0005-0000-0000-00007F370000}"/>
    <cellStyle name="Normal 14 13 5" xfId="21106" xr:uid="{00000000-0005-0000-0000-000080370000}"/>
    <cellStyle name="Normal 14 14" xfId="12735" xr:uid="{00000000-0005-0000-0000-000081370000}"/>
    <cellStyle name="Normal 14 14 2" xfId="12736" xr:uid="{00000000-0005-0000-0000-000082370000}"/>
    <cellStyle name="Normal 14 14 2 2" xfId="21111" xr:uid="{00000000-0005-0000-0000-000083370000}"/>
    <cellStyle name="Normal 14 14 3" xfId="12737" xr:uid="{00000000-0005-0000-0000-000084370000}"/>
    <cellStyle name="Normal 14 14 3 2" xfId="21112" xr:uid="{00000000-0005-0000-0000-000085370000}"/>
    <cellStyle name="Normal 14 14 4" xfId="12738" xr:uid="{00000000-0005-0000-0000-000086370000}"/>
    <cellStyle name="Normal 14 14 4 2" xfId="21113" xr:uid="{00000000-0005-0000-0000-000087370000}"/>
    <cellStyle name="Normal 14 14 5" xfId="21110" xr:uid="{00000000-0005-0000-0000-000088370000}"/>
    <cellStyle name="Normal 14 15" xfId="12739" xr:uid="{00000000-0005-0000-0000-000089370000}"/>
    <cellStyle name="Normal 14 15 2" xfId="12740" xr:uid="{00000000-0005-0000-0000-00008A370000}"/>
    <cellStyle name="Normal 14 15 2 2" xfId="21115" xr:uid="{00000000-0005-0000-0000-00008B370000}"/>
    <cellStyle name="Normal 14 15 3" xfId="12741" xr:uid="{00000000-0005-0000-0000-00008C370000}"/>
    <cellStyle name="Normal 14 15 3 2" xfId="21116" xr:uid="{00000000-0005-0000-0000-00008D370000}"/>
    <cellStyle name="Normal 14 15 4" xfId="12742" xr:uid="{00000000-0005-0000-0000-00008E370000}"/>
    <cellStyle name="Normal 14 15 4 2" xfId="21117" xr:uid="{00000000-0005-0000-0000-00008F370000}"/>
    <cellStyle name="Normal 14 15 5" xfId="21114" xr:uid="{00000000-0005-0000-0000-000090370000}"/>
    <cellStyle name="Normal 14 16" xfId="12743" xr:uid="{00000000-0005-0000-0000-000091370000}"/>
    <cellStyle name="Normal 14 16 2" xfId="12744" xr:uid="{00000000-0005-0000-0000-000092370000}"/>
    <cellStyle name="Normal 14 16 2 2" xfId="21119" xr:uid="{00000000-0005-0000-0000-000093370000}"/>
    <cellStyle name="Normal 14 16 3" xfId="12745" xr:uid="{00000000-0005-0000-0000-000094370000}"/>
    <cellStyle name="Normal 14 16 3 2" xfId="21120" xr:uid="{00000000-0005-0000-0000-000095370000}"/>
    <cellStyle name="Normal 14 16 4" xfId="12746" xr:uid="{00000000-0005-0000-0000-000096370000}"/>
    <cellStyle name="Normal 14 16 4 2" xfId="21121" xr:uid="{00000000-0005-0000-0000-000097370000}"/>
    <cellStyle name="Normal 14 16 5" xfId="21118" xr:uid="{00000000-0005-0000-0000-000098370000}"/>
    <cellStyle name="Normal 14 17" xfId="12747" xr:uid="{00000000-0005-0000-0000-000099370000}"/>
    <cellStyle name="Normal 14 17 2" xfId="12748" xr:uid="{00000000-0005-0000-0000-00009A370000}"/>
    <cellStyle name="Normal 14 17 2 2" xfId="21123" xr:uid="{00000000-0005-0000-0000-00009B370000}"/>
    <cellStyle name="Normal 14 17 3" xfId="12749" xr:uid="{00000000-0005-0000-0000-00009C370000}"/>
    <cellStyle name="Normal 14 17 3 2" xfId="21124" xr:uid="{00000000-0005-0000-0000-00009D370000}"/>
    <cellStyle name="Normal 14 17 4" xfId="12750" xr:uid="{00000000-0005-0000-0000-00009E370000}"/>
    <cellStyle name="Normal 14 17 4 2" xfId="21125" xr:uid="{00000000-0005-0000-0000-00009F370000}"/>
    <cellStyle name="Normal 14 17 5" xfId="21122" xr:uid="{00000000-0005-0000-0000-0000A0370000}"/>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3" xfId="21128" xr:uid="{00000000-0005-0000-0000-0000A6370000}"/>
    <cellStyle name="Normal 14 18 2 3" xfId="12755" xr:uid="{00000000-0005-0000-0000-0000A7370000}"/>
    <cellStyle name="Normal 14 18 2 3 2" xfId="21130" xr:uid="{00000000-0005-0000-0000-0000A8370000}"/>
    <cellStyle name="Normal 14 18 2 4" xfId="21127" xr:uid="{00000000-0005-0000-0000-0000A9370000}"/>
    <cellStyle name="Normal 14 18 3" xfId="12756" xr:uid="{00000000-0005-0000-0000-0000AA370000}"/>
    <cellStyle name="Normal 14 18 3 2" xfId="12757" xr:uid="{00000000-0005-0000-0000-0000AB370000}"/>
    <cellStyle name="Normal 14 18 3 2 2" xfId="21132" xr:uid="{00000000-0005-0000-0000-0000AC370000}"/>
    <cellStyle name="Normal 14 18 3 3" xfId="21131" xr:uid="{00000000-0005-0000-0000-0000AD370000}"/>
    <cellStyle name="Normal 14 18 4" xfId="12758" xr:uid="{00000000-0005-0000-0000-0000AE370000}"/>
    <cellStyle name="Normal 14 18 4 2" xfId="21133" xr:uid="{00000000-0005-0000-0000-0000AF370000}"/>
    <cellStyle name="Normal 14 18 5" xfId="21126" xr:uid="{00000000-0005-0000-0000-0000B0370000}"/>
    <cellStyle name="Normal 14 19" xfId="12759" xr:uid="{00000000-0005-0000-0000-0000B1370000}"/>
    <cellStyle name="Normal 14 19 2" xfId="21134" xr:uid="{00000000-0005-0000-0000-0000B2370000}"/>
    <cellStyle name="Normal 14 2" xfId="12760" xr:uid="{00000000-0005-0000-0000-0000B3370000}"/>
    <cellStyle name="Normal 14 2 2" xfId="12761" xr:uid="{00000000-0005-0000-0000-0000B4370000}"/>
    <cellStyle name="Normal 14 2 2 2" xfId="12762" xr:uid="{00000000-0005-0000-0000-0000B5370000}"/>
    <cellStyle name="Normal 14 2 2 2 2" xfId="12763" xr:uid="{00000000-0005-0000-0000-0000B6370000}"/>
    <cellStyle name="Normal 14 2 2 2 2 2" xfId="21138" xr:uid="{00000000-0005-0000-0000-0000B7370000}"/>
    <cellStyle name="Normal 14 2 2 2 3" xfId="12764" xr:uid="{00000000-0005-0000-0000-0000B8370000}"/>
    <cellStyle name="Normal 14 2 2 2 3 2" xfId="21139" xr:uid="{00000000-0005-0000-0000-0000B9370000}"/>
    <cellStyle name="Normal 14 2 2 2 4" xfId="21137" xr:uid="{00000000-0005-0000-0000-0000BA370000}"/>
    <cellStyle name="Normal 14 2 2 3" xfId="12765" xr:uid="{00000000-0005-0000-0000-0000BB370000}"/>
    <cellStyle name="Normal 14 2 2 3 2" xfId="12766" xr:uid="{00000000-0005-0000-0000-0000BC370000}"/>
    <cellStyle name="Normal 14 2 2 3 2 2" xfId="21141" xr:uid="{00000000-0005-0000-0000-0000BD370000}"/>
    <cellStyle name="Normal 14 2 2 3 3" xfId="21140" xr:uid="{00000000-0005-0000-0000-0000BE370000}"/>
    <cellStyle name="Normal 14 2 2 4" xfId="12767" xr:uid="{00000000-0005-0000-0000-0000BF370000}"/>
    <cellStyle name="Normal 14 2 2 4 2" xfId="21142" xr:uid="{00000000-0005-0000-0000-0000C0370000}"/>
    <cellStyle name="Normal 14 2 2 5" xfId="12768" xr:uid="{00000000-0005-0000-0000-0000C1370000}"/>
    <cellStyle name="Normal 14 2 2 5 2" xfId="21143" xr:uid="{00000000-0005-0000-0000-0000C2370000}"/>
    <cellStyle name="Normal 14 2 2 6" xfId="12769" xr:uid="{00000000-0005-0000-0000-0000C3370000}"/>
    <cellStyle name="Normal 14 2 2 6 2" xfId="21144" xr:uid="{00000000-0005-0000-0000-0000C4370000}"/>
    <cellStyle name="Normal 14 2 2 7" xfId="12770" xr:uid="{00000000-0005-0000-0000-0000C5370000}"/>
    <cellStyle name="Normal 14 2 2 7 2" xfId="21145" xr:uid="{00000000-0005-0000-0000-0000C6370000}"/>
    <cellStyle name="Normal 14 2 2 8" xfId="21136" xr:uid="{00000000-0005-0000-0000-0000C7370000}"/>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3" xfId="21147" xr:uid="{00000000-0005-0000-0000-0000CC370000}"/>
    <cellStyle name="Normal 14 2 3 3" xfId="12774" xr:uid="{00000000-0005-0000-0000-0000CD370000}"/>
    <cellStyle name="Normal 14 2 3 3 2" xfId="21149" xr:uid="{00000000-0005-0000-0000-0000CE370000}"/>
    <cellStyle name="Normal 14 2 3 4" xfId="12775" xr:uid="{00000000-0005-0000-0000-0000CF370000}"/>
    <cellStyle name="Normal 14 2 3 4 2" xfId="21150" xr:uid="{00000000-0005-0000-0000-0000D0370000}"/>
    <cellStyle name="Normal 14 2 3 5" xfId="21146" xr:uid="{00000000-0005-0000-0000-0000D1370000}"/>
    <cellStyle name="Normal 14 2 4" xfId="12776" xr:uid="{00000000-0005-0000-0000-0000D2370000}"/>
    <cellStyle name="Normal 14 2 4 2" xfId="12777" xr:uid="{00000000-0005-0000-0000-0000D3370000}"/>
    <cellStyle name="Normal 14 2 4 2 2" xfId="21152" xr:uid="{00000000-0005-0000-0000-0000D4370000}"/>
    <cellStyle name="Normal 14 2 4 3" xfId="12778" xr:uid="{00000000-0005-0000-0000-0000D5370000}"/>
    <cellStyle name="Normal 14 2 4 3 2" xfId="21153" xr:uid="{00000000-0005-0000-0000-0000D6370000}"/>
    <cellStyle name="Normal 14 2 4 4" xfId="21151" xr:uid="{00000000-0005-0000-0000-0000D7370000}"/>
    <cellStyle name="Normal 14 2 5" xfId="12779" xr:uid="{00000000-0005-0000-0000-0000D8370000}"/>
    <cellStyle name="Normal 14 2 5 2" xfId="21154" xr:uid="{00000000-0005-0000-0000-0000D9370000}"/>
    <cellStyle name="Normal 14 2 6" xfId="12780" xr:uid="{00000000-0005-0000-0000-0000DA370000}"/>
    <cellStyle name="Normal 14 2 6 2" xfId="21155" xr:uid="{00000000-0005-0000-0000-0000DB370000}"/>
    <cellStyle name="Normal 14 2 7" xfId="12781" xr:uid="{00000000-0005-0000-0000-0000DC370000}"/>
    <cellStyle name="Normal 14 2 7 2" xfId="21156" xr:uid="{00000000-0005-0000-0000-0000DD370000}"/>
    <cellStyle name="Normal 14 2 8" xfId="12782" xr:uid="{00000000-0005-0000-0000-0000DE370000}"/>
    <cellStyle name="Normal 14 2 8 2" xfId="21157" xr:uid="{00000000-0005-0000-0000-0000DF370000}"/>
    <cellStyle name="Normal 14 2 9" xfId="21135" xr:uid="{00000000-0005-0000-0000-0000E0370000}"/>
    <cellStyle name="Normal 14 20" xfId="12783" xr:uid="{00000000-0005-0000-0000-0000E1370000}"/>
    <cellStyle name="Normal 14 20 2" xfId="21158" xr:uid="{00000000-0005-0000-0000-0000E2370000}"/>
    <cellStyle name="Normal 14 21" xfId="12784" xr:uid="{00000000-0005-0000-0000-0000E3370000}"/>
    <cellStyle name="Normal 14 21 2" xfId="21159" xr:uid="{00000000-0005-0000-0000-0000E4370000}"/>
    <cellStyle name="Normal 14 3" xfId="12785" xr:uid="{00000000-0005-0000-0000-0000E5370000}"/>
    <cellStyle name="Normal 14 3 2" xfId="12786" xr:uid="{00000000-0005-0000-0000-0000E6370000}"/>
    <cellStyle name="Normal 14 3 2 2" xfId="12787" xr:uid="{00000000-0005-0000-0000-0000E7370000}"/>
    <cellStyle name="Normal 14 3 2 2 2" xfId="21162" xr:uid="{00000000-0005-0000-0000-0000E8370000}"/>
    <cellStyle name="Normal 14 3 2 3" xfId="12788" xr:uid="{00000000-0005-0000-0000-0000E9370000}"/>
    <cellStyle name="Normal 14 3 2 3 2" xfId="21163" xr:uid="{00000000-0005-0000-0000-0000EA370000}"/>
    <cellStyle name="Normal 14 3 2 4" xfId="12789" xr:uid="{00000000-0005-0000-0000-0000EB370000}"/>
    <cellStyle name="Normal 14 3 2 4 2" xfId="21164" xr:uid="{00000000-0005-0000-0000-0000EC370000}"/>
    <cellStyle name="Normal 14 3 2 5" xfId="12790" xr:uid="{00000000-0005-0000-0000-0000ED370000}"/>
    <cellStyle name="Normal 14 3 2 5 2" xfId="21165" xr:uid="{00000000-0005-0000-0000-0000EE370000}"/>
    <cellStyle name="Normal 14 3 2 6" xfId="12791" xr:uid="{00000000-0005-0000-0000-0000EF370000}"/>
    <cellStyle name="Normal 14 3 2 6 2" xfId="21166" xr:uid="{00000000-0005-0000-0000-0000F0370000}"/>
    <cellStyle name="Normal 14 3 2 7" xfId="21161" xr:uid="{00000000-0005-0000-0000-0000F1370000}"/>
    <cellStyle name="Normal 14 3 3" xfId="12792" xr:uid="{00000000-0005-0000-0000-0000F2370000}"/>
    <cellStyle name="Normal 14 3 3 2" xfId="12793" xr:uid="{00000000-0005-0000-0000-0000F3370000}"/>
    <cellStyle name="Normal 14 3 3 2 2" xfId="21168" xr:uid="{00000000-0005-0000-0000-0000F4370000}"/>
    <cellStyle name="Normal 14 3 3 3" xfId="12794" xr:uid="{00000000-0005-0000-0000-0000F5370000}"/>
    <cellStyle name="Normal 14 3 3 3 2" xfId="21169" xr:uid="{00000000-0005-0000-0000-0000F6370000}"/>
    <cellStyle name="Normal 14 3 3 4" xfId="21167" xr:uid="{00000000-0005-0000-0000-0000F7370000}"/>
    <cellStyle name="Normal 14 3 4" xfId="12795" xr:uid="{00000000-0005-0000-0000-0000F8370000}"/>
    <cellStyle name="Normal 14 3 4 2" xfId="12796" xr:uid="{00000000-0005-0000-0000-0000F9370000}"/>
    <cellStyle name="Normal 14 3 4 2 2" xfId="21171" xr:uid="{00000000-0005-0000-0000-0000FA370000}"/>
    <cellStyle name="Normal 14 3 4 3" xfId="21170" xr:uid="{00000000-0005-0000-0000-0000FB370000}"/>
    <cellStyle name="Normal 14 3 5" xfId="12797" xr:uid="{00000000-0005-0000-0000-0000FC370000}"/>
    <cellStyle name="Normal 14 3 5 2" xfId="21172" xr:uid="{00000000-0005-0000-0000-0000FD370000}"/>
    <cellStyle name="Normal 14 3 6" xfId="12798" xr:uid="{00000000-0005-0000-0000-0000FE370000}"/>
    <cellStyle name="Normal 14 3 6 2" xfId="21173" xr:uid="{00000000-0005-0000-0000-0000FF370000}"/>
    <cellStyle name="Normal 14 3 7" xfId="12799" xr:uid="{00000000-0005-0000-0000-000000380000}"/>
    <cellStyle name="Normal 14 3 7 2" xfId="21174" xr:uid="{00000000-0005-0000-0000-000001380000}"/>
    <cellStyle name="Normal 14 3 8" xfId="21160" xr:uid="{00000000-0005-0000-0000-000002380000}"/>
    <cellStyle name="Normal 14 4" xfId="12800" xr:uid="{00000000-0005-0000-0000-000003380000}"/>
    <cellStyle name="Normal 14 4 2" xfId="12801" xr:uid="{00000000-0005-0000-0000-000004380000}"/>
    <cellStyle name="Normal 14 4 2 2" xfId="12802" xr:uid="{00000000-0005-0000-0000-000005380000}"/>
    <cellStyle name="Normal 14 4 2 2 2" xfId="21177" xr:uid="{00000000-0005-0000-0000-000006380000}"/>
    <cellStyle name="Normal 14 4 2 3" xfId="12803" xr:uid="{00000000-0005-0000-0000-000007380000}"/>
    <cellStyle name="Normal 14 4 2 3 2" xfId="21178" xr:uid="{00000000-0005-0000-0000-000008380000}"/>
    <cellStyle name="Normal 14 4 2 4" xfId="12804" xr:uid="{00000000-0005-0000-0000-000009380000}"/>
    <cellStyle name="Normal 14 4 2 4 2" xfId="21179" xr:uid="{00000000-0005-0000-0000-00000A380000}"/>
    <cellStyle name="Normal 14 4 2 5" xfId="12805" xr:uid="{00000000-0005-0000-0000-00000B380000}"/>
    <cellStyle name="Normal 14 4 2 5 2" xfId="21180" xr:uid="{00000000-0005-0000-0000-00000C380000}"/>
    <cellStyle name="Normal 14 4 2 6" xfId="12806" xr:uid="{00000000-0005-0000-0000-00000D380000}"/>
    <cellStyle name="Normal 14 4 2 6 2" xfId="21181" xr:uid="{00000000-0005-0000-0000-00000E380000}"/>
    <cellStyle name="Normal 14 4 2 7" xfId="21176" xr:uid="{00000000-0005-0000-0000-00000F380000}"/>
    <cellStyle name="Normal 14 4 3" xfId="12807" xr:uid="{00000000-0005-0000-0000-000010380000}"/>
    <cellStyle name="Normal 14 4 3 2" xfId="12808" xr:uid="{00000000-0005-0000-0000-000011380000}"/>
    <cellStyle name="Normal 14 4 3 2 2" xfId="21183" xr:uid="{00000000-0005-0000-0000-000012380000}"/>
    <cellStyle name="Normal 14 4 3 3" xfId="21182" xr:uid="{00000000-0005-0000-0000-000013380000}"/>
    <cellStyle name="Normal 14 4 4" xfId="12809" xr:uid="{00000000-0005-0000-0000-000014380000}"/>
    <cellStyle name="Normal 14 4 4 2" xfId="12810" xr:uid="{00000000-0005-0000-0000-000015380000}"/>
    <cellStyle name="Normal 14 4 4 2 2" xfId="21185" xr:uid="{00000000-0005-0000-0000-000016380000}"/>
    <cellStyle name="Normal 14 4 4 3" xfId="21184" xr:uid="{00000000-0005-0000-0000-000017380000}"/>
    <cellStyle name="Normal 14 4 5" xfId="12811" xr:uid="{00000000-0005-0000-0000-000018380000}"/>
    <cellStyle name="Normal 14 4 5 2" xfId="21186" xr:uid="{00000000-0005-0000-0000-000019380000}"/>
    <cellStyle name="Normal 14 4 6" xfId="12812" xr:uid="{00000000-0005-0000-0000-00001A380000}"/>
    <cellStyle name="Normal 14 4 6 2" xfId="21187" xr:uid="{00000000-0005-0000-0000-00001B380000}"/>
    <cellStyle name="Normal 14 4 7" xfId="12813" xr:uid="{00000000-0005-0000-0000-00001C380000}"/>
    <cellStyle name="Normal 14 4 8" xfId="21175" xr:uid="{00000000-0005-0000-0000-00001D380000}"/>
    <cellStyle name="Normal 14 5" xfId="12814" xr:uid="{00000000-0005-0000-0000-00001E380000}"/>
    <cellStyle name="Normal 14 5 2" xfId="12815" xr:uid="{00000000-0005-0000-0000-00001F380000}"/>
    <cellStyle name="Normal 14 5 2 2" xfId="12816" xr:uid="{00000000-0005-0000-0000-000020380000}"/>
    <cellStyle name="Normal 14 5 2 2 2" xfId="21190" xr:uid="{00000000-0005-0000-0000-000021380000}"/>
    <cellStyle name="Normal 14 5 2 3" xfId="12817" xr:uid="{00000000-0005-0000-0000-000022380000}"/>
    <cellStyle name="Normal 14 5 2 3 2" xfId="21191" xr:uid="{00000000-0005-0000-0000-000023380000}"/>
    <cellStyle name="Normal 14 5 2 4" xfId="12818" xr:uid="{00000000-0005-0000-0000-000024380000}"/>
    <cellStyle name="Normal 14 5 2 4 2" xfId="21192" xr:uid="{00000000-0005-0000-0000-000025380000}"/>
    <cellStyle name="Normal 14 5 2 5" xfId="12819" xr:uid="{00000000-0005-0000-0000-000026380000}"/>
    <cellStyle name="Normal 14 5 2 5 2" xfId="21193" xr:uid="{00000000-0005-0000-0000-000027380000}"/>
    <cellStyle name="Normal 14 5 2 6" xfId="21189" xr:uid="{00000000-0005-0000-0000-000028380000}"/>
    <cellStyle name="Normal 14 5 3" xfId="12820" xr:uid="{00000000-0005-0000-0000-000029380000}"/>
    <cellStyle name="Normal 14 5 3 2" xfId="12821" xr:uid="{00000000-0005-0000-0000-00002A380000}"/>
    <cellStyle name="Normal 14 5 3 2 2" xfId="21195" xr:uid="{00000000-0005-0000-0000-00002B380000}"/>
    <cellStyle name="Normal 14 5 3 3" xfId="21194" xr:uid="{00000000-0005-0000-0000-00002C380000}"/>
    <cellStyle name="Normal 14 5 4" xfId="12822" xr:uid="{00000000-0005-0000-0000-00002D380000}"/>
    <cellStyle name="Normal 14 5 4 2" xfId="12823" xr:uid="{00000000-0005-0000-0000-00002E380000}"/>
    <cellStyle name="Normal 14 5 4 2 2" xfId="21197" xr:uid="{00000000-0005-0000-0000-00002F380000}"/>
    <cellStyle name="Normal 14 5 4 3" xfId="21196" xr:uid="{00000000-0005-0000-0000-000030380000}"/>
    <cellStyle name="Normal 14 5 5" xfId="12824" xr:uid="{00000000-0005-0000-0000-000031380000}"/>
    <cellStyle name="Normal 14 5 5 2" xfId="21198" xr:uid="{00000000-0005-0000-0000-000032380000}"/>
    <cellStyle name="Normal 14 5 6" xfId="12825" xr:uid="{00000000-0005-0000-0000-000033380000}"/>
    <cellStyle name="Normal 14 5 6 2" xfId="21199" xr:uid="{00000000-0005-0000-0000-000034380000}"/>
    <cellStyle name="Normal 14 5 7" xfId="12826" xr:uid="{00000000-0005-0000-0000-000035380000}"/>
    <cellStyle name="Normal 14 5 8" xfId="21188" xr:uid="{00000000-0005-0000-0000-000036380000}"/>
    <cellStyle name="Normal 14 6" xfId="12827" xr:uid="{00000000-0005-0000-0000-000037380000}"/>
    <cellStyle name="Normal 14 6 2" xfId="12828" xr:uid="{00000000-0005-0000-0000-000038380000}"/>
    <cellStyle name="Normal 14 6 2 2" xfId="21201" xr:uid="{00000000-0005-0000-0000-000039380000}"/>
    <cellStyle name="Normal 14 6 3" xfId="12829" xr:uid="{00000000-0005-0000-0000-00003A380000}"/>
    <cellStyle name="Normal 14 6 3 2" xfId="21202" xr:uid="{00000000-0005-0000-0000-00003B380000}"/>
    <cellStyle name="Normal 14 6 4" xfId="12830" xr:uid="{00000000-0005-0000-0000-00003C380000}"/>
    <cellStyle name="Normal 14 6 4 2" xfId="21203" xr:uid="{00000000-0005-0000-0000-00003D380000}"/>
    <cellStyle name="Normal 14 6 5" xfId="12831" xr:uid="{00000000-0005-0000-0000-00003E380000}"/>
    <cellStyle name="Normal 14 6 5 2" xfId="21204" xr:uid="{00000000-0005-0000-0000-00003F380000}"/>
    <cellStyle name="Normal 14 6 6" xfId="21200" xr:uid="{00000000-0005-0000-0000-000040380000}"/>
    <cellStyle name="Normal 14 7" xfId="12832" xr:uid="{00000000-0005-0000-0000-000041380000}"/>
    <cellStyle name="Normal 14 7 2" xfId="12833" xr:uid="{00000000-0005-0000-0000-000042380000}"/>
    <cellStyle name="Normal 14 7 2 2" xfId="21206" xr:uid="{00000000-0005-0000-0000-000043380000}"/>
    <cellStyle name="Normal 14 7 3" xfId="12834" xr:uid="{00000000-0005-0000-0000-000044380000}"/>
    <cellStyle name="Normal 14 7 3 2" xfId="21207" xr:uid="{00000000-0005-0000-0000-000045380000}"/>
    <cellStyle name="Normal 14 7 4" xfId="12835" xr:uid="{00000000-0005-0000-0000-000046380000}"/>
    <cellStyle name="Normal 14 7 4 2" xfId="21208" xr:uid="{00000000-0005-0000-0000-000047380000}"/>
    <cellStyle name="Normal 14 7 5" xfId="21205" xr:uid="{00000000-0005-0000-0000-000048380000}"/>
    <cellStyle name="Normal 14 8" xfId="12836" xr:uid="{00000000-0005-0000-0000-000049380000}"/>
    <cellStyle name="Normal 14 8 2" xfId="12837" xr:uid="{00000000-0005-0000-0000-00004A380000}"/>
    <cellStyle name="Normal 14 8 2 2" xfId="21210" xr:uid="{00000000-0005-0000-0000-00004B380000}"/>
    <cellStyle name="Normal 14 8 3" xfId="12838" xr:uid="{00000000-0005-0000-0000-00004C380000}"/>
    <cellStyle name="Normal 14 8 3 2" xfId="21211" xr:uid="{00000000-0005-0000-0000-00004D380000}"/>
    <cellStyle name="Normal 14 8 4" xfId="12839" xr:uid="{00000000-0005-0000-0000-00004E380000}"/>
    <cellStyle name="Normal 14 8 4 2" xfId="21212" xr:uid="{00000000-0005-0000-0000-00004F380000}"/>
    <cellStyle name="Normal 14 8 5" xfId="21209" xr:uid="{00000000-0005-0000-0000-000050380000}"/>
    <cellStyle name="Normal 14 9" xfId="12840" xr:uid="{00000000-0005-0000-0000-000051380000}"/>
    <cellStyle name="Normal 14 9 2" xfId="12841" xr:uid="{00000000-0005-0000-0000-000052380000}"/>
    <cellStyle name="Normal 14 9 2 2" xfId="21214" xr:uid="{00000000-0005-0000-0000-000053380000}"/>
    <cellStyle name="Normal 14 9 3" xfId="12842" xr:uid="{00000000-0005-0000-0000-000054380000}"/>
    <cellStyle name="Normal 14 9 3 2" xfId="21215" xr:uid="{00000000-0005-0000-0000-000055380000}"/>
    <cellStyle name="Normal 14 9 4" xfId="12843" xr:uid="{00000000-0005-0000-0000-000056380000}"/>
    <cellStyle name="Normal 14 9 4 2" xfId="21216" xr:uid="{00000000-0005-0000-0000-000057380000}"/>
    <cellStyle name="Normal 14 9 5" xfId="21213" xr:uid="{00000000-0005-0000-0000-000058380000}"/>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5" xfId="12874" xr:uid="{00000000-0005-0000-0000-000081380000}"/>
    <cellStyle name="Normal 15 10" xfId="12875" xr:uid="{00000000-0005-0000-0000-000082380000}"/>
    <cellStyle name="Normal 15 10 2" xfId="21227" xr:uid="{00000000-0005-0000-0000-000083380000}"/>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3" xfId="21230" xr:uid="{00000000-0005-0000-0000-000089380000}"/>
    <cellStyle name="Normal 15 2 2 3" xfId="12880" xr:uid="{00000000-0005-0000-0000-00008A380000}"/>
    <cellStyle name="Normal 15 2 2 3 2" xfId="21232" xr:uid="{00000000-0005-0000-0000-00008B380000}"/>
    <cellStyle name="Normal 15 2 2 4" xfId="12881" xr:uid="{00000000-0005-0000-0000-00008C380000}"/>
    <cellStyle name="Normal 15 2 2 4 2" xfId="21233" xr:uid="{00000000-0005-0000-0000-00008D380000}"/>
    <cellStyle name="Normal 15 2 2 5" xfId="21229" xr:uid="{00000000-0005-0000-0000-00008E380000}"/>
    <cellStyle name="Normal 15 2 3" xfId="12882" xr:uid="{00000000-0005-0000-0000-00008F380000}"/>
    <cellStyle name="Normal 15 2 3 2" xfId="12883" xr:uid="{00000000-0005-0000-0000-000090380000}"/>
    <cellStyle name="Normal 15 2 3 2 2" xfId="21235" xr:uid="{00000000-0005-0000-0000-000091380000}"/>
    <cellStyle name="Normal 15 2 3 3" xfId="21234" xr:uid="{00000000-0005-0000-0000-000092380000}"/>
    <cellStyle name="Normal 15 2 4" xfId="12884" xr:uid="{00000000-0005-0000-0000-000093380000}"/>
    <cellStyle name="Normal 15 2 4 2" xfId="21236" xr:uid="{00000000-0005-0000-0000-000094380000}"/>
    <cellStyle name="Normal 15 2 5" xfId="12885" xr:uid="{00000000-0005-0000-0000-000095380000}"/>
    <cellStyle name="Normal 15 2 5 2" xfId="21237" xr:uid="{00000000-0005-0000-0000-000096380000}"/>
    <cellStyle name="Normal 15 2 6" xfId="21228" xr:uid="{00000000-0005-0000-0000-000097380000}"/>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3" xfId="21240" xr:uid="{00000000-0005-0000-0000-00009D380000}"/>
    <cellStyle name="Normal 15 3 2 3" xfId="12890" xr:uid="{00000000-0005-0000-0000-00009E380000}"/>
    <cellStyle name="Normal 15 3 2 3 2" xfId="21242" xr:uid="{00000000-0005-0000-0000-00009F380000}"/>
    <cellStyle name="Normal 15 3 2 4" xfId="12891" xr:uid="{00000000-0005-0000-0000-0000A0380000}"/>
    <cellStyle name="Normal 15 3 2 4 2" xfId="21243" xr:uid="{00000000-0005-0000-0000-0000A1380000}"/>
    <cellStyle name="Normal 15 3 2 5" xfId="21239" xr:uid="{00000000-0005-0000-0000-0000A2380000}"/>
    <cellStyle name="Normal 15 3 3" xfId="12892" xr:uid="{00000000-0005-0000-0000-0000A3380000}"/>
    <cellStyle name="Normal 15 3 3 2" xfId="12893" xr:uid="{00000000-0005-0000-0000-0000A4380000}"/>
    <cellStyle name="Normal 15 3 3 2 2" xfId="21245" xr:uid="{00000000-0005-0000-0000-0000A5380000}"/>
    <cellStyle name="Normal 15 3 3 3" xfId="21244" xr:uid="{00000000-0005-0000-0000-0000A6380000}"/>
    <cellStyle name="Normal 15 3 4" xfId="12894" xr:uid="{00000000-0005-0000-0000-0000A7380000}"/>
    <cellStyle name="Normal 15 3 4 2" xfId="21246" xr:uid="{00000000-0005-0000-0000-0000A8380000}"/>
    <cellStyle name="Normal 15 3 5" xfId="12895" xr:uid="{00000000-0005-0000-0000-0000A9380000}"/>
    <cellStyle name="Normal 15 3 5 2" xfId="21247" xr:uid="{00000000-0005-0000-0000-0000AA380000}"/>
    <cellStyle name="Normal 15 3 6" xfId="21238" xr:uid="{00000000-0005-0000-0000-0000AB380000}"/>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3" xfId="21250" xr:uid="{00000000-0005-0000-0000-0000B1380000}"/>
    <cellStyle name="Normal 15 4 2 3" xfId="12900" xr:uid="{00000000-0005-0000-0000-0000B2380000}"/>
    <cellStyle name="Normal 15 4 2 3 2" xfId="21252" xr:uid="{00000000-0005-0000-0000-0000B3380000}"/>
    <cellStyle name="Normal 15 4 2 4" xfId="12901" xr:uid="{00000000-0005-0000-0000-0000B4380000}"/>
    <cellStyle name="Normal 15 4 2 4 2" xfId="21253" xr:uid="{00000000-0005-0000-0000-0000B5380000}"/>
    <cellStyle name="Normal 15 4 2 5" xfId="21249" xr:uid="{00000000-0005-0000-0000-0000B6380000}"/>
    <cellStyle name="Normal 15 4 3" xfId="12902" xr:uid="{00000000-0005-0000-0000-0000B7380000}"/>
    <cellStyle name="Normal 15 4 3 2" xfId="12903" xr:uid="{00000000-0005-0000-0000-0000B8380000}"/>
    <cellStyle name="Normal 15 4 3 2 2" xfId="21255" xr:uid="{00000000-0005-0000-0000-0000B9380000}"/>
    <cellStyle name="Normal 15 4 3 3" xfId="21254" xr:uid="{00000000-0005-0000-0000-0000BA380000}"/>
    <cellStyle name="Normal 15 4 4" xfId="12904" xr:uid="{00000000-0005-0000-0000-0000BB380000}"/>
    <cellStyle name="Normal 15 4 4 2" xfId="21256" xr:uid="{00000000-0005-0000-0000-0000BC380000}"/>
    <cellStyle name="Normal 15 4 5" xfId="12905" xr:uid="{00000000-0005-0000-0000-0000BD380000}"/>
    <cellStyle name="Normal 15 4 5 2" xfId="21257" xr:uid="{00000000-0005-0000-0000-0000BE380000}"/>
    <cellStyle name="Normal 15 4 6" xfId="12906" xr:uid="{00000000-0005-0000-0000-0000BF380000}"/>
    <cellStyle name="Normal 15 4 7" xfId="21248" xr:uid="{00000000-0005-0000-0000-0000C0380000}"/>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3" xfId="12910" xr:uid="{00000000-0005-0000-0000-0000C5380000}"/>
    <cellStyle name="Normal 15 5 2 3 2" xfId="21261" xr:uid="{00000000-0005-0000-0000-0000C6380000}"/>
    <cellStyle name="Normal 15 5 2 4" xfId="21259" xr:uid="{00000000-0005-0000-0000-0000C7380000}"/>
    <cellStyle name="Normal 15 5 3" xfId="12911" xr:uid="{00000000-0005-0000-0000-0000C8380000}"/>
    <cellStyle name="Normal 15 5 3 2" xfId="21262" xr:uid="{00000000-0005-0000-0000-0000C9380000}"/>
    <cellStyle name="Normal 15 5 4" xfId="12912" xr:uid="{00000000-0005-0000-0000-0000CA380000}"/>
    <cellStyle name="Normal 15 5 4 2" xfId="21263" xr:uid="{00000000-0005-0000-0000-0000CB380000}"/>
    <cellStyle name="Normal 15 5 5" xfId="12913" xr:uid="{00000000-0005-0000-0000-0000CC380000}"/>
    <cellStyle name="Normal 15 5 6" xfId="21258" xr:uid="{00000000-0005-0000-0000-0000CD380000}"/>
    <cellStyle name="Normal 15 6" xfId="12914" xr:uid="{00000000-0005-0000-0000-0000CE380000}"/>
    <cellStyle name="Normal 15 6 2" xfId="12915" xr:uid="{00000000-0005-0000-0000-0000CF380000}"/>
    <cellStyle name="Normal 15 6 2 2" xfId="21265" xr:uid="{00000000-0005-0000-0000-0000D0380000}"/>
    <cellStyle name="Normal 15 6 3" xfId="21264" xr:uid="{00000000-0005-0000-0000-0000D1380000}"/>
    <cellStyle name="Normal 15 7" xfId="12916" xr:uid="{00000000-0005-0000-0000-0000D2380000}"/>
    <cellStyle name="Normal 15 7 2" xfId="21266" xr:uid="{00000000-0005-0000-0000-0000D3380000}"/>
    <cellStyle name="Normal 15 8" xfId="12917" xr:uid="{00000000-0005-0000-0000-0000D4380000}"/>
    <cellStyle name="Normal 15 8 2" xfId="21267" xr:uid="{00000000-0005-0000-0000-0000D5380000}"/>
    <cellStyle name="Normal 15 9" xfId="12918" xr:uid="{00000000-0005-0000-0000-0000D6380000}"/>
    <cellStyle name="Normal 15 9 2" xfId="21268" xr:uid="{00000000-0005-0000-0000-0000D7380000}"/>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3" xfId="21281" xr:uid="{00000000-0005-0000-0000-000006390000}"/>
    <cellStyle name="Normal 16 2 2 3" xfId="12954" xr:uid="{00000000-0005-0000-0000-000007390000}"/>
    <cellStyle name="Normal 16 2 2 3 2" xfId="21283" xr:uid="{00000000-0005-0000-0000-000008390000}"/>
    <cellStyle name="Normal 16 2 2 4" xfId="21280" xr:uid="{00000000-0005-0000-0000-000009390000}"/>
    <cellStyle name="Normal 16 2 3" xfId="12955" xr:uid="{00000000-0005-0000-0000-00000A390000}"/>
    <cellStyle name="Normal 16 2 3 2" xfId="12956" xr:uid="{00000000-0005-0000-0000-00000B390000}"/>
    <cellStyle name="Normal 16 2 3 2 2" xfId="21285" xr:uid="{00000000-0005-0000-0000-00000C390000}"/>
    <cellStyle name="Normal 16 2 3 3" xfId="21284" xr:uid="{00000000-0005-0000-0000-00000D390000}"/>
    <cellStyle name="Normal 16 2 4" xfId="12957" xr:uid="{00000000-0005-0000-0000-00000E390000}"/>
    <cellStyle name="Normal 16 2 4 2" xfId="21286" xr:uid="{00000000-0005-0000-0000-00000F390000}"/>
    <cellStyle name="Normal 16 2 5" xfId="12958" xr:uid="{00000000-0005-0000-0000-000010390000}"/>
    <cellStyle name="Normal 16 2 5 2" xfId="21287" xr:uid="{00000000-0005-0000-0000-000011390000}"/>
    <cellStyle name="Normal 16 2 6" xfId="21279" xr:uid="{00000000-0005-0000-0000-000012390000}"/>
    <cellStyle name="Normal 16 3" xfId="12959" xr:uid="{00000000-0005-0000-0000-000013390000}"/>
    <cellStyle name="Normal 16 3 2" xfId="21288" xr:uid="{00000000-0005-0000-0000-000014390000}"/>
    <cellStyle name="Normal 16 4" xfId="12960" xr:uid="{00000000-0005-0000-0000-000015390000}"/>
    <cellStyle name="Normal 16 4 2" xfId="21289" xr:uid="{00000000-0005-0000-0000-000016390000}"/>
    <cellStyle name="Normal 16 5" xfId="12961" xr:uid="{00000000-0005-0000-0000-000017390000}"/>
    <cellStyle name="Normal 16 5 2" xfId="21290" xr:uid="{00000000-0005-0000-0000-000018390000}"/>
    <cellStyle name="Normal 16 6" xfId="12962" xr:uid="{00000000-0005-0000-0000-000019390000}"/>
    <cellStyle name="Normal 16 6 2" xfId="21291" xr:uid="{00000000-0005-0000-0000-00001A390000}"/>
    <cellStyle name="Normal 16 7" xfId="12963" xr:uid="{00000000-0005-0000-0000-00001B390000}"/>
    <cellStyle name="Normal 16 7 2" xfId="21292" xr:uid="{00000000-0005-0000-0000-00001C390000}"/>
    <cellStyle name="Normal 16 8" xfId="12964" xr:uid="{00000000-0005-0000-0000-00001D390000}"/>
    <cellStyle name="Normal 16 8 2" xfId="21293" xr:uid="{00000000-0005-0000-0000-00001E390000}"/>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3" xfId="21297" xr:uid="{00000000-0005-0000-0000-000045390000}"/>
    <cellStyle name="Normal 17 2 2 3" xfId="13001" xr:uid="{00000000-0005-0000-0000-000046390000}"/>
    <cellStyle name="Normal 17 2 2 3 2" xfId="21299" xr:uid="{00000000-0005-0000-0000-000047390000}"/>
    <cellStyle name="Normal 17 2 2 4" xfId="21296" xr:uid="{00000000-0005-0000-0000-000048390000}"/>
    <cellStyle name="Normal 17 2 3" xfId="13002" xr:uid="{00000000-0005-0000-0000-000049390000}"/>
    <cellStyle name="Normal 17 2 3 2" xfId="13003" xr:uid="{00000000-0005-0000-0000-00004A390000}"/>
    <cellStyle name="Normal 17 2 3 2 2" xfId="21301" xr:uid="{00000000-0005-0000-0000-00004B390000}"/>
    <cellStyle name="Normal 17 2 3 3" xfId="21300" xr:uid="{00000000-0005-0000-0000-00004C390000}"/>
    <cellStyle name="Normal 17 2 4" xfId="13004" xr:uid="{00000000-0005-0000-0000-00004D390000}"/>
    <cellStyle name="Normal 17 2 4 2" xfId="21302" xr:uid="{00000000-0005-0000-0000-00004E390000}"/>
    <cellStyle name="Normal 17 2 5" xfId="13005" xr:uid="{00000000-0005-0000-0000-00004F390000}"/>
    <cellStyle name="Normal 17 2 5 2" xfId="21303" xr:uid="{00000000-0005-0000-0000-000050390000}"/>
    <cellStyle name="Normal 17 2 6" xfId="13006" xr:uid="{00000000-0005-0000-0000-000051390000}"/>
    <cellStyle name="Normal 17 2 7" xfId="21295" xr:uid="{00000000-0005-0000-0000-000052390000}"/>
    <cellStyle name="Normal 17 3" xfId="13007" xr:uid="{00000000-0005-0000-0000-000053390000}"/>
    <cellStyle name="Normal 17 3 2" xfId="21304" xr:uid="{00000000-0005-0000-0000-000054390000}"/>
    <cellStyle name="Normal 17 4" xfId="13008" xr:uid="{00000000-0005-0000-0000-000055390000}"/>
    <cellStyle name="Normal 17 4 2" xfId="21305" xr:uid="{00000000-0005-0000-0000-000056390000}"/>
    <cellStyle name="Normal 17 5" xfId="13009" xr:uid="{00000000-0005-0000-0000-000057390000}"/>
    <cellStyle name="Normal 17 5 2" xfId="21306" xr:uid="{00000000-0005-0000-0000-000058390000}"/>
    <cellStyle name="Normal 17 6" xfId="13010" xr:uid="{00000000-0005-0000-0000-000059390000}"/>
    <cellStyle name="Normal 17 6 2" xfId="21307" xr:uid="{00000000-0005-0000-0000-00005A390000}"/>
    <cellStyle name="Normal 17 7" xfId="13011" xr:uid="{00000000-0005-0000-0000-00005B390000}"/>
    <cellStyle name="Normal 17 7 2" xfId="21308" xr:uid="{00000000-0005-0000-0000-00005C390000}"/>
    <cellStyle name="Normal 17 8" xfId="13012" xr:uid="{00000000-0005-0000-0000-00005D390000}"/>
    <cellStyle name="Normal 17 8 2" xfId="21309" xr:uid="{00000000-0005-0000-0000-00005E390000}"/>
    <cellStyle name="Normal 17 9" xfId="13013" xr:uid="{00000000-0005-0000-0000-00005F390000}"/>
    <cellStyle name="Normal 17 9 2" xfId="21310" xr:uid="{00000000-0005-0000-0000-000060390000}"/>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3" xfId="13058" xr:uid="{00000000-0005-0000-0000-00008F390000}"/>
    <cellStyle name="Normal 18 3 2" xfId="21313" xr:uid="{00000000-0005-0000-0000-000090390000}"/>
    <cellStyle name="Normal 18 4" xfId="13059" xr:uid="{00000000-0005-0000-0000-000091390000}"/>
    <cellStyle name="Normal 18 4 2" xfId="21314" xr:uid="{00000000-0005-0000-0000-000092390000}"/>
    <cellStyle name="Normal 18 5" xfId="13060" xr:uid="{00000000-0005-0000-0000-000093390000}"/>
    <cellStyle name="Normal 18 5 2" xfId="21315" xr:uid="{00000000-0005-0000-0000-000094390000}"/>
    <cellStyle name="Normal 18 6" xfId="13061" xr:uid="{00000000-0005-0000-0000-000095390000}"/>
    <cellStyle name="Normal 18 6 2" xfId="21316" xr:uid="{00000000-0005-0000-0000-000096390000}"/>
    <cellStyle name="Normal 18 7" xfId="13062" xr:uid="{00000000-0005-0000-0000-000097390000}"/>
    <cellStyle name="Normal 18 7 2" xfId="21317" xr:uid="{00000000-0005-0000-0000-000098390000}"/>
    <cellStyle name="Normal 18 8" xfId="13063" xr:uid="{00000000-0005-0000-0000-000099390000}"/>
    <cellStyle name="Normal 18 8 2" xfId="21318" xr:uid="{00000000-0005-0000-0000-00009A390000}"/>
    <cellStyle name="Normal 18 9" xfId="13064" xr:uid="{00000000-0005-0000-0000-00009B390000}"/>
    <cellStyle name="Normal 18 9 2" xfId="21319" xr:uid="{00000000-0005-0000-0000-00009C390000}"/>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3" xfId="13117" xr:uid="{00000000-0005-0000-0000-0000D2390000}"/>
    <cellStyle name="Normal 19 2 2 2 4" xfId="21322" xr:uid="{00000000-0005-0000-0000-0000D3390000}"/>
    <cellStyle name="Normal 19 2 2 3" xfId="13118" xr:uid="{00000000-0005-0000-0000-0000D4390000}"/>
    <cellStyle name="Normal 19 2 2 3 2" xfId="13119" xr:uid="{00000000-0005-0000-0000-0000D5390000}"/>
    <cellStyle name="Normal 19 2 2 3 3" xfId="21324" xr:uid="{00000000-0005-0000-0000-0000D6390000}"/>
    <cellStyle name="Normal 19 2 2 4" xfId="13120" xr:uid="{00000000-0005-0000-0000-0000D7390000}"/>
    <cellStyle name="Normal 19 2 2 5" xfId="21321" xr:uid="{00000000-0005-0000-0000-0000D8390000}"/>
    <cellStyle name="Normal 19 2 3" xfId="13121" xr:uid="{00000000-0005-0000-0000-0000D9390000}"/>
    <cellStyle name="Normal 19 2 3 2" xfId="13122" xr:uid="{00000000-0005-0000-0000-0000DA390000}"/>
    <cellStyle name="Normal 19 2 3 2 2" xfId="21326" xr:uid="{00000000-0005-0000-0000-0000DB390000}"/>
    <cellStyle name="Normal 19 2 3 3" xfId="13123" xr:uid="{00000000-0005-0000-0000-0000DC390000}"/>
    <cellStyle name="Normal 19 2 3 4" xfId="21325" xr:uid="{00000000-0005-0000-0000-0000DD390000}"/>
    <cellStyle name="Normal 19 2 4" xfId="13124" xr:uid="{00000000-0005-0000-0000-0000DE390000}"/>
    <cellStyle name="Normal 19 2 4 2" xfId="13125" xr:uid="{00000000-0005-0000-0000-0000DF390000}"/>
    <cellStyle name="Normal 19 2 4 3" xfId="21327" xr:uid="{00000000-0005-0000-0000-0000E0390000}"/>
    <cellStyle name="Normal 19 2 5" xfId="13126" xr:uid="{00000000-0005-0000-0000-0000E1390000}"/>
    <cellStyle name="Normal 19 2 5 2" xfId="13127" xr:uid="{00000000-0005-0000-0000-0000E2390000}"/>
    <cellStyle name="Normal 19 2 5 3" xfId="21328" xr:uid="{00000000-0005-0000-0000-0000E3390000}"/>
    <cellStyle name="Normal 19 2 6" xfId="13128" xr:uid="{00000000-0005-0000-0000-0000E4390000}"/>
    <cellStyle name="Normal 19 2 7" xfId="13129" xr:uid="{00000000-0005-0000-0000-0000E5390000}"/>
    <cellStyle name="Normal 19 2 8" xfId="21320" xr:uid="{00000000-0005-0000-0000-0000E6390000}"/>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3" xfId="13134" xr:uid="{00000000-0005-0000-0000-0000EC390000}"/>
    <cellStyle name="Normal 19 3 2 2 4" xfId="21331" xr:uid="{00000000-0005-0000-0000-0000ED390000}"/>
    <cellStyle name="Normal 19 3 2 3" xfId="13135" xr:uid="{00000000-0005-0000-0000-0000EE390000}"/>
    <cellStyle name="Normal 19 3 2 3 2" xfId="13136" xr:uid="{00000000-0005-0000-0000-0000EF390000}"/>
    <cellStyle name="Normal 19 3 2 3 3" xfId="21333" xr:uid="{00000000-0005-0000-0000-0000F0390000}"/>
    <cellStyle name="Normal 19 3 2 4" xfId="13137" xr:uid="{00000000-0005-0000-0000-0000F1390000}"/>
    <cellStyle name="Normal 19 3 2 5" xfId="21330" xr:uid="{00000000-0005-0000-0000-0000F2390000}"/>
    <cellStyle name="Normal 19 3 3" xfId="13138" xr:uid="{00000000-0005-0000-0000-0000F3390000}"/>
    <cellStyle name="Normal 19 3 3 2" xfId="13139" xr:uid="{00000000-0005-0000-0000-0000F4390000}"/>
    <cellStyle name="Normal 19 3 3 2 2" xfId="21335" xr:uid="{00000000-0005-0000-0000-0000F5390000}"/>
    <cellStyle name="Normal 19 3 3 3" xfId="13140" xr:uid="{00000000-0005-0000-0000-0000F6390000}"/>
    <cellStyle name="Normal 19 3 3 4" xfId="21334" xr:uid="{00000000-0005-0000-0000-0000F7390000}"/>
    <cellStyle name="Normal 19 3 4" xfId="13141" xr:uid="{00000000-0005-0000-0000-0000F8390000}"/>
    <cellStyle name="Normal 19 3 4 2" xfId="13142" xr:uid="{00000000-0005-0000-0000-0000F9390000}"/>
    <cellStyle name="Normal 19 3 4 3" xfId="21336" xr:uid="{00000000-0005-0000-0000-0000FA390000}"/>
    <cellStyle name="Normal 19 3 5" xfId="13143" xr:uid="{00000000-0005-0000-0000-0000FB390000}"/>
    <cellStyle name="Normal 19 3 5 2" xfId="21337" xr:uid="{00000000-0005-0000-0000-0000FC390000}"/>
    <cellStyle name="Normal 19 3 6" xfId="13144" xr:uid="{00000000-0005-0000-0000-0000FD390000}"/>
    <cellStyle name="Normal 19 3 7" xfId="21329" xr:uid="{00000000-0005-0000-0000-0000FE390000}"/>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3" xfId="21340" xr:uid="{00000000-0005-0000-0000-0000043A0000}"/>
    <cellStyle name="Normal 19 4 2 3" xfId="13149" xr:uid="{00000000-0005-0000-0000-0000053A0000}"/>
    <cellStyle name="Normal 19 4 2 3 2" xfId="21342" xr:uid="{00000000-0005-0000-0000-0000063A0000}"/>
    <cellStyle name="Normal 19 4 2 4" xfId="21339" xr:uid="{00000000-0005-0000-0000-0000073A0000}"/>
    <cellStyle name="Normal 19 4 3" xfId="13150" xr:uid="{00000000-0005-0000-0000-0000083A0000}"/>
    <cellStyle name="Normal 19 4 3 2" xfId="13151" xr:uid="{00000000-0005-0000-0000-0000093A0000}"/>
    <cellStyle name="Normal 19 4 3 2 2" xfId="21344" xr:uid="{00000000-0005-0000-0000-00000A3A0000}"/>
    <cellStyle name="Normal 19 4 3 3" xfId="21343" xr:uid="{00000000-0005-0000-0000-00000B3A0000}"/>
    <cellStyle name="Normal 19 4 4" xfId="13152" xr:uid="{00000000-0005-0000-0000-00000C3A0000}"/>
    <cellStyle name="Normal 19 4 4 2" xfId="21345" xr:uid="{00000000-0005-0000-0000-00000D3A0000}"/>
    <cellStyle name="Normal 19 4 5" xfId="13153" xr:uid="{00000000-0005-0000-0000-00000E3A0000}"/>
    <cellStyle name="Normal 19 4 5 2" xfId="21346" xr:uid="{00000000-0005-0000-0000-00000F3A0000}"/>
    <cellStyle name="Normal 19 4 6" xfId="13154" xr:uid="{00000000-0005-0000-0000-0000103A0000}"/>
    <cellStyle name="Normal 19 4 7" xfId="21338" xr:uid="{00000000-0005-0000-0000-0000113A0000}"/>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3" xfId="21348" xr:uid="{00000000-0005-0000-0000-0000163A0000}"/>
    <cellStyle name="Normal 19 5 3" xfId="13158" xr:uid="{00000000-0005-0000-0000-0000173A0000}"/>
    <cellStyle name="Normal 19 5 3 2" xfId="21350" xr:uid="{00000000-0005-0000-0000-0000183A0000}"/>
    <cellStyle name="Normal 19 5 4" xfId="13159" xr:uid="{00000000-0005-0000-0000-0000193A0000}"/>
    <cellStyle name="Normal 19 5 4 2" xfId="21351" xr:uid="{00000000-0005-0000-0000-00001A3A0000}"/>
    <cellStyle name="Normal 19 5 5" xfId="13160" xr:uid="{00000000-0005-0000-0000-00001B3A0000}"/>
    <cellStyle name="Normal 19 5 6" xfId="21347" xr:uid="{00000000-0005-0000-0000-00001C3A0000}"/>
    <cellStyle name="Normal 19 6" xfId="13161" xr:uid="{00000000-0005-0000-0000-00001D3A0000}"/>
    <cellStyle name="Normal 19 6 2" xfId="13162" xr:uid="{00000000-0005-0000-0000-00001E3A0000}"/>
    <cellStyle name="Normal 19 6 2 2" xfId="21353" xr:uid="{00000000-0005-0000-0000-00001F3A0000}"/>
    <cellStyle name="Normal 19 6 3" xfId="13163" xr:uid="{00000000-0005-0000-0000-0000203A0000}"/>
    <cellStyle name="Normal 19 6 3 2" xfId="21354" xr:uid="{00000000-0005-0000-0000-0000213A0000}"/>
    <cellStyle name="Normal 19 6 4" xfId="13164" xr:uid="{00000000-0005-0000-0000-0000223A0000}"/>
    <cellStyle name="Normal 19 6 5" xfId="21352" xr:uid="{00000000-0005-0000-0000-0000233A0000}"/>
    <cellStyle name="Normal 19 7" xfId="13165" xr:uid="{00000000-0005-0000-0000-0000243A0000}"/>
    <cellStyle name="Normal 19 7 2" xfId="21355" xr:uid="{00000000-0005-0000-0000-0000253A0000}"/>
    <cellStyle name="Normal 19 8" xfId="13166" xr:uid="{00000000-0005-0000-0000-0000263A0000}"/>
    <cellStyle name="Normal 19 8 2" xfId="21356" xr:uid="{00000000-0005-0000-0000-0000273A0000}"/>
    <cellStyle name="Normal 19 9" xfId="13167" xr:uid="{00000000-0005-0000-0000-0000283A0000}"/>
    <cellStyle name="Normal 19 9 2" xfId="21357" xr:uid="{00000000-0005-0000-0000-0000293A0000}"/>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1" xfId="13204" xr:uid="{00000000-0005-0000-0000-0000503A0000}"/>
    <cellStyle name="Normal 2 10 11 2" xfId="21359" xr:uid="{00000000-0005-0000-0000-0000513A0000}"/>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3" xfId="21361" xr:uid="{00000000-0005-0000-0000-0000573A0000}"/>
    <cellStyle name="Normal 2 10 2 3" xfId="13209" xr:uid="{00000000-0005-0000-0000-0000583A0000}"/>
    <cellStyle name="Normal 2 10 2 3 2" xfId="21363" xr:uid="{00000000-0005-0000-0000-0000593A0000}"/>
    <cellStyle name="Normal 2 10 2 4" xfId="13210" xr:uid="{00000000-0005-0000-0000-00005A3A0000}"/>
    <cellStyle name="Normal 2 10 2 4 2" xfId="21364" xr:uid="{00000000-0005-0000-0000-00005B3A0000}"/>
    <cellStyle name="Normal 2 10 2 5" xfId="13211" xr:uid="{00000000-0005-0000-0000-00005C3A0000}"/>
    <cellStyle name="Normal 2 10 2 5 2" xfId="21365" xr:uid="{00000000-0005-0000-0000-00005D3A0000}"/>
    <cellStyle name="Normal 2 10 2 6" xfId="21360" xr:uid="{00000000-0005-0000-0000-00005E3A0000}"/>
    <cellStyle name="Normal 2 10 3" xfId="13212" xr:uid="{00000000-0005-0000-0000-00005F3A0000}"/>
    <cellStyle name="Normal 2 10 3 2" xfId="13213" xr:uid="{00000000-0005-0000-0000-0000603A0000}"/>
    <cellStyle name="Normal 2 10 3 2 2" xfId="21367" xr:uid="{00000000-0005-0000-0000-0000613A0000}"/>
    <cellStyle name="Normal 2 10 3 3" xfId="21366" xr:uid="{00000000-0005-0000-0000-0000623A0000}"/>
    <cellStyle name="Normal 2 10 4" xfId="13214" xr:uid="{00000000-0005-0000-0000-0000633A0000}"/>
    <cellStyle name="Normal 2 10 4 2" xfId="13215" xr:uid="{00000000-0005-0000-0000-0000643A0000}"/>
    <cellStyle name="Normal 2 10 4 2 2" xfId="21369" xr:uid="{00000000-0005-0000-0000-0000653A0000}"/>
    <cellStyle name="Normal 2 10 4 3" xfId="21368" xr:uid="{00000000-0005-0000-0000-0000663A0000}"/>
    <cellStyle name="Normal 2 10 5" xfId="13216" xr:uid="{00000000-0005-0000-0000-0000673A0000}"/>
    <cellStyle name="Normal 2 10 5 2" xfId="21370" xr:uid="{00000000-0005-0000-0000-0000683A0000}"/>
    <cellStyle name="Normal 2 10 6" xfId="13217" xr:uid="{00000000-0005-0000-0000-0000693A0000}"/>
    <cellStyle name="Normal 2 10 6 2" xfId="21371" xr:uid="{00000000-0005-0000-0000-00006A3A0000}"/>
    <cellStyle name="Normal 2 10 7" xfId="13218" xr:uid="{00000000-0005-0000-0000-00006B3A0000}"/>
    <cellStyle name="Normal 2 10 7 2" xfId="21372" xr:uid="{00000000-0005-0000-0000-00006C3A0000}"/>
    <cellStyle name="Normal 2 10 8" xfId="13219" xr:uid="{00000000-0005-0000-0000-00006D3A0000}"/>
    <cellStyle name="Normal 2 10 8 2" xfId="21373" xr:uid="{00000000-0005-0000-0000-00006E3A0000}"/>
    <cellStyle name="Normal 2 10 9" xfId="13220" xr:uid="{00000000-0005-0000-0000-00006F3A0000}"/>
    <cellStyle name="Normal 2 10 9 2" xfId="21374" xr:uid="{00000000-0005-0000-0000-0000703A0000}"/>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3" xfId="13224" xr:uid="{00000000-0005-0000-0000-0000753A0000}"/>
    <cellStyle name="Normal 2 11 2 3 2" xfId="21377" xr:uid="{00000000-0005-0000-0000-0000763A0000}"/>
    <cellStyle name="Normal 2 11 2 4" xfId="21375" xr:uid="{00000000-0005-0000-0000-0000773A0000}"/>
    <cellStyle name="Normal 2 11 3" xfId="13225" xr:uid="{00000000-0005-0000-0000-0000783A0000}"/>
    <cellStyle name="Normal 2 11 3 2" xfId="13226" xr:uid="{00000000-0005-0000-0000-0000793A0000}"/>
    <cellStyle name="Normal 2 11 3 2 2" xfId="21379" xr:uid="{00000000-0005-0000-0000-00007A3A0000}"/>
    <cellStyle name="Normal 2 11 3 3" xfId="21378" xr:uid="{00000000-0005-0000-0000-00007B3A0000}"/>
    <cellStyle name="Normal 2 11 4" xfId="13227" xr:uid="{00000000-0005-0000-0000-00007C3A0000}"/>
    <cellStyle name="Normal 2 11 4 2" xfId="13228" xr:uid="{00000000-0005-0000-0000-00007D3A0000}"/>
    <cellStyle name="Normal 2 11 4 2 2" xfId="21381" xr:uid="{00000000-0005-0000-0000-00007E3A0000}"/>
    <cellStyle name="Normal 2 11 4 3" xfId="21380" xr:uid="{00000000-0005-0000-0000-00007F3A0000}"/>
    <cellStyle name="Normal 2 11 5" xfId="13229" xr:uid="{00000000-0005-0000-0000-0000803A0000}"/>
    <cellStyle name="Normal 2 11 5 2" xfId="21382" xr:uid="{00000000-0005-0000-0000-0000813A0000}"/>
    <cellStyle name="Normal 2 11 6" xfId="13230" xr:uid="{00000000-0005-0000-0000-0000823A0000}"/>
    <cellStyle name="Normal 2 11 6 2" xfId="21383" xr:uid="{00000000-0005-0000-0000-0000833A0000}"/>
    <cellStyle name="Normal 2 11 7" xfId="13231" xr:uid="{00000000-0005-0000-0000-0000843A0000}"/>
    <cellStyle name="Normal 2 11 7 2" xfId="21384" xr:uid="{00000000-0005-0000-0000-0000853A0000}"/>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3" xfId="21385" xr:uid="{00000000-0005-0000-0000-00008B3A0000}"/>
    <cellStyle name="Normal 2 12 3" xfId="13236" xr:uid="{00000000-0005-0000-0000-00008C3A0000}"/>
    <cellStyle name="Normal 2 12 3 2" xfId="13237" xr:uid="{00000000-0005-0000-0000-00008D3A0000}"/>
    <cellStyle name="Normal 2 12 3 2 2" xfId="21388" xr:uid="{00000000-0005-0000-0000-00008E3A0000}"/>
    <cellStyle name="Normal 2 12 3 3" xfId="21387" xr:uid="{00000000-0005-0000-0000-00008F3A0000}"/>
    <cellStyle name="Normal 2 12 4" xfId="13238" xr:uid="{00000000-0005-0000-0000-0000903A0000}"/>
    <cellStyle name="Normal 2 12 4 2" xfId="13239" xr:uid="{00000000-0005-0000-0000-0000913A0000}"/>
    <cellStyle name="Normal 2 12 4 2 2" xfId="21390" xr:uid="{00000000-0005-0000-0000-0000923A0000}"/>
    <cellStyle name="Normal 2 12 4 3" xfId="21389" xr:uid="{00000000-0005-0000-0000-0000933A0000}"/>
    <cellStyle name="Normal 2 12 5" xfId="13240" xr:uid="{00000000-0005-0000-0000-0000943A0000}"/>
    <cellStyle name="Normal 2 12 5 2" xfId="21391" xr:uid="{00000000-0005-0000-0000-0000953A0000}"/>
    <cellStyle name="Normal 2 12 6" xfId="13241" xr:uid="{00000000-0005-0000-0000-0000963A0000}"/>
    <cellStyle name="Normal 2 12 6 2" xfId="21392" xr:uid="{00000000-0005-0000-0000-0000973A0000}"/>
    <cellStyle name="Normal 2 12 7" xfId="13242" xr:uid="{00000000-0005-0000-0000-0000983A0000}"/>
    <cellStyle name="Normal 2 12 7 2" xfId="21393" xr:uid="{00000000-0005-0000-0000-0000993A0000}"/>
    <cellStyle name="Normal 2 12 8" xfId="13243" xr:uid="{00000000-0005-0000-0000-00009A3A0000}"/>
    <cellStyle name="Normal 2 12 8 2" xfId="21394" xr:uid="{00000000-0005-0000-0000-00009B3A0000}"/>
    <cellStyle name="Normal 2 13" xfId="13244" xr:uid="{00000000-0005-0000-0000-00009C3A0000}"/>
    <cellStyle name="Normal 2 13 2" xfId="13245" xr:uid="{00000000-0005-0000-0000-00009D3A0000}"/>
    <cellStyle name="Normal 2 13 2 2" xfId="21395" xr:uid="{00000000-0005-0000-0000-00009E3A0000}"/>
    <cellStyle name="Normal 2 13 3" xfId="13246" xr:uid="{00000000-0005-0000-0000-00009F3A0000}"/>
    <cellStyle name="Normal 2 13 3 2" xfId="21396" xr:uid="{00000000-0005-0000-0000-0000A03A0000}"/>
    <cellStyle name="Normal 2 13 4" xfId="13247" xr:uid="{00000000-0005-0000-0000-0000A13A0000}"/>
    <cellStyle name="Normal 2 13 4 2" xfId="21397" xr:uid="{00000000-0005-0000-0000-0000A23A0000}"/>
    <cellStyle name="Normal 2 13 5" xfId="13248" xr:uid="{00000000-0005-0000-0000-0000A33A0000}"/>
    <cellStyle name="Normal 2 13 5 2" xfId="21398" xr:uid="{00000000-0005-0000-0000-0000A43A0000}"/>
    <cellStyle name="Normal 2 13 6" xfId="13249" xr:uid="{00000000-0005-0000-0000-0000A53A0000}"/>
    <cellStyle name="Normal 2 13 6 2" xfId="21399" xr:uid="{00000000-0005-0000-0000-0000A63A0000}"/>
    <cellStyle name="Normal 2 13 7" xfId="13250" xr:uid="{00000000-0005-0000-0000-0000A73A0000}"/>
    <cellStyle name="Normal 2 13 7 2" xfId="21400" xr:uid="{00000000-0005-0000-0000-0000A83A0000}"/>
    <cellStyle name="Normal 2 14" xfId="13251" xr:uid="{00000000-0005-0000-0000-0000A93A0000}"/>
    <cellStyle name="Normal 2 14 2" xfId="13252" xr:uid="{00000000-0005-0000-0000-0000AA3A0000}"/>
    <cellStyle name="Normal 2 14 2 2" xfId="21401" xr:uid="{00000000-0005-0000-0000-0000AB3A0000}"/>
    <cellStyle name="Normal 2 14 3" xfId="13253" xr:uid="{00000000-0005-0000-0000-0000AC3A0000}"/>
    <cellStyle name="Normal 2 14 3 2" xfId="21402" xr:uid="{00000000-0005-0000-0000-0000AD3A0000}"/>
    <cellStyle name="Normal 2 14 4" xfId="13254" xr:uid="{00000000-0005-0000-0000-0000AE3A0000}"/>
    <cellStyle name="Normal 2 14 4 2" xfId="21403" xr:uid="{00000000-0005-0000-0000-0000AF3A0000}"/>
    <cellStyle name="Normal 2 14 5" xfId="13255" xr:uid="{00000000-0005-0000-0000-0000B03A0000}"/>
    <cellStyle name="Normal 2 14 5 2" xfId="21404" xr:uid="{00000000-0005-0000-0000-0000B13A0000}"/>
    <cellStyle name="Normal 2 14 6" xfId="13256" xr:uid="{00000000-0005-0000-0000-0000B23A0000}"/>
    <cellStyle name="Normal 2 14 6 2" xfId="21405" xr:uid="{00000000-0005-0000-0000-0000B33A0000}"/>
    <cellStyle name="Normal 2 14 7" xfId="13257" xr:uid="{00000000-0005-0000-0000-0000B43A0000}"/>
    <cellStyle name="Normal 2 14 7 2" xfId="21406" xr:uid="{00000000-0005-0000-0000-0000B53A0000}"/>
    <cellStyle name="Normal 2 15" xfId="13258" xr:uid="{00000000-0005-0000-0000-0000B63A0000}"/>
    <cellStyle name="Normal 2 15 2" xfId="13259" xr:uid="{00000000-0005-0000-0000-0000B73A0000}"/>
    <cellStyle name="Normal 2 15 2 2" xfId="21407" xr:uid="{00000000-0005-0000-0000-0000B83A0000}"/>
    <cellStyle name="Normal 2 15 3" xfId="13260" xr:uid="{00000000-0005-0000-0000-0000B93A0000}"/>
    <cellStyle name="Normal 2 15 3 2" xfId="21408" xr:uid="{00000000-0005-0000-0000-0000BA3A0000}"/>
    <cellStyle name="Normal 2 15 4" xfId="13261" xr:uid="{00000000-0005-0000-0000-0000BB3A0000}"/>
    <cellStyle name="Normal 2 15 4 2" xfId="21409" xr:uid="{00000000-0005-0000-0000-0000BC3A0000}"/>
    <cellStyle name="Normal 2 15 5" xfId="13262" xr:uid="{00000000-0005-0000-0000-0000BD3A0000}"/>
    <cellStyle name="Normal 2 15 5 2" xfId="21410" xr:uid="{00000000-0005-0000-0000-0000BE3A0000}"/>
    <cellStyle name="Normal 2 15 6" xfId="13263" xr:uid="{00000000-0005-0000-0000-0000BF3A0000}"/>
    <cellStyle name="Normal 2 15 6 2" xfId="21411" xr:uid="{00000000-0005-0000-0000-0000C03A0000}"/>
    <cellStyle name="Normal 2 15 7" xfId="13264" xr:uid="{00000000-0005-0000-0000-0000C13A0000}"/>
    <cellStyle name="Normal 2 15 7 2" xfId="21412" xr:uid="{00000000-0005-0000-0000-0000C23A0000}"/>
    <cellStyle name="Normal 2 16" xfId="13265" xr:uid="{00000000-0005-0000-0000-0000C33A0000}"/>
    <cellStyle name="Normal 2 16 2" xfId="13266" xr:uid="{00000000-0005-0000-0000-0000C43A0000}"/>
    <cellStyle name="Normal 2 16 2 2" xfId="21413" xr:uid="{00000000-0005-0000-0000-0000C53A0000}"/>
    <cellStyle name="Normal 2 16 3" xfId="13267" xr:uid="{00000000-0005-0000-0000-0000C63A0000}"/>
    <cellStyle name="Normal 2 16 3 2" xfId="21414" xr:uid="{00000000-0005-0000-0000-0000C73A0000}"/>
    <cellStyle name="Normal 2 16 4" xfId="13268" xr:uid="{00000000-0005-0000-0000-0000C83A0000}"/>
    <cellStyle name="Normal 2 16 4 2" xfId="21415" xr:uid="{00000000-0005-0000-0000-0000C93A0000}"/>
    <cellStyle name="Normal 2 16 5" xfId="13269" xr:uid="{00000000-0005-0000-0000-0000CA3A0000}"/>
    <cellStyle name="Normal 2 16 5 2" xfId="21416" xr:uid="{00000000-0005-0000-0000-0000CB3A0000}"/>
    <cellStyle name="Normal 2 16 6" xfId="13270" xr:uid="{00000000-0005-0000-0000-0000CC3A0000}"/>
    <cellStyle name="Normal 2 16 6 2" xfId="21417" xr:uid="{00000000-0005-0000-0000-0000CD3A0000}"/>
    <cellStyle name="Normal 2 16 7" xfId="13271" xr:uid="{00000000-0005-0000-0000-0000CE3A0000}"/>
    <cellStyle name="Normal 2 16 7 2" xfId="21418" xr:uid="{00000000-0005-0000-0000-0000CF3A0000}"/>
    <cellStyle name="Normal 2 17" xfId="13272" xr:uid="{00000000-0005-0000-0000-0000D03A0000}"/>
    <cellStyle name="Normal 2 17 2" xfId="13273" xr:uid="{00000000-0005-0000-0000-0000D13A0000}"/>
    <cellStyle name="Normal 2 17 2 2" xfId="21419" xr:uid="{00000000-0005-0000-0000-0000D23A0000}"/>
    <cellStyle name="Normal 2 17 3" xfId="13274" xr:uid="{00000000-0005-0000-0000-0000D33A0000}"/>
    <cellStyle name="Normal 2 17 3 2" xfId="21420" xr:uid="{00000000-0005-0000-0000-0000D43A0000}"/>
    <cellStyle name="Normal 2 17 4" xfId="13275" xr:uid="{00000000-0005-0000-0000-0000D53A0000}"/>
    <cellStyle name="Normal 2 17 4 2" xfId="21421" xr:uid="{00000000-0005-0000-0000-0000D63A0000}"/>
    <cellStyle name="Normal 2 17 5" xfId="13276" xr:uid="{00000000-0005-0000-0000-0000D73A0000}"/>
    <cellStyle name="Normal 2 17 5 2" xfId="21422" xr:uid="{00000000-0005-0000-0000-0000D83A0000}"/>
    <cellStyle name="Normal 2 17 6" xfId="13277" xr:uid="{00000000-0005-0000-0000-0000D93A0000}"/>
    <cellStyle name="Normal 2 17 6 2" xfId="21423" xr:uid="{00000000-0005-0000-0000-0000DA3A0000}"/>
    <cellStyle name="Normal 2 17 7" xfId="13278" xr:uid="{00000000-0005-0000-0000-0000DB3A0000}"/>
    <cellStyle name="Normal 2 17 7 2" xfId="21424" xr:uid="{00000000-0005-0000-0000-0000DC3A0000}"/>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3" xfId="21425" xr:uid="{00000000-0005-0000-0000-0000E13A0000}"/>
    <cellStyle name="Normal 2 18 3" xfId="13282" xr:uid="{00000000-0005-0000-0000-0000E23A0000}"/>
    <cellStyle name="Normal 2 18 3 2" xfId="21427" xr:uid="{00000000-0005-0000-0000-0000E33A0000}"/>
    <cellStyle name="Normal 2 18 4" xfId="13283" xr:uid="{00000000-0005-0000-0000-0000E43A0000}"/>
    <cellStyle name="Normal 2 18 4 2" xfId="21428" xr:uid="{00000000-0005-0000-0000-0000E53A0000}"/>
    <cellStyle name="Normal 2 18 5" xfId="13284" xr:uid="{00000000-0005-0000-0000-0000E63A0000}"/>
    <cellStyle name="Normal 2 18 5 2" xfId="21429" xr:uid="{00000000-0005-0000-0000-0000E73A0000}"/>
    <cellStyle name="Normal 2 18 6" xfId="13285" xr:uid="{00000000-0005-0000-0000-0000E83A0000}"/>
    <cellStyle name="Normal 2 18 6 2" xfId="21430" xr:uid="{00000000-0005-0000-0000-0000E93A0000}"/>
    <cellStyle name="Normal 2 18 7" xfId="13286" xr:uid="{00000000-0005-0000-0000-0000EA3A0000}"/>
    <cellStyle name="Normal 2 18 7 2" xfId="21431" xr:uid="{00000000-0005-0000-0000-0000EB3A0000}"/>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3" xfId="21432" xr:uid="{00000000-0005-0000-0000-0000F03A0000}"/>
    <cellStyle name="Normal 2 19 3" xfId="13290" xr:uid="{00000000-0005-0000-0000-0000F13A0000}"/>
    <cellStyle name="Normal 2 19 3 2" xfId="13291" xr:uid="{00000000-0005-0000-0000-0000F23A0000}"/>
    <cellStyle name="Normal 2 19 3 2 2" xfId="21435" xr:uid="{00000000-0005-0000-0000-0000F33A0000}"/>
    <cellStyle name="Normal 2 19 3 3" xfId="13292" xr:uid="{00000000-0005-0000-0000-0000F43A0000}"/>
    <cellStyle name="Normal 2 19 3 3 2" xfId="21436" xr:uid="{00000000-0005-0000-0000-0000F53A0000}"/>
    <cellStyle name="Normal 2 19 3 4" xfId="21434" xr:uid="{00000000-0005-0000-0000-0000F63A0000}"/>
    <cellStyle name="Normal 2 19 4" xfId="13293" xr:uid="{00000000-0005-0000-0000-0000F73A0000}"/>
    <cellStyle name="Normal 2 19 4 2" xfId="21437" xr:uid="{00000000-0005-0000-0000-0000F83A0000}"/>
    <cellStyle name="Normal 2 19 5" xfId="13294" xr:uid="{00000000-0005-0000-0000-0000F93A0000}"/>
    <cellStyle name="Normal 2 19 5 2" xfId="21438" xr:uid="{00000000-0005-0000-0000-0000FA3A0000}"/>
    <cellStyle name="Normal 2 19 6" xfId="13295" xr:uid="{00000000-0005-0000-0000-0000FB3A0000}"/>
    <cellStyle name="Normal 2 19 6 2" xfId="21439" xr:uid="{00000000-0005-0000-0000-0000FC3A0000}"/>
    <cellStyle name="Normal 2 19 7" xfId="13296" xr:uid="{00000000-0005-0000-0000-0000FD3A0000}"/>
    <cellStyle name="Normal 2 19 7 2" xfId="21440" xr:uid="{00000000-0005-0000-0000-0000FE3A0000}"/>
    <cellStyle name="Normal 2 2" xfId="13297" xr:uid="{00000000-0005-0000-0000-0000FF3A0000}"/>
    <cellStyle name="Normal 2 2 10" xfId="13298" xr:uid="{00000000-0005-0000-0000-0000003B0000}"/>
    <cellStyle name="Normal 2 2 10 2" xfId="21441" xr:uid="{00000000-0005-0000-0000-0000013B0000}"/>
    <cellStyle name="Normal 2 2 11" xfId="13299" xr:uid="{00000000-0005-0000-0000-0000023B0000}"/>
    <cellStyle name="Normal 2 2 11 2" xfId="21442" xr:uid="{00000000-0005-0000-0000-0000033B0000}"/>
    <cellStyle name="Normal 2 2 12" xfId="13300" xr:uid="{00000000-0005-0000-0000-0000043B0000}"/>
    <cellStyle name="Normal 2 2 12 2" xfId="21443" xr:uid="{00000000-0005-0000-0000-0000053B0000}"/>
    <cellStyle name="Normal 2 2 13" xfId="13301" xr:uid="{00000000-0005-0000-0000-0000063B0000}"/>
    <cellStyle name="Normal 2 2 13 2" xfId="21444" xr:uid="{00000000-0005-0000-0000-0000073B0000}"/>
    <cellStyle name="Normal 2 2 14" xfId="13302" xr:uid="{00000000-0005-0000-0000-0000083B0000}"/>
    <cellStyle name="Normal 2 2 14 2" xfId="21445" xr:uid="{00000000-0005-0000-0000-0000093B0000}"/>
    <cellStyle name="Normal 2 2 15" xfId="13303" xr:uid="{00000000-0005-0000-0000-00000A3B0000}"/>
    <cellStyle name="Normal 2 2 15 2" xfId="21446" xr:uid="{00000000-0005-0000-0000-00000B3B0000}"/>
    <cellStyle name="Normal 2 2 16" xfId="13304" xr:uid="{00000000-0005-0000-0000-00000C3B0000}"/>
    <cellStyle name="Normal 2 2 16 2" xfId="21447" xr:uid="{00000000-0005-0000-0000-00000D3B0000}"/>
    <cellStyle name="Normal 2 2 17" xfId="13305" xr:uid="{00000000-0005-0000-0000-00000E3B0000}"/>
    <cellStyle name="Normal 2 2 17 2" xfId="21448" xr:uid="{00000000-0005-0000-0000-00000F3B0000}"/>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3" xfId="13313" xr:uid="{00000000-0005-0000-0000-0000193B0000}"/>
    <cellStyle name="Normal 2 2 2 2 2 3 2" xfId="21452" xr:uid="{00000000-0005-0000-0000-00001A3B0000}"/>
    <cellStyle name="Normal 2 2 2 2 2 4" xfId="21450" xr:uid="{00000000-0005-0000-0000-00001B3B0000}"/>
    <cellStyle name="Normal 2 2 2 2 3" xfId="13314" xr:uid="{00000000-0005-0000-0000-00001C3B0000}"/>
    <cellStyle name="Normal 2 2 2 2 3 2" xfId="13315" xr:uid="{00000000-0005-0000-0000-00001D3B0000}"/>
    <cellStyle name="Normal 2 2 2 2 3 2 2" xfId="21454" xr:uid="{00000000-0005-0000-0000-00001E3B0000}"/>
    <cellStyle name="Normal 2 2 2 2 3 3" xfId="21453" xr:uid="{00000000-0005-0000-0000-00001F3B0000}"/>
    <cellStyle name="Normal 2 2 2 2 4" xfId="13316" xr:uid="{00000000-0005-0000-0000-0000203B0000}"/>
    <cellStyle name="Normal 2 2 2 2 4 2" xfId="21455" xr:uid="{00000000-0005-0000-0000-0000213B0000}"/>
    <cellStyle name="Normal 2 2 2 2 5" xfId="13317" xr:uid="{00000000-0005-0000-0000-0000223B0000}"/>
    <cellStyle name="Normal 2 2 2 2 5 2" xfId="21456" xr:uid="{00000000-0005-0000-0000-0000233B0000}"/>
    <cellStyle name="Normal 2 2 2 2 6" xfId="13318" xr:uid="{00000000-0005-0000-0000-0000243B0000}"/>
    <cellStyle name="Normal 2 2 2 2 6 2" xfId="21457" xr:uid="{00000000-0005-0000-0000-0000253B0000}"/>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3" xfId="21459" xr:uid="{00000000-0005-0000-0000-00002A3B0000}"/>
    <cellStyle name="Normal 2 2 2 3 3" xfId="13322" xr:uid="{00000000-0005-0000-0000-00002B3B0000}"/>
    <cellStyle name="Normal 2 2 2 3 3 2" xfId="21461" xr:uid="{00000000-0005-0000-0000-00002C3B0000}"/>
    <cellStyle name="Normal 2 2 2 3 4" xfId="13323" xr:uid="{00000000-0005-0000-0000-00002D3B0000}"/>
    <cellStyle name="Normal 2 2 2 3 5" xfId="21458" xr:uid="{00000000-0005-0000-0000-00002E3B0000}"/>
    <cellStyle name="Normal 2 2 2 4" xfId="13324" xr:uid="{00000000-0005-0000-0000-00002F3B0000}"/>
    <cellStyle name="Normal 2 2 2 4 2" xfId="13325" xr:uid="{00000000-0005-0000-0000-0000303B0000}"/>
    <cellStyle name="Normal 2 2 2 4 2 2" xfId="21463" xr:uid="{00000000-0005-0000-0000-0000313B0000}"/>
    <cellStyle name="Normal 2 2 2 4 3" xfId="13326" xr:uid="{00000000-0005-0000-0000-0000323B0000}"/>
    <cellStyle name="Normal 2 2 2 4 4" xfId="21462" xr:uid="{00000000-0005-0000-0000-0000333B0000}"/>
    <cellStyle name="Normal 2 2 2 5" xfId="13327" xr:uid="{00000000-0005-0000-0000-0000343B0000}"/>
    <cellStyle name="Normal 2 2 2 5 2" xfId="13328" xr:uid="{00000000-0005-0000-0000-0000353B0000}"/>
    <cellStyle name="Normal 2 2 2 5 3" xfId="21464" xr:uid="{00000000-0005-0000-0000-0000363B0000}"/>
    <cellStyle name="Normal 2 2 2 6" xfId="13329" xr:uid="{00000000-0005-0000-0000-0000373B0000}"/>
    <cellStyle name="Normal 2 2 2 6 2" xfId="21465" xr:uid="{00000000-0005-0000-0000-0000383B0000}"/>
    <cellStyle name="Normal 2 2 2 7" xfId="13330" xr:uid="{00000000-0005-0000-0000-0000393B0000}"/>
    <cellStyle name="Normal 2 2 2 7 2" xfId="21466" xr:uid="{00000000-0005-0000-0000-00003A3B0000}"/>
    <cellStyle name="Normal 2 2 2 8" xfId="13331" xr:uid="{00000000-0005-0000-0000-00003B3B0000}"/>
    <cellStyle name="Normal 2 2 2 8 2" xfId="21467" xr:uid="{00000000-0005-0000-0000-00003C3B0000}"/>
    <cellStyle name="Normal 2 2 2 9" xfId="13332" xr:uid="{00000000-0005-0000-0000-00003D3B0000}"/>
    <cellStyle name="Normal 2 2 2 9 2" xfId="21468" xr:uid="{00000000-0005-0000-0000-00003E3B0000}"/>
    <cellStyle name="Normal 2 2 3" xfId="13333" xr:uid="{00000000-0005-0000-0000-00003F3B0000}"/>
    <cellStyle name="Normal 2 2 3 2" xfId="13334" xr:uid="{00000000-0005-0000-0000-0000403B0000}"/>
    <cellStyle name="Normal 2 2 3 2 2" xfId="21469" xr:uid="{00000000-0005-0000-0000-0000413B0000}"/>
    <cellStyle name="Normal 2 2 3 3" xfId="13335" xr:uid="{00000000-0005-0000-0000-0000423B0000}"/>
    <cellStyle name="Normal 2 2 3 3 2" xfId="13336" xr:uid="{00000000-0005-0000-0000-0000433B0000}"/>
    <cellStyle name="Normal 2 2 3 3 2 2" xfId="21471" xr:uid="{00000000-0005-0000-0000-0000443B0000}"/>
    <cellStyle name="Normal 2 2 3 3 3" xfId="13337" xr:uid="{00000000-0005-0000-0000-0000453B0000}"/>
    <cellStyle name="Normal 2 2 3 3 3 2" xfId="21472" xr:uid="{00000000-0005-0000-0000-0000463B0000}"/>
    <cellStyle name="Normal 2 2 3 3 4" xfId="21470" xr:uid="{00000000-0005-0000-0000-0000473B0000}"/>
    <cellStyle name="Normal 2 2 3 4" xfId="13338" xr:uid="{00000000-0005-0000-0000-0000483B0000}"/>
    <cellStyle name="Normal 2 2 3 4 2" xfId="13339" xr:uid="{00000000-0005-0000-0000-0000493B0000}"/>
    <cellStyle name="Normal 2 2 3 4 2 2" xfId="21474" xr:uid="{00000000-0005-0000-0000-00004A3B0000}"/>
    <cellStyle name="Normal 2 2 3 4 3" xfId="21473" xr:uid="{00000000-0005-0000-0000-00004B3B0000}"/>
    <cellStyle name="Normal 2 2 3 5" xfId="13340" xr:uid="{00000000-0005-0000-0000-00004C3B0000}"/>
    <cellStyle name="Normal 2 2 3 5 2" xfId="21475" xr:uid="{00000000-0005-0000-0000-00004D3B0000}"/>
    <cellStyle name="Normal 2 2 3 6" xfId="13341" xr:uid="{00000000-0005-0000-0000-00004E3B0000}"/>
    <cellStyle name="Normal 2 2 3 6 2" xfId="21476" xr:uid="{00000000-0005-0000-0000-00004F3B0000}"/>
    <cellStyle name="Normal 2 2 3 7" xfId="13342" xr:uid="{00000000-0005-0000-0000-0000503B0000}"/>
    <cellStyle name="Normal 2 2 3 7 2" xfId="21477" xr:uid="{00000000-0005-0000-0000-0000513B0000}"/>
    <cellStyle name="Normal 2 2 3 8" xfId="13343" xr:uid="{00000000-0005-0000-0000-0000523B0000}"/>
    <cellStyle name="Normal 2 2 3 8 2" xfId="21478" xr:uid="{00000000-0005-0000-0000-0000533B0000}"/>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3" xfId="13347" xr:uid="{00000000-0005-0000-0000-0000583B0000}"/>
    <cellStyle name="Normal 2 2 4 2 3 2" xfId="21481" xr:uid="{00000000-0005-0000-0000-0000593B0000}"/>
    <cellStyle name="Normal 2 2 4 2 4" xfId="21479" xr:uid="{00000000-0005-0000-0000-00005A3B0000}"/>
    <cellStyle name="Normal 2 2 4 3" xfId="13348" xr:uid="{00000000-0005-0000-0000-00005B3B0000}"/>
    <cellStyle name="Normal 2 2 4 3 2" xfId="21482" xr:uid="{00000000-0005-0000-0000-00005C3B0000}"/>
    <cellStyle name="Normal 2 2 4 4" xfId="13349" xr:uid="{00000000-0005-0000-0000-00005D3B0000}"/>
    <cellStyle name="Normal 2 2 4 4 2" xfId="21483" xr:uid="{00000000-0005-0000-0000-00005E3B0000}"/>
    <cellStyle name="Normal 2 2 4 5" xfId="13350" xr:uid="{00000000-0005-0000-0000-00005F3B0000}"/>
    <cellStyle name="Normal 2 2 4 5 2" xfId="21484" xr:uid="{00000000-0005-0000-0000-0000603B0000}"/>
    <cellStyle name="Normal 2 2 4 6" xfId="13351" xr:uid="{00000000-0005-0000-0000-0000613B0000}"/>
    <cellStyle name="Normal 2 2 4 6 2" xfId="21485" xr:uid="{00000000-0005-0000-0000-0000623B0000}"/>
    <cellStyle name="Normal 2 2 4 7" xfId="13352" xr:uid="{00000000-0005-0000-0000-0000633B0000}"/>
    <cellStyle name="Normal 2 2 4 7 2" xfId="21486" xr:uid="{00000000-0005-0000-0000-0000643B0000}"/>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3" xfId="13356" xr:uid="{00000000-0005-0000-0000-0000693B0000}"/>
    <cellStyle name="Normal 2 2 5 3 2" xfId="21489" xr:uid="{00000000-0005-0000-0000-00006A3B0000}"/>
    <cellStyle name="Normal 2 2 5 4" xfId="13357" xr:uid="{00000000-0005-0000-0000-00006B3B0000}"/>
    <cellStyle name="Normal 2 2 5 5" xfId="21487" xr:uid="{00000000-0005-0000-0000-00006C3B0000}"/>
    <cellStyle name="Normal 2 2 6" xfId="13358" xr:uid="{00000000-0005-0000-0000-00006D3B0000}"/>
    <cellStyle name="Normal 2 2 6 2" xfId="13359" xr:uid="{00000000-0005-0000-0000-00006E3B0000}"/>
    <cellStyle name="Normal 2 2 6 2 2" xfId="21491" xr:uid="{00000000-0005-0000-0000-00006F3B0000}"/>
    <cellStyle name="Normal 2 2 6 3" xfId="13360" xr:uid="{00000000-0005-0000-0000-0000703B0000}"/>
    <cellStyle name="Normal 2 2 6 4" xfId="21490" xr:uid="{00000000-0005-0000-0000-0000713B0000}"/>
    <cellStyle name="Normal 2 2 7" xfId="13361" xr:uid="{00000000-0005-0000-0000-0000723B0000}"/>
    <cellStyle name="Normal 2 2 7 2" xfId="21492" xr:uid="{00000000-0005-0000-0000-0000733B0000}"/>
    <cellStyle name="Normal 2 2 8" xfId="13362" xr:uid="{00000000-0005-0000-0000-0000743B0000}"/>
    <cellStyle name="Normal 2 2 8 2" xfId="21493" xr:uid="{00000000-0005-0000-0000-0000753B0000}"/>
    <cellStyle name="Normal 2 2 9" xfId="13363" xr:uid="{00000000-0005-0000-0000-0000763B0000}"/>
    <cellStyle name="Normal 2 2 9 2" xfId="21494" xr:uid="{00000000-0005-0000-0000-0000773B0000}"/>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3" xfId="21495" xr:uid="{00000000-0005-0000-0000-00007C3B0000}"/>
    <cellStyle name="Normal 2 20 3" xfId="13367" xr:uid="{00000000-0005-0000-0000-00007D3B0000}"/>
    <cellStyle name="Normal 2 20 3 2" xfId="21497" xr:uid="{00000000-0005-0000-0000-00007E3B0000}"/>
    <cellStyle name="Normal 2 20 4" xfId="13368" xr:uid="{00000000-0005-0000-0000-00007F3B0000}"/>
    <cellStyle name="Normal 2 20 4 2" xfId="21498" xr:uid="{00000000-0005-0000-0000-0000803B0000}"/>
    <cellStyle name="Normal 2 20 5" xfId="13369" xr:uid="{00000000-0005-0000-0000-0000813B0000}"/>
    <cellStyle name="Normal 2 20 5 2" xfId="21499" xr:uid="{00000000-0005-0000-0000-0000823B0000}"/>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3" xfId="21501" xr:uid="{00000000-0005-0000-0000-0000883B0000}"/>
    <cellStyle name="Normal 2 21 2 3" xfId="13374" xr:uid="{00000000-0005-0000-0000-0000893B0000}"/>
    <cellStyle name="Normal 2 21 2 3 2" xfId="21503" xr:uid="{00000000-0005-0000-0000-00008A3B0000}"/>
    <cellStyle name="Normal 2 21 2 4" xfId="21500" xr:uid="{00000000-0005-0000-0000-00008B3B0000}"/>
    <cellStyle name="Normal 2 21 3" xfId="13375" xr:uid="{00000000-0005-0000-0000-00008C3B0000}"/>
    <cellStyle name="Normal 2 21 3 2" xfId="13376" xr:uid="{00000000-0005-0000-0000-00008D3B0000}"/>
    <cellStyle name="Normal 2 21 3 2 2" xfId="21505" xr:uid="{00000000-0005-0000-0000-00008E3B0000}"/>
    <cellStyle name="Normal 2 21 3 3" xfId="21504" xr:uid="{00000000-0005-0000-0000-00008F3B0000}"/>
    <cellStyle name="Normal 2 21 4" xfId="13377" xr:uid="{00000000-0005-0000-0000-0000903B0000}"/>
    <cellStyle name="Normal 2 21 4 2" xfId="21506" xr:uid="{00000000-0005-0000-0000-0000913B0000}"/>
    <cellStyle name="Normal 2 21 5" xfId="13378" xr:uid="{00000000-0005-0000-0000-0000923B0000}"/>
    <cellStyle name="Normal 2 21 5 2" xfId="21507" xr:uid="{00000000-0005-0000-0000-0000933B0000}"/>
    <cellStyle name="Normal 2 21 6" xfId="13379" xr:uid="{00000000-0005-0000-0000-0000943B0000}"/>
    <cellStyle name="Normal 2 21 6 2" xfId="21508" xr:uid="{00000000-0005-0000-0000-0000953B0000}"/>
    <cellStyle name="Normal 2 21 7" xfId="13380" xr:uid="{00000000-0005-0000-0000-0000963B0000}"/>
    <cellStyle name="Normal 2 21 7 2" xfId="21509" xr:uid="{00000000-0005-0000-0000-0000973B0000}"/>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3" xfId="21511" xr:uid="{00000000-0005-0000-0000-00009D3B0000}"/>
    <cellStyle name="Normal 2 22 2 3" xfId="13385" xr:uid="{00000000-0005-0000-0000-00009E3B0000}"/>
    <cellStyle name="Normal 2 22 2 3 2" xfId="21513" xr:uid="{00000000-0005-0000-0000-00009F3B0000}"/>
    <cellStyle name="Normal 2 22 2 4" xfId="21510" xr:uid="{00000000-0005-0000-0000-0000A03B0000}"/>
    <cellStyle name="Normal 2 22 3" xfId="13386" xr:uid="{00000000-0005-0000-0000-0000A13B0000}"/>
    <cellStyle name="Normal 2 22 3 2" xfId="13387" xr:uid="{00000000-0005-0000-0000-0000A23B0000}"/>
    <cellStyle name="Normal 2 22 3 2 2" xfId="21515" xr:uid="{00000000-0005-0000-0000-0000A33B0000}"/>
    <cellStyle name="Normal 2 22 3 3" xfId="21514" xr:uid="{00000000-0005-0000-0000-0000A43B0000}"/>
    <cellStyle name="Normal 2 22 4" xfId="13388" xr:uid="{00000000-0005-0000-0000-0000A53B0000}"/>
    <cellStyle name="Normal 2 22 4 2" xfId="21516" xr:uid="{00000000-0005-0000-0000-0000A63B0000}"/>
    <cellStyle name="Normal 2 22 5" xfId="13389" xr:uid="{00000000-0005-0000-0000-0000A73B0000}"/>
    <cellStyle name="Normal 2 22 5 2" xfId="21517" xr:uid="{00000000-0005-0000-0000-0000A83B0000}"/>
    <cellStyle name="Normal 2 22 6" xfId="13390" xr:uid="{00000000-0005-0000-0000-0000A93B0000}"/>
    <cellStyle name="Normal 2 22 6 2" xfId="21518" xr:uid="{00000000-0005-0000-0000-0000AA3B0000}"/>
    <cellStyle name="Normal 2 22 7" xfId="13391" xr:uid="{00000000-0005-0000-0000-0000AB3B0000}"/>
    <cellStyle name="Normal 2 22 7 2" xfId="21519" xr:uid="{00000000-0005-0000-0000-0000AC3B0000}"/>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3" xfId="21521" xr:uid="{00000000-0005-0000-0000-0000B23B0000}"/>
    <cellStyle name="Normal 2 23 2 3" xfId="13396" xr:uid="{00000000-0005-0000-0000-0000B33B0000}"/>
    <cellStyle name="Normal 2 23 2 3 2" xfId="21523" xr:uid="{00000000-0005-0000-0000-0000B43B0000}"/>
    <cellStyle name="Normal 2 23 2 4" xfId="21520" xr:uid="{00000000-0005-0000-0000-0000B53B0000}"/>
    <cellStyle name="Normal 2 23 3" xfId="13397" xr:uid="{00000000-0005-0000-0000-0000B63B0000}"/>
    <cellStyle name="Normal 2 23 3 2" xfId="13398" xr:uid="{00000000-0005-0000-0000-0000B73B0000}"/>
    <cellStyle name="Normal 2 23 3 2 2" xfId="21525" xr:uid="{00000000-0005-0000-0000-0000B83B0000}"/>
    <cellStyle name="Normal 2 23 3 3" xfId="21524" xr:uid="{00000000-0005-0000-0000-0000B93B0000}"/>
    <cellStyle name="Normal 2 23 4" xfId="13399" xr:uid="{00000000-0005-0000-0000-0000BA3B0000}"/>
    <cellStyle name="Normal 2 23 4 2" xfId="21526" xr:uid="{00000000-0005-0000-0000-0000BB3B0000}"/>
    <cellStyle name="Normal 2 23 5" xfId="13400" xr:uid="{00000000-0005-0000-0000-0000BC3B0000}"/>
    <cellStyle name="Normal 2 23 5 2" xfId="21527" xr:uid="{00000000-0005-0000-0000-0000BD3B0000}"/>
    <cellStyle name="Normal 2 23 6" xfId="13401" xr:uid="{00000000-0005-0000-0000-0000BE3B0000}"/>
    <cellStyle name="Normal 2 23 6 2" xfId="21528" xr:uid="{00000000-0005-0000-0000-0000BF3B0000}"/>
    <cellStyle name="Normal 2 24" xfId="13402" xr:uid="{00000000-0005-0000-0000-0000C03B0000}"/>
    <cellStyle name="Normal 2 24 2" xfId="13403" xr:uid="{00000000-0005-0000-0000-0000C13B0000}"/>
    <cellStyle name="Normal 2 24 2 2" xfId="21529" xr:uid="{00000000-0005-0000-0000-0000C23B0000}"/>
    <cellStyle name="Normal 2 24 3" xfId="13404" xr:uid="{00000000-0005-0000-0000-0000C33B0000}"/>
    <cellStyle name="Normal 2 24 3 2" xfId="21530" xr:uid="{00000000-0005-0000-0000-0000C43B0000}"/>
    <cellStyle name="Normal 2 25" xfId="13405" xr:uid="{00000000-0005-0000-0000-0000C53B0000}"/>
    <cellStyle name="Normal 2 25 2" xfId="13406" xr:uid="{00000000-0005-0000-0000-0000C63B0000}"/>
    <cellStyle name="Normal 2 25 2 2" xfId="21531" xr:uid="{00000000-0005-0000-0000-0000C73B0000}"/>
    <cellStyle name="Normal 2 25 3" xfId="13407" xr:uid="{00000000-0005-0000-0000-0000C83B0000}"/>
    <cellStyle name="Normal 2 25 3 2" xfId="21532" xr:uid="{00000000-0005-0000-0000-0000C93B0000}"/>
    <cellStyle name="Normal 2 26" xfId="13408" xr:uid="{00000000-0005-0000-0000-0000CA3B0000}"/>
    <cellStyle name="Normal 2 26 2" xfId="13409" xr:uid="{00000000-0005-0000-0000-0000CB3B0000}"/>
    <cellStyle name="Normal 2 26 2 2" xfId="21533" xr:uid="{00000000-0005-0000-0000-0000CC3B0000}"/>
    <cellStyle name="Normal 2 26 3" xfId="13410" xr:uid="{00000000-0005-0000-0000-0000CD3B0000}"/>
    <cellStyle name="Normal 2 26 3 2" xfId="21534" xr:uid="{00000000-0005-0000-0000-0000CE3B0000}"/>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3" xfId="21536" xr:uid="{00000000-0005-0000-0000-0000D43B0000}"/>
    <cellStyle name="Normal 2 27 2 3" xfId="13415" xr:uid="{00000000-0005-0000-0000-0000D53B0000}"/>
    <cellStyle name="Normal 2 27 2 3 2" xfId="21538" xr:uid="{00000000-0005-0000-0000-0000D63B0000}"/>
    <cellStyle name="Normal 2 27 2 4" xfId="21535" xr:uid="{00000000-0005-0000-0000-0000D73B0000}"/>
    <cellStyle name="Normal 2 27 3" xfId="13416" xr:uid="{00000000-0005-0000-0000-0000D83B0000}"/>
    <cellStyle name="Normal 2 27 3 2" xfId="13417" xr:uid="{00000000-0005-0000-0000-0000D93B0000}"/>
    <cellStyle name="Normal 2 27 3 2 2" xfId="21540" xr:uid="{00000000-0005-0000-0000-0000DA3B0000}"/>
    <cellStyle name="Normal 2 27 3 3" xfId="21539" xr:uid="{00000000-0005-0000-0000-0000DB3B0000}"/>
    <cellStyle name="Normal 2 27 4" xfId="13418" xr:uid="{00000000-0005-0000-0000-0000DC3B0000}"/>
    <cellStyle name="Normal 2 27 4 2" xfId="21541" xr:uid="{00000000-0005-0000-0000-0000DD3B0000}"/>
    <cellStyle name="Normal 2 27 5" xfId="13419" xr:uid="{00000000-0005-0000-0000-0000DE3B0000}"/>
    <cellStyle name="Normal 2 27 5 2" xfId="21542" xr:uid="{00000000-0005-0000-0000-0000DF3B0000}"/>
    <cellStyle name="Normal 2 27 6" xfId="13420" xr:uid="{00000000-0005-0000-0000-0000E03B0000}"/>
    <cellStyle name="Normal 2 27 6 2" xfId="21543" xr:uid="{00000000-0005-0000-0000-0000E13B0000}"/>
    <cellStyle name="Normal 2 28" xfId="13421" xr:uid="{00000000-0005-0000-0000-0000E23B0000}"/>
    <cellStyle name="Normal 2 28 2" xfId="13422" xr:uid="{00000000-0005-0000-0000-0000E33B0000}"/>
    <cellStyle name="Normal 2 28 2 2" xfId="21544" xr:uid="{00000000-0005-0000-0000-0000E43B0000}"/>
    <cellStyle name="Normal 2 28 3" xfId="13423" xr:uid="{00000000-0005-0000-0000-0000E53B0000}"/>
    <cellStyle name="Normal 2 28 3 2" xfId="21545" xr:uid="{00000000-0005-0000-0000-0000E63B0000}"/>
    <cellStyle name="Normal 2 29" xfId="13424" xr:uid="{00000000-0005-0000-0000-0000E73B0000}"/>
    <cellStyle name="Normal 2 29 2" xfId="13425" xr:uid="{00000000-0005-0000-0000-0000E83B0000}"/>
    <cellStyle name="Normal 2 29 2 2" xfId="21546" xr:uid="{00000000-0005-0000-0000-0000E93B0000}"/>
    <cellStyle name="Normal 2 29 3" xfId="13426" xr:uid="{00000000-0005-0000-0000-0000EA3B0000}"/>
    <cellStyle name="Normal 2 29 3 2" xfId="21547" xr:uid="{00000000-0005-0000-0000-0000EB3B0000}"/>
    <cellStyle name="Normal 2 3" xfId="13427" xr:uid="{00000000-0005-0000-0000-0000EC3B0000}"/>
    <cellStyle name="Normal 2 3 10" xfId="13428" xr:uid="{00000000-0005-0000-0000-0000ED3B0000}"/>
    <cellStyle name="Normal 2 3 10 2" xfId="21548" xr:uid="{00000000-0005-0000-0000-0000EE3B0000}"/>
    <cellStyle name="Normal 2 3 2" xfId="13429" xr:uid="{00000000-0005-0000-0000-0000EF3B0000}"/>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3" xfId="13433" xr:uid="{00000000-0005-0000-0000-0000F43B0000}"/>
    <cellStyle name="Normal 2 3 2 2 2 3 2" xfId="21553" xr:uid="{00000000-0005-0000-0000-0000F53B0000}"/>
    <cellStyle name="Normal 2 3 2 2 2 4" xfId="13434" xr:uid="{00000000-0005-0000-0000-0000F63B0000}"/>
    <cellStyle name="Normal 2 3 2 2 2 5" xfId="13435" xr:uid="{00000000-0005-0000-0000-0000F73B0000}"/>
    <cellStyle name="Normal 2 3 2 2 2 6" xfId="21551" xr:uid="{00000000-0005-0000-0000-0000F83B0000}"/>
    <cellStyle name="Normal 2 3 2 2 3" xfId="13436" xr:uid="{00000000-0005-0000-0000-0000F93B0000}"/>
    <cellStyle name="Normal 2 3 2 2 3 2" xfId="21554" xr:uid="{00000000-0005-0000-0000-0000FA3B0000}"/>
    <cellStyle name="Normal 2 3 2 2 4" xfId="13437" xr:uid="{00000000-0005-0000-0000-0000FB3B0000}"/>
    <cellStyle name="Normal 2 3 2 2 4 2" xfId="21555" xr:uid="{00000000-0005-0000-0000-0000FC3B0000}"/>
    <cellStyle name="Normal 2 3 2 2 5" xfId="13438" xr:uid="{00000000-0005-0000-0000-0000FD3B0000}"/>
    <cellStyle name="Normal 2 3 2 2 6" xfId="13439" xr:uid="{00000000-0005-0000-0000-0000FE3B0000}"/>
    <cellStyle name="Normal 2 3 2 2 7" xfId="21550" xr:uid="{00000000-0005-0000-0000-0000FF3B0000}"/>
    <cellStyle name="Normal 2 3 2 3" xfId="13440" xr:uid="{00000000-0005-0000-0000-0000003C0000}"/>
    <cellStyle name="Normal 2 3 2 3 2" xfId="13441" xr:uid="{00000000-0005-0000-0000-0000013C0000}"/>
    <cellStyle name="Normal 2 3 2 3 2 2" xfId="21557" xr:uid="{00000000-0005-0000-0000-0000023C0000}"/>
    <cellStyle name="Normal 2 3 2 3 3" xfId="13442" xr:uid="{00000000-0005-0000-0000-0000033C0000}"/>
    <cellStyle name="Normal 2 3 2 3 3 2" xfId="21558" xr:uid="{00000000-0005-0000-0000-0000043C0000}"/>
    <cellStyle name="Normal 2 3 2 3 4" xfId="13443" xr:uid="{00000000-0005-0000-0000-0000053C0000}"/>
    <cellStyle name="Normal 2 3 2 3 5" xfId="13444" xr:uid="{00000000-0005-0000-0000-0000063C0000}"/>
    <cellStyle name="Normal 2 3 2 3 6" xfId="21556" xr:uid="{00000000-0005-0000-0000-0000073C0000}"/>
    <cellStyle name="Normal 2 3 2 4" xfId="13445" xr:uid="{00000000-0005-0000-0000-0000083C0000}"/>
    <cellStyle name="Normal 2 3 2 4 2" xfId="21559" xr:uid="{00000000-0005-0000-0000-0000093C0000}"/>
    <cellStyle name="Normal 2 3 2 5" xfId="13446" xr:uid="{00000000-0005-0000-0000-00000A3C0000}"/>
    <cellStyle name="Normal 2 3 2 5 2" xfId="21560" xr:uid="{00000000-0005-0000-0000-00000B3C0000}"/>
    <cellStyle name="Normal 2 3 2 6" xfId="13447" xr:uid="{00000000-0005-0000-0000-00000C3C0000}"/>
    <cellStyle name="Normal 2 3 2 7" xfId="13448" xr:uid="{00000000-0005-0000-0000-00000D3C0000}"/>
    <cellStyle name="Normal 2 3 2 8" xfId="21549" xr:uid="{00000000-0005-0000-0000-00000E3C0000}"/>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3" xfId="13452" xr:uid="{00000000-0005-0000-0000-0000133C0000}"/>
    <cellStyle name="Normal 2 3 3 2 3 2" xfId="21564" xr:uid="{00000000-0005-0000-0000-0000143C0000}"/>
    <cellStyle name="Normal 2 3 3 2 4" xfId="13453" xr:uid="{00000000-0005-0000-0000-0000153C0000}"/>
    <cellStyle name="Normal 2 3 3 2 5" xfId="13454" xr:uid="{00000000-0005-0000-0000-0000163C0000}"/>
    <cellStyle name="Normal 2 3 3 2 6" xfId="21562" xr:uid="{00000000-0005-0000-0000-0000173C0000}"/>
    <cellStyle name="Normal 2 3 3 3" xfId="13455" xr:uid="{00000000-0005-0000-0000-0000183C0000}"/>
    <cellStyle name="Normal 2 3 3 3 2" xfId="21565" xr:uid="{00000000-0005-0000-0000-0000193C0000}"/>
    <cellStyle name="Normal 2 3 3 4" xfId="13456" xr:uid="{00000000-0005-0000-0000-00001A3C0000}"/>
    <cellStyle name="Normal 2 3 3 4 2" xfId="21566" xr:uid="{00000000-0005-0000-0000-00001B3C0000}"/>
    <cellStyle name="Normal 2 3 3 5" xfId="13457" xr:uid="{00000000-0005-0000-0000-00001C3C0000}"/>
    <cellStyle name="Normal 2 3 3 6" xfId="13458" xr:uid="{00000000-0005-0000-0000-00001D3C0000}"/>
    <cellStyle name="Normal 2 3 3 7" xfId="21561" xr:uid="{00000000-0005-0000-0000-00001E3C0000}"/>
    <cellStyle name="Normal 2 3 4" xfId="13459" xr:uid="{00000000-0005-0000-0000-00001F3C0000}"/>
    <cellStyle name="Normal 2 3 4 2" xfId="13460" xr:uid="{00000000-0005-0000-0000-0000203C0000}"/>
    <cellStyle name="Normal 2 3 4 2 2" xfId="21568" xr:uid="{00000000-0005-0000-0000-0000213C0000}"/>
    <cellStyle name="Normal 2 3 4 3" xfId="13461" xr:uid="{00000000-0005-0000-0000-0000223C0000}"/>
    <cellStyle name="Normal 2 3 4 3 2" xfId="21569" xr:uid="{00000000-0005-0000-0000-0000233C0000}"/>
    <cellStyle name="Normal 2 3 4 4" xfId="13462" xr:uid="{00000000-0005-0000-0000-0000243C0000}"/>
    <cellStyle name="Normal 2 3 4 5" xfId="13463" xr:uid="{00000000-0005-0000-0000-0000253C0000}"/>
    <cellStyle name="Normal 2 3 4 6" xfId="21567" xr:uid="{00000000-0005-0000-0000-0000263C0000}"/>
    <cellStyle name="Normal 2 3 5" xfId="13464" xr:uid="{00000000-0005-0000-0000-0000273C0000}"/>
    <cellStyle name="Normal 2 3 5 2" xfId="21570" xr:uid="{00000000-0005-0000-0000-0000283C0000}"/>
    <cellStyle name="Normal 2 3 6" xfId="13465" xr:uid="{00000000-0005-0000-0000-0000293C0000}"/>
    <cellStyle name="Normal 2 3 6 2" xfId="21571" xr:uid="{00000000-0005-0000-0000-00002A3C0000}"/>
    <cellStyle name="Normal 2 3 7" xfId="13466" xr:uid="{00000000-0005-0000-0000-00002B3C0000}"/>
    <cellStyle name="Normal 2 3 7 2" xfId="13467" xr:uid="{00000000-0005-0000-0000-00002C3C0000}"/>
    <cellStyle name="Normal 2 3 7 3" xfId="21572" xr:uid="{00000000-0005-0000-0000-00002D3C0000}"/>
    <cellStyle name="Normal 2 3 8" xfId="13468" xr:uid="{00000000-0005-0000-0000-00002E3C0000}"/>
    <cellStyle name="Normal 2 3 8 2" xfId="13469" xr:uid="{00000000-0005-0000-0000-00002F3C0000}"/>
    <cellStyle name="Normal 2 3 8 3" xfId="21573" xr:uid="{00000000-0005-0000-0000-0000303C0000}"/>
    <cellStyle name="Normal 2 3 9" xfId="13470" xr:uid="{00000000-0005-0000-0000-0000313C0000}"/>
    <cellStyle name="Normal 2 3 9 2" xfId="21574" xr:uid="{00000000-0005-0000-0000-0000323C0000}"/>
    <cellStyle name="Normal 2 30" xfId="13471" xr:uid="{00000000-0005-0000-0000-0000333C0000}"/>
    <cellStyle name="Normal 2 30 2" xfId="13472" xr:uid="{00000000-0005-0000-0000-0000343C0000}"/>
    <cellStyle name="Normal 2 30 2 2" xfId="21575" xr:uid="{00000000-0005-0000-0000-0000353C0000}"/>
    <cellStyle name="Normal 2 30 3" xfId="13473" xr:uid="{00000000-0005-0000-0000-0000363C0000}"/>
    <cellStyle name="Normal 2 30 3 2" xfId="21576" xr:uid="{00000000-0005-0000-0000-0000373C0000}"/>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3" xfId="13487" xr:uid="{00000000-0005-0000-0000-0000463C0000}"/>
    <cellStyle name="Normal 2 4 2 2 3 2" xfId="21580" xr:uid="{00000000-0005-0000-0000-0000473C0000}"/>
    <cellStyle name="Normal 2 4 2 2 4" xfId="13488" xr:uid="{00000000-0005-0000-0000-0000483C0000}"/>
    <cellStyle name="Normal 2 4 2 2 5" xfId="13489" xr:uid="{00000000-0005-0000-0000-0000493C0000}"/>
    <cellStyle name="Normal 2 4 2 2 6" xfId="21578" xr:uid="{00000000-0005-0000-0000-00004A3C0000}"/>
    <cellStyle name="Normal 2 4 2 3" xfId="13490" xr:uid="{00000000-0005-0000-0000-00004B3C0000}"/>
    <cellStyle name="Normal 2 4 2 3 2" xfId="21581" xr:uid="{00000000-0005-0000-0000-00004C3C0000}"/>
    <cellStyle name="Normal 2 4 2 4" xfId="13491" xr:uid="{00000000-0005-0000-0000-00004D3C0000}"/>
    <cellStyle name="Normal 2 4 2 4 2" xfId="21582" xr:uid="{00000000-0005-0000-0000-00004E3C0000}"/>
    <cellStyle name="Normal 2 4 2 5" xfId="13492" xr:uid="{00000000-0005-0000-0000-00004F3C0000}"/>
    <cellStyle name="Normal 2 4 2 6" xfId="13493" xr:uid="{00000000-0005-0000-0000-0000503C0000}"/>
    <cellStyle name="Normal 2 4 2 7" xfId="21577" xr:uid="{00000000-0005-0000-0000-0000513C0000}"/>
    <cellStyle name="Normal 2 4 3" xfId="13494" xr:uid="{00000000-0005-0000-0000-0000523C0000}"/>
    <cellStyle name="Normal 2 4 3 2" xfId="13495" xr:uid="{00000000-0005-0000-0000-0000533C0000}"/>
    <cellStyle name="Normal 2 4 3 2 2" xfId="21584" xr:uid="{00000000-0005-0000-0000-0000543C0000}"/>
    <cellStyle name="Normal 2 4 3 3" xfId="13496" xr:uid="{00000000-0005-0000-0000-0000553C0000}"/>
    <cellStyle name="Normal 2 4 3 3 2" xfId="21585" xr:uid="{00000000-0005-0000-0000-0000563C0000}"/>
    <cellStyle name="Normal 2 4 3 4" xfId="13497" xr:uid="{00000000-0005-0000-0000-0000573C0000}"/>
    <cellStyle name="Normal 2 4 3 5" xfId="13498" xr:uid="{00000000-0005-0000-0000-0000583C0000}"/>
    <cellStyle name="Normal 2 4 3 6" xfId="21583" xr:uid="{00000000-0005-0000-0000-0000593C0000}"/>
    <cellStyle name="Normal 2 4 4" xfId="13499" xr:uid="{00000000-0005-0000-0000-00005A3C0000}"/>
    <cellStyle name="Normal 2 4 4 2" xfId="13500" xr:uid="{00000000-0005-0000-0000-00005B3C0000}"/>
    <cellStyle name="Normal 2 4 4 2 2" xfId="21587" xr:uid="{00000000-0005-0000-0000-00005C3C0000}"/>
    <cellStyle name="Normal 2 4 4 3" xfId="21586" xr:uid="{00000000-0005-0000-0000-00005D3C0000}"/>
    <cellStyle name="Normal 2 4 5" xfId="13501" xr:uid="{00000000-0005-0000-0000-00005E3C0000}"/>
    <cellStyle name="Normal 2 4 5 2" xfId="21588" xr:uid="{00000000-0005-0000-0000-00005F3C0000}"/>
    <cellStyle name="Normal 2 4 6" xfId="13502" xr:uid="{00000000-0005-0000-0000-0000603C0000}"/>
    <cellStyle name="Normal 2 4 6 2" xfId="13503" xr:uid="{00000000-0005-0000-0000-0000613C0000}"/>
    <cellStyle name="Normal 2 4 6 3" xfId="21589" xr:uid="{00000000-0005-0000-0000-0000623C0000}"/>
    <cellStyle name="Normal 2 4 7" xfId="13504" xr:uid="{00000000-0005-0000-0000-0000633C0000}"/>
    <cellStyle name="Normal 2 4 7 2" xfId="13505" xr:uid="{00000000-0005-0000-0000-0000643C0000}"/>
    <cellStyle name="Normal 2 4 7 3" xfId="21590" xr:uid="{00000000-0005-0000-0000-0000653C0000}"/>
    <cellStyle name="Normal 2 4 8" xfId="13506" xr:uid="{00000000-0005-0000-0000-0000663C0000}"/>
    <cellStyle name="Normal 2 4 8 2" xfId="21591" xr:uid="{00000000-0005-0000-0000-0000673C0000}"/>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5" xfId="13512" xr:uid="{00000000-0005-0000-0000-00006E3C0000}"/>
    <cellStyle name="Normal 2 45 2" xfId="21593" xr:uid="{00000000-0005-0000-0000-00006F3C0000}"/>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3" xfId="13518" xr:uid="{00000000-0005-0000-0000-0000763C0000}"/>
    <cellStyle name="Normal 2 5 2 3 2" xfId="21596" xr:uid="{00000000-0005-0000-0000-0000773C0000}"/>
    <cellStyle name="Normal 2 5 2 4" xfId="13519" xr:uid="{00000000-0005-0000-0000-0000783C0000}"/>
    <cellStyle name="Normal 2 5 2 5" xfId="13520" xr:uid="{00000000-0005-0000-0000-0000793C0000}"/>
    <cellStyle name="Normal 2 5 2 6" xfId="21594" xr:uid="{00000000-0005-0000-0000-00007A3C0000}"/>
    <cellStyle name="Normal 2 5 3" xfId="13521" xr:uid="{00000000-0005-0000-0000-00007B3C0000}"/>
    <cellStyle name="Normal 2 5 3 2" xfId="13522" xr:uid="{00000000-0005-0000-0000-00007C3C0000}"/>
    <cellStyle name="Normal 2 5 3 2 2" xfId="21598" xr:uid="{00000000-0005-0000-0000-00007D3C0000}"/>
    <cellStyle name="Normal 2 5 3 3" xfId="21597" xr:uid="{00000000-0005-0000-0000-00007E3C0000}"/>
    <cellStyle name="Normal 2 5 4" xfId="13523" xr:uid="{00000000-0005-0000-0000-00007F3C0000}"/>
    <cellStyle name="Normal 2 5 4 2" xfId="13524" xr:uid="{00000000-0005-0000-0000-0000803C0000}"/>
    <cellStyle name="Normal 2 5 4 2 2" xfId="21600" xr:uid="{00000000-0005-0000-0000-0000813C0000}"/>
    <cellStyle name="Normal 2 5 4 3" xfId="21599" xr:uid="{00000000-0005-0000-0000-0000823C0000}"/>
    <cellStyle name="Normal 2 5 5" xfId="13525" xr:uid="{00000000-0005-0000-0000-0000833C0000}"/>
    <cellStyle name="Normal 2 5 5 2" xfId="13526" xr:uid="{00000000-0005-0000-0000-0000843C0000}"/>
    <cellStyle name="Normal 2 5 5 3" xfId="21601" xr:uid="{00000000-0005-0000-0000-0000853C0000}"/>
    <cellStyle name="Normal 2 5 6" xfId="13527" xr:uid="{00000000-0005-0000-0000-0000863C0000}"/>
    <cellStyle name="Normal 2 5 6 2" xfId="13528" xr:uid="{00000000-0005-0000-0000-0000873C0000}"/>
    <cellStyle name="Normal 2 5 6 3" xfId="21602" xr:uid="{00000000-0005-0000-0000-0000883C0000}"/>
    <cellStyle name="Normal 2 5 7" xfId="13529" xr:uid="{00000000-0005-0000-0000-0000893C0000}"/>
    <cellStyle name="Normal 2 5 7 2" xfId="21603" xr:uid="{00000000-0005-0000-0000-00008A3C0000}"/>
    <cellStyle name="Normal 2 5 8" xfId="13530" xr:uid="{00000000-0005-0000-0000-00008B3C0000}"/>
    <cellStyle name="Normal 2 5 8 2" xfId="21604" xr:uid="{00000000-0005-0000-0000-00008C3C0000}"/>
    <cellStyle name="Normal 2 6" xfId="13531" xr:uid="{00000000-0005-0000-0000-00008D3C0000}"/>
    <cellStyle name="Normal 2 6 10" xfId="13532" xr:uid="{00000000-0005-0000-0000-00008E3C0000}"/>
    <cellStyle name="Normal 2 6 10 2" xfId="21605" xr:uid="{00000000-0005-0000-0000-00008F3C0000}"/>
    <cellStyle name="Normal 2 6 11" xfId="13533" xr:uid="{00000000-0005-0000-0000-0000903C0000}"/>
    <cellStyle name="Normal 2 6 11 2" xfId="21606" xr:uid="{00000000-0005-0000-0000-0000913C0000}"/>
    <cellStyle name="Normal 2 6 2" xfId="13534" xr:uid="{00000000-0005-0000-0000-0000923C0000}"/>
    <cellStyle name="Normal 2 6 2 10" xfId="21607" xr:uid="{00000000-0005-0000-0000-0000933C0000}"/>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3" xfId="13538" xr:uid="{00000000-0005-0000-0000-0000983C0000}"/>
    <cellStyle name="Normal 2 6 2 2 2 3 2" xfId="21611" xr:uid="{00000000-0005-0000-0000-0000993C0000}"/>
    <cellStyle name="Normal 2 6 2 2 2 4" xfId="21609" xr:uid="{00000000-0005-0000-0000-00009A3C0000}"/>
    <cellStyle name="Normal 2 6 2 2 3" xfId="13539" xr:uid="{00000000-0005-0000-0000-00009B3C0000}"/>
    <cellStyle name="Normal 2 6 2 2 3 2" xfId="13540" xr:uid="{00000000-0005-0000-0000-00009C3C0000}"/>
    <cellStyle name="Normal 2 6 2 2 3 2 2" xfId="21613" xr:uid="{00000000-0005-0000-0000-00009D3C0000}"/>
    <cellStyle name="Normal 2 6 2 2 3 3" xfId="21612" xr:uid="{00000000-0005-0000-0000-00009E3C0000}"/>
    <cellStyle name="Normal 2 6 2 2 4" xfId="13541" xr:uid="{00000000-0005-0000-0000-00009F3C0000}"/>
    <cellStyle name="Normal 2 6 2 2 4 2" xfId="21614" xr:uid="{00000000-0005-0000-0000-0000A03C0000}"/>
    <cellStyle name="Normal 2 6 2 2 5" xfId="21608" xr:uid="{00000000-0005-0000-0000-0000A13C0000}"/>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3" xfId="21616" xr:uid="{00000000-0005-0000-0000-0000A63C0000}"/>
    <cellStyle name="Normal 2 6 2 3 3" xfId="13545" xr:uid="{00000000-0005-0000-0000-0000A73C0000}"/>
    <cellStyle name="Normal 2 6 2 3 3 2" xfId="21618" xr:uid="{00000000-0005-0000-0000-0000A83C0000}"/>
    <cellStyle name="Normal 2 6 2 3 4" xfId="21615" xr:uid="{00000000-0005-0000-0000-0000A93C0000}"/>
    <cellStyle name="Normal 2 6 2 4" xfId="13546" xr:uid="{00000000-0005-0000-0000-0000AA3C0000}"/>
    <cellStyle name="Normal 2 6 2 4 2" xfId="13547" xr:uid="{00000000-0005-0000-0000-0000AB3C0000}"/>
    <cellStyle name="Normal 2 6 2 4 2 2" xfId="21620" xr:uid="{00000000-0005-0000-0000-0000AC3C0000}"/>
    <cellStyle name="Normal 2 6 2 4 3" xfId="21619" xr:uid="{00000000-0005-0000-0000-0000AD3C0000}"/>
    <cellStyle name="Normal 2 6 2 5" xfId="13548" xr:uid="{00000000-0005-0000-0000-0000AE3C0000}"/>
    <cellStyle name="Normal 2 6 2 5 2" xfId="21621" xr:uid="{00000000-0005-0000-0000-0000AF3C0000}"/>
    <cellStyle name="Normal 2 6 2 6" xfId="13549" xr:uid="{00000000-0005-0000-0000-0000B03C0000}"/>
    <cellStyle name="Normal 2 6 2 6 2" xfId="21622" xr:uid="{00000000-0005-0000-0000-0000B13C0000}"/>
    <cellStyle name="Normal 2 6 2 7" xfId="13550" xr:uid="{00000000-0005-0000-0000-0000B23C0000}"/>
    <cellStyle name="Normal 2 6 2 7 2" xfId="21623" xr:uid="{00000000-0005-0000-0000-0000B33C0000}"/>
    <cellStyle name="Normal 2 6 2 8" xfId="13551" xr:uid="{00000000-0005-0000-0000-0000B43C0000}"/>
    <cellStyle name="Normal 2 6 2 8 2" xfId="21624" xr:uid="{00000000-0005-0000-0000-0000B53C0000}"/>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3" xfId="13556" xr:uid="{00000000-0005-0000-0000-0000BB3C0000}"/>
    <cellStyle name="Normal 2 6 3 2 3 2" xfId="21628" xr:uid="{00000000-0005-0000-0000-0000BC3C0000}"/>
    <cellStyle name="Normal 2 6 3 2 4" xfId="21626" xr:uid="{00000000-0005-0000-0000-0000BD3C0000}"/>
    <cellStyle name="Normal 2 6 3 3" xfId="13557" xr:uid="{00000000-0005-0000-0000-0000BE3C0000}"/>
    <cellStyle name="Normal 2 6 3 3 2" xfId="13558" xr:uid="{00000000-0005-0000-0000-0000BF3C0000}"/>
    <cellStyle name="Normal 2 6 3 3 2 2" xfId="21630" xr:uid="{00000000-0005-0000-0000-0000C03C0000}"/>
    <cellStyle name="Normal 2 6 3 3 3" xfId="21629" xr:uid="{00000000-0005-0000-0000-0000C13C0000}"/>
    <cellStyle name="Normal 2 6 3 4" xfId="13559" xr:uid="{00000000-0005-0000-0000-0000C23C0000}"/>
    <cellStyle name="Normal 2 6 3 4 2" xfId="21631" xr:uid="{00000000-0005-0000-0000-0000C33C0000}"/>
    <cellStyle name="Normal 2 6 3 5" xfId="13560" xr:uid="{00000000-0005-0000-0000-0000C43C0000}"/>
    <cellStyle name="Normal 2 6 3 5 2" xfId="21632" xr:uid="{00000000-0005-0000-0000-0000C53C0000}"/>
    <cellStyle name="Normal 2 6 3 6" xfId="21625" xr:uid="{00000000-0005-0000-0000-0000C63C0000}"/>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3" xfId="21634" xr:uid="{00000000-0005-0000-0000-0000CB3C0000}"/>
    <cellStyle name="Normal 2 6 4 3" xfId="13564" xr:uid="{00000000-0005-0000-0000-0000CC3C0000}"/>
    <cellStyle name="Normal 2 6 4 3 2" xfId="21636" xr:uid="{00000000-0005-0000-0000-0000CD3C0000}"/>
    <cellStyle name="Normal 2 6 4 4" xfId="13565" xr:uid="{00000000-0005-0000-0000-0000CE3C0000}"/>
    <cellStyle name="Normal 2 6 4 4 2" xfId="21637" xr:uid="{00000000-0005-0000-0000-0000CF3C0000}"/>
    <cellStyle name="Normal 2 6 4 5" xfId="21633" xr:uid="{00000000-0005-0000-0000-0000D03C0000}"/>
    <cellStyle name="Normal 2 6 5" xfId="13566" xr:uid="{00000000-0005-0000-0000-0000D13C0000}"/>
    <cellStyle name="Normal 2 6 5 2" xfId="13567" xr:uid="{00000000-0005-0000-0000-0000D23C0000}"/>
    <cellStyle name="Normal 2 6 5 2 2" xfId="21639" xr:uid="{00000000-0005-0000-0000-0000D33C0000}"/>
    <cellStyle name="Normal 2 6 5 3" xfId="21638" xr:uid="{00000000-0005-0000-0000-0000D43C0000}"/>
    <cellStyle name="Normal 2 6 6" xfId="13568" xr:uid="{00000000-0005-0000-0000-0000D53C0000}"/>
    <cellStyle name="Normal 2 6 6 2" xfId="21640" xr:uid="{00000000-0005-0000-0000-0000D63C0000}"/>
    <cellStyle name="Normal 2 6 7" xfId="13569" xr:uid="{00000000-0005-0000-0000-0000D73C0000}"/>
    <cellStyle name="Normal 2 6 7 2" xfId="21641" xr:uid="{00000000-0005-0000-0000-0000D83C0000}"/>
    <cellStyle name="Normal 2 6 8" xfId="13570" xr:uid="{00000000-0005-0000-0000-0000D93C0000}"/>
    <cellStyle name="Normal 2 6 8 2" xfId="21642" xr:uid="{00000000-0005-0000-0000-0000DA3C0000}"/>
    <cellStyle name="Normal 2 6 9" xfId="13571" xr:uid="{00000000-0005-0000-0000-0000DB3C0000}"/>
    <cellStyle name="Normal 2 6 9 2" xfId="21643" xr:uid="{00000000-0005-0000-0000-0000DC3C0000}"/>
    <cellStyle name="Normal 2 7" xfId="13572" xr:uid="{00000000-0005-0000-0000-0000DD3C0000}"/>
    <cellStyle name="Normal 2 7 10" xfId="13573" xr:uid="{00000000-0005-0000-0000-0000DE3C0000}"/>
    <cellStyle name="Normal 2 7 10 2" xfId="21644" xr:uid="{00000000-0005-0000-0000-0000DF3C0000}"/>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3" xfId="13577" xr:uid="{00000000-0005-0000-0000-0000E43C0000}"/>
    <cellStyle name="Normal 2 7 2 2 3 2" xfId="21648" xr:uid="{00000000-0005-0000-0000-0000E53C0000}"/>
    <cellStyle name="Normal 2 7 2 2 4" xfId="21646" xr:uid="{00000000-0005-0000-0000-0000E63C0000}"/>
    <cellStyle name="Normal 2 7 2 3" xfId="13578" xr:uid="{00000000-0005-0000-0000-0000E73C0000}"/>
    <cellStyle name="Normal 2 7 2 3 2" xfId="13579" xr:uid="{00000000-0005-0000-0000-0000E83C0000}"/>
    <cellStyle name="Normal 2 7 2 3 2 2" xfId="21650" xr:uid="{00000000-0005-0000-0000-0000E93C0000}"/>
    <cellStyle name="Normal 2 7 2 3 3" xfId="21649" xr:uid="{00000000-0005-0000-0000-0000EA3C0000}"/>
    <cellStyle name="Normal 2 7 2 4" xfId="13580" xr:uid="{00000000-0005-0000-0000-0000EB3C0000}"/>
    <cellStyle name="Normal 2 7 2 4 2" xfId="21651" xr:uid="{00000000-0005-0000-0000-0000EC3C0000}"/>
    <cellStyle name="Normal 2 7 2 5" xfId="13581" xr:uid="{00000000-0005-0000-0000-0000ED3C0000}"/>
    <cellStyle name="Normal 2 7 2 5 2" xfId="21652" xr:uid="{00000000-0005-0000-0000-0000EE3C0000}"/>
    <cellStyle name="Normal 2 7 2 6" xfId="21645" xr:uid="{00000000-0005-0000-0000-0000EF3C0000}"/>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3" xfId="21654" xr:uid="{00000000-0005-0000-0000-0000F43C0000}"/>
    <cellStyle name="Normal 2 7 3 3" xfId="13585" xr:uid="{00000000-0005-0000-0000-0000F53C0000}"/>
    <cellStyle name="Normal 2 7 3 3 2" xfId="21656" xr:uid="{00000000-0005-0000-0000-0000F63C0000}"/>
    <cellStyle name="Normal 2 7 3 4" xfId="13586" xr:uid="{00000000-0005-0000-0000-0000F73C0000}"/>
    <cellStyle name="Normal 2 7 3 4 2" xfId="21657" xr:uid="{00000000-0005-0000-0000-0000F83C0000}"/>
    <cellStyle name="Normal 2 7 3 5" xfId="21653" xr:uid="{00000000-0005-0000-0000-0000F93C0000}"/>
    <cellStyle name="Normal 2 7 4" xfId="13587" xr:uid="{00000000-0005-0000-0000-0000FA3C0000}"/>
    <cellStyle name="Normal 2 7 4 2" xfId="13588" xr:uid="{00000000-0005-0000-0000-0000FB3C0000}"/>
    <cellStyle name="Normal 2 7 4 2 2" xfId="21659" xr:uid="{00000000-0005-0000-0000-0000FC3C0000}"/>
    <cellStyle name="Normal 2 7 4 3" xfId="13589" xr:uid="{00000000-0005-0000-0000-0000FD3C0000}"/>
    <cellStyle name="Normal 2 7 4 3 2" xfId="21660" xr:uid="{00000000-0005-0000-0000-0000FE3C0000}"/>
    <cellStyle name="Normal 2 7 4 4" xfId="21658" xr:uid="{00000000-0005-0000-0000-0000FF3C0000}"/>
    <cellStyle name="Normal 2 7 5" xfId="13590" xr:uid="{00000000-0005-0000-0000-0000003D0000}"/>
    <cellStyle name="Normal 2 7 5 2" xfId="21661" xr:uid="{00000000-0005-0000-0000-0000013D0000}"/>
    <cellStyle name="Normal 2 7 6" xfId="13591" xr:uid="{00000000-0005-0000-0000-0000023D0000}"/>
    <cellStyle name="Normal 2 7 6 2" xfId="21662" xr:uid="{00000000-0005-0000-0000-0000033D0000}"/>
    <cellStyle name="Normal 2 7 7" xfId="13592" xr:uid="{00000000-0005-0000-0000-0000043D0000}"/>
    <cellStyle name="Normal 2 7 7 2" xfId="21663" xr:uid="{00000000-0005-0000-0000-0000053D0000}"/>
    <cellStyle name="Normal 2 7 8" xfId="13593" xr:uid="{00000000-0005-0000-0000-0000063D0000}"/>
    <cellStyle name="Normal 2 7 8 2" xfId="21664" xr:uid="{00000000-0005-0000-0000-0000073D0000}"/>
    <cellStyle name="Normal 2 7 9" xfId="13594" xr:uid="{00000000-0005-0000-0000-0000083D0000}"/>
    <cellStyle name="Normal 2 7 9 2" xfId="21665" xr:uid="{00000000-0005-0000-0000-0000093D0000}"/>
    <cellStyle name="Normal 2 8" xfId="13595" xr:uid="{00000000-0005-0000-0000-00000A3D0000}"/>
    <cellStyle name="Normal 2 8 10" xfId="13596" xr:uid="{00000000-0005-0000-0000-00000B3D0000}"/>
    <cellStyle name="Normal 2 8 10 2" xfId="21666" xr:uid="{00000000-0005-0000-0000-00000C3D0000}"/>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3" xfId="13601" xr:uid="{00000000-0005-0000-0000-0000123D0000}"/>
    <cellStyle name="Normal 2 8 2 2 3 2" xfId="21670" xr:uid="{00000000-0005-0000-0000-0000133D0000}"/>
    <cellStyle name="Normal 2 8 2 2 4" xfId="21668" xr:uid="{00000000-0005-0000-0000-0000143D0000}"/>
    <cellStyle name="Normal 2 8 2 3" xfId="13602" xr:uid="{00000000-0005-0000-0000-0000153D0000}"/>
    <cellStyle name="Normal 2 8 2 3 2" xfId="21671" xr:uid="{00000000-0005-0000-0000-0000163D0000}"/>
    <cellStyle name="Normal 2 8 2 4" xfId="13603" xr:uid="{00000000-0005-0000-0000-0000173D0000}"/>
    <cellStyle name="Normal 2 8 2 4 2" xfId="21672" xr:uid="{00000000-0005-0000-0000-0000183D0000}"/>
    <cellStyle name="Normal 2 8 2 5" xfId="13604" xr:uid="{00000000-0005-0000-0000-0000193D0000}"/>
    <cellStyle name="Normal 2 8 2 5 2" xfId="21673" xr:uid="{00000000-0005-0000-0000-00001A3D0000}"/>
    <cellStyle name="Normal 2 8 2 6" xfId="21667" xr:uid="{00000000-0005-0000-0000-00001B3D0000}"/>
    <cellStyle name="Normal 2 8 3" xfId="13605" xr:uid="{00000000-0005-0000-0000-00001C3D0000}"/>
    <cellStyle name="Normal 2 8 3 2" xfId="13606" xr:uid="{00000000-0005-0000-0000-00001D3D0000}"/>
    <cellStyle name="Normal 2 8 3 2 2" xfId="21675" xr:uid="{00000000-0005-0000-0000-00001E3D0000}"/>
    <cellStyle name="Normal 2 8 3 3" xfId="13607" xr:uid="{00000000-0005-0000-0000-00001F3D0000}"/>
    <cellStyle name="Normal 2 8 3 3 2" xfId="21676" xr:uid="{00000000-0005-0000-0000-0000203D0000}"/>
    <cellStyle name="Normal 2 8 3 4" xfId="13608" xr:uid="{00000000-0005-0000-0000-0000213D0000}"/>
    <cellStyle name="Normal 2 8 3 4 2" xfId="21677" xr:uid="{00000000-0005-0000-0000-0000223D0000}"/>
    <cellStyle name="Normal 2 8 3 5" xfId="21674" xr:uid="{00000000-0005-0000-0000-0000233D0000}"/>
    <cellStyle name="Normal 2 8 4" xfId="13609" xr:uid="{00000000-0005-0000-0000-0000243D0000}"/>
    <cellStyle name="Normal 2 8 4 2" xfId="13610" xr:uid="{00000000-0005-0000-0000-0000253D0000}"/>
    <cellStyle name="Normal 2 8 4 2 2" xfId="21679" xr:uid="{00000000-0005-0000-0000-0000263D0000}"/>
    <cellStyle name="Normal 2 8 4 3" xfId="13611" xr:uid="{00000000-0005-0000-0000-0000273D0000}"/>
    <cellStyle name="Normal 2 8 4 3 2" xfId="21680" xr:uid="{00000000-0005-0000-0000-0000283D0000}"/>
    <cellStyle name="Normal 2 8 4 4" xfId="21678" xr:uid="{00000000-0005-0000-0000-0000293D0000}"/>
    <cellStyle name="Normal 2 8 5" xfId="13612" xr:uid="{00000000-0005-0000-0000-00002A3D0000}"/>
    <cellStyle name="Normal 2 8 5 2" xfId="21681" xr:uid="{00000000-0005-0000-0000-00002B3D0000}"/>
    <cellStyle name="Normal 2 8 6" xfId="13613" xr:uid="{00000000-0005-0000-0000-00002C3D0000}"/>
    <cellStyle name="Normal 2 8 6 2" xfId="21682" xr:uid="{00000000-0005-0000-0000-00002D3D0000}"/>
    <cellStyle name="Normal 2 8 7" xfId="13614" xr:uid="{00000000-0005-0000-0000-00002E3D0000}"/>
    <cellStyle name="Normal 2 8 7 2" xfId="21683" xr:uid="{00000000-0005-0000-0000-00002F3D0000}"/>
    <cellStyle name="Normal 2 8 8" xfId="13615" xr:uid="{00000000-0005-0000-0000-0000303D0000}"/>
    <cellStyle name="Normal 2 8 8 2" xfId="21684" xr:uid="{00000000-0005-0000-0000-0000313D0000}"/>
    <cellStyle name="Normal 2 8 9" xfId="13616" xr:uid="{00000000-0005-0000-0000-0000323D0000}"/>
    <cellStyle name="Normal 2 8 9 2" xfId="21685" xr:uid="{00000000-0005-0000-0000-0000333D0000}"/>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3" xfId="13621" xr:uid="{00000000-0005-0000-0000-0000393D0000}"/>
    <cellStyle name="Normal 2 9 2 2 3 2" xfId="21689" xr:uid="{00000000-0005-0000-0000-00003A3D0000}"/>
    <cellStyle name="Normal 2 9 2 2 4" xfId="21687" xr:uid="{00000000-0005-0000-0000-00003B3D0000}"/>
    <cellStyle name="Normal 2 9 2 3" xfId="13622" xr:uid="{00000000-0005-0000-0000-00003C3D0000}"/>
    <cellStyle name="Normal 2 9 2 3 2" xfId="21690" xr:uid="{00000000-0005-0000-0000-00003D3D0000}"/>
    <cellStyle name="Normal 2 9 2 4" xfId="13623" xr:uid="{00000000-0005-0000-0000-00003E3D0000}"/>
    <cellStyle name="Normal 2 9 2 4 2" xfId="21691" xr:uid="{00000000-0005-0000-0000-00003F3D0000}"/>
    <cellStyle name="Normal 2 9 2 5" xfId="13624" xr:uid="{00000000-0005-0000-0000-0000403D0000}"/>
    <cellStyle name="Normal 2 9 2 5 2" xfId="21692" xr:uid="{00000000-0005-0000-0000-0000413D0000}"/>
    <cellStyle name="Normal 2 9 2 6" xfId="21686" xr:uid="{00000000-0005-0000-0000-0000423D0000}"/>
    <cellStyle name="Normal 2 9 3" xfId="13625" xr:uid="{00000000-0005-0000-0000-0000433D0000}"/>
    <cellStyle name="Normal 2 9 3 2" xfId="13626" xr:uid="{00000000-0005-0000-0000-0000443D0000}"/>
    <cellStyle name="Normal 2 9 3 2 2" xfId="21694" xr:uid="{00000000-0005-0000-0000-0000453D0000}"/>
    <cellStyle name="Normal 2 9 3 3" xfId="13627" xr:uid="{00000000-0005-0000-0000-0000463D0000}"/>
    <cellStyle name="Normal 2 9 3 3 2" xfId="21695" xr:uid="{00000000-0005-0000-0000-0000473D0000}"/>
    <cellStyle name="Normal 2 9 3 4" xfId="13628" xr:uid="{00000000-0005-0000-0000-0000483D0000}"/>
    <cellStyle name="Normal 2 9 3 4 2" xfId="21696" xr:uid="{00000000-0005-0000-0000-0000493D0000}"/>
    <cellStyle name="Normal 2 9 3 5" xfId="21693" xr:uid="{00000000-0005-0000-0000-00004A3D0000}"/>
    <cellStyle name="Normal 2 9 4" xfId="13629" xr:uid="{00000000-0005-0000-0000-00004B3D0000}"/>
    <cellStyle name="Normal 2 9 4 2" xfId="13630" xr:uid="{00000000-0005-0000-0000-00004C3D0000}"/>
    <cellStyle name="Normal 2 9 4 2 2" xfId="21698" xr:uid="{00000000-0005-0000-0000-00004D3D0000}"/>
    <cellStyle name="Normal 2 9 4 3" xfId="21697" xr:uid="{00000000-0005-0000-0000-00004E3D0000}"/>
    <cellStyle name="Normal 2 9 5" xfId="13631" xr:uid="{00000000-0005-0000-0000-00004F3D0000}"/>
    <cellStyle name="Normal 2 9 5 2" xfId="21699" xr:uid="{00000000-0005-0000-0000-0000503D0000}"/>
    <cellStyle name="Normal 2 9 6" xfId="13632" xr:uid="{00000000-0005-0000-0000-0000513D0000}"/>
    <cellStyle name="Normal 2 9 6 2" xfId="21700" xr:uid="{00000000-0005-0000-0000-0000523D0000}"/>
    <cellStyle name="Normal 2 9 7" xfId="13633" xr:uid="{00000000-0005-0000-0000-0000533D0000}"/>
    <cellStyle name="Normal 2 9 7 2" xfId="21701" xr:uid="{00000000-0005-0000-0000-0000543D0000}"/>
    <cellStyle name="Normal 2 9 8" xfId="13634" xr:uid="{00000000-0005-0000-0000-0000553D0000}"/>
    <cellStyle name="Normal 2 9 8 2" xfId="21702" xr:uid="{00000000-0005-0000-0000-0000563D0000}"/>
    <cellStyle name="Normal 2 9 9" xfId="13635" xr:uid="{00000000-0005-0000-0000-0000573D0000}"/>
    <cellStyle name="Normal 20" xfId="13636" xr:uid="{00000000-0005-0000-0000-0000583D0000}"/>
    <cellStyle name="Normal 20 2" xfId="13637" xr:uid="{00000000-0005-0000-0000-0000593D0000}"/>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4" xfId="13653" xr:uid="{00000000-0005-0000-0000-00006B3D0000}"/>
    <cellStyle name="Normal 20 4 2" xfId="13654" xr:uid="{00000000-0005-0000-0000-00006C3D0000}"/>
    <cellStyle name="Normal 20 4 3" xfId="21705" xr:uid="{00000000-0005-0000-0000-00006D3D0000}"/>
    <cellStyle name="Normal 20 5" xfId="13655" xr:uid="{00000000-0005-0000-0000-00006E3D0000}"/>
    <cellStyle name="Normal 20 5 2" xfId="13656" xr:uid="{00000000-0005-0000-0000-00006F3D0000}"/>
    <cellStyle name="Normal 20 5 3" xfId="21706" xr:uid="{00000000-0005-0000-0000-0000703D0000}"/>
    <cellStyle name="Normal 20 6" xfId="13657" xr:uid="{00000000-0005-0000-0000-0000713D0000}"/>
    <cellStyle name="Normal 20 6 2" xfId="13658" xr:uid="{00000000-0005-0000-0000-0000723D0000}"/>
    <cellStyle name="Normal 20 6 3" xfId="21707" xr:uid="{00000000-0005-0000-0000-0000733D0000}"/>
    <cellStyle name="Normal 20 7" xfId="13659" xr:uid="{00000000-0005-0000-0000-0000743D0000}"/>
    <cellStyle name="Normal 20 7 2" xfId="21708" xr:uid="{00000000-0005-0000-0000-0000753D0000}"/>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1" xfId="13701" xr:uid="{00000000-0005-0000-0000-0000A03D0000}"/>
    <cellStyle name="Normal 21 2" xfId="13702" xr:uid="{00000000-0005-0000-0000-0000A13D0000}"/>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3" xfId="13706" xr:uid="{00000000-0005-0000-0000-0000A63D0000}"/>
    <cellStyle name="Normal 21 2 2 2 4" xfId="21712" xr:uid="{00000000-0005-0000-0000-0000A73D0000}"/>
    <cellStyle name="Normal 21 2 2 3" xfId="13707" xr:uid="{00000000-0005-0000-0000-0000A83D0000}"/>
    <cellStyle name="Normal 21 2 2 3 2" xfId="13708" xr:uid="{00000000-0005-0000-0000-0000A93D0000}"/>
    <cellStyle name="Normal 21 2 2 3 3" xfId="21714" xr:uid="{00000000-0005-0000-0000-0000AA3D0000}"/>
    <cellStyle name="Normal 21 2 2 4" xfId="13709" xr:uid="{00000000-0005-0000-0000-0000AB3D0000}"/>
    <cellStyle name="Normal 21 2 2 5" xfId="21711" xr:uid="{00000000-0005-0000-0000-0000AC3D0000}"/>
    <cellStyle name="Normal 21 2 3" xfId="13710" xr:uid="{00000000-0005-0000-0000-0000AD3D0000}"/>
    <cellStyle name="Normal 21 2 3 2" xfId="13711" xr:uid="{00000000-0005-0000-0000-0000AE3D0000}"/>
    <cellStyle name="Normal 21 2 3 2 2" xfId="21716" xr:uid="{00000000-0005-0000-0000-0000AF3D0000}"/>
    <cellStyle name="Normal 21 2 3 3" xfId="13712" xr:uid="{00000000-0005-0000-0000-0000B03D0000}"/>
    <cellStyle name="Normal 21 2 3 4" xfId="21715" xr:uid="{00000000-0005-0000-0000-0000B13D0000}"/>
    <cellStyle name="Normal 21 2 4" xfId="13713" xr:uid="{00000000-0005-0000-0000-0000B23D0000}"/>
    <cellStyle name="Normal 21 2 4 2" xfId="13714" xr:uid="{00000000-0005-0000-0000-0000B33D0000}"/>
    <cellStyle name="Normal 21 2 4 3" xfId="21717" xr:uid="{00000000-0005-0000-0000-0000B43D0000}"/>
    <cellStyle name="Normal 21 2 5" xfId="13715" xr:uid="{00000000-0005-0000-0000-0000B53D0000}"/>
    <cellStyle name="Normal 21 2 5 2" xfId="13716" xr:uid="{00000000-0005-0000-0000-0000B63D0000}"/>
    <cellStyle name="Normal 21 2 5 3" xfId="21718" xr:uid="{00000000-0005-0000-0000-0000B73D0000}"/>
    <cellStyle name="Normal 21 2 6" xfId="13717" xr:uid="{00000000-0005-0000-0000-0000B83D0000}"/>
    <cellStyle name="Normal 21 2 7" xfId="13718" xr:uid="{00000000-0005-0000-0000-0000B93D0000}"/>
    <cellStyle name="Normal 21 2 8" xfId="21710" xr:uid="{00000000-0005-0000-0000-0000BA3D0000}"/>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3" xfId="13723" xr:uid="{00000000-0005-0000-0000-0000C03D0000}"/>
    <cellStyle name="Normal 21 3 2 2 4" xfId="21721" xr:uid="{00000000-0005-0000-0000-0000C13D0000}"/>
    <cellStyle name="Normal 21 3 2 3" xfId="13724" xr:uid="{00000000-0005-0000-0000-0000C23D0000}"/>
    <cellStyle name="Normal 21 3 2 3 2" xfId="13725" xr:uid="{00000000-0005-0000-0000-0000C33D0000}"/>
    <cellStyle name="Normal 21 3 2 3 3" xfId="21723" xr:uid="{00000000-0005-0000-0000-0000C43D0000}"/>
    <cellStyle name="Normal 21 3 2 4" xfId="13726" xr:uid="{00000000-0005-0000-0000-0000C53D0000}"/>
    <cellStyle name="Normal 21 3 2 5" xfId="21720" xr:uid="{00000000-0005-0000-0000-0000C63D0000}"/>
    <cellStyle name="Normal 21 3 3" xfId="13727" xr:uid="{00000000-0005-0000-0000-0000C73D0000}"/>
    <cellStyle name="Normal 21 3 3 2" xfId="13728" xr:uid="{00000000-0005-0000-0000-0000C83D0000}"/>
    <cellStyle name="Normal 21 3 3 2 2" xfId="21725" xr:uid="{00000000-0005-0000-0000-0000C93D0000}"/>
    <cellStyle name="Normal 21 3 3 3" xfId="13729" xr:uid="{00000000-0005-0000-0000-0000CA3D0000}"/>
    <cellStyle name="Normal 21 3 3 4" xfId="21724" xr:uid="{00000000-0005-0000-0000-0000CB3D0000}"/>
    <cellStyle name="Normal 21 3 4" xfId="13730" xr:uid="{00000000-0005-0000-0000-0000CC3D0000}"/>
    <cellStyle name="Normal 21 3 4 2" xfId="13731" xr:uid="{00000000-0005-0000-0000-0000CD3D0000}"/>
    <cellStyle name="Normal 21 3 4 3" xfId="21726" xr:uid="{00000000-0005-0000-0000-0000CE3D0000}"/>
    <cellStyle name="Normal 21 3 5" xfId="13732" xr:uid="{00000000-0005-0000-0000-0000CF3D0000}"/>
    <cellStyle name="Normal 21 3 5 2" xfId="21727" xr:uid="{00000000-0005-0000-0000-0000D03D0000}"/>
    <cellStyle name="Normal 21 3 6" xfId="13733" xr:uid="{00000000-0005-0000-0000-0000D13D0000}"/>
    <cellStyle name="Normal 21 3 7" xfId="21719" xr:uid="{00000000-0005-0000-0000-0000D23D0000}"/>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3" xfId="21730" xr:uid="{00000000-0005-0000-0000-0000D83D0000}"/>
    <cellStyle name="Normal 21 4 2 3" xfId="13738" xr:uid="{00000000-0005-0000-0000-0000D93D0000}"/>
    <cellStyle name="Normal 21 4 2 3 2" xfId="21732" xr:uid="{00000000-0005-0000-0000-0000DA3D0000}"/>
    <cellStyle name="Normal 21 4 2 4" xfId="21729" xr:uid="{00000000-0005-0000-0000-0000DB3D0000}"/>
    <cellStyle name="Normal 21 4 3" xfId="13739" xr:uid="{00000000-0005-0000-0000-0000DC3D0000}"/>
    <cellStyle name="Normal 21 4 3 2" xfId="13740" xr:uid="{00000000-0005-0000-0000-0000DD3D0000}"/>
    <cellStyle name="Normal 21 4 3 2 2" xfId="21734" xr:uid="{00000000-0005-0000-0000-0000DE3D0000}"/>
    <cellStyle name="Normal 21 4 3 3" xfId="21733" xr:uid="{00000000-0005-0000-0000-0000DF3D0000}"/>
    <cellStyle name="Normal 21 4 4" xfId="13741" xr:uid="{00000000-0005-0000-0000-0000E03D0000}"/>
    <cellStyle name="Normal 21 4 4 2" xfId="21735" xr:uid="{00000000-0005-0000-0000-0000E13D0000}"/>
    <cellStyle name="Normal 21 4 5" xfId="13742" xr:uid="{00000000-0005-0000-0000-0000E23D0000}"/>
    <cellStyle name="Normal 21 4 5 2" xfId="21736" xr:uid="{00000000-0005-0000-0000-0000E33D0000}"/>
    <cellStyle name="Normal 21 4 6" xfId="13743" xr:uid="{00000000-0005-0000-0000-0000E43D0000}"/>
    <cellStyle name="Normal 21 4 7" xfId="21728" xr:uid="{00000000-0005-0000-0000-0000E53D0000}"/>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3" xfId="21738" xr:uid="{00000000-0005-0000-0000-0000EA3D0000}"/>
    <cellStyle name="Normal 21 5 3" xfId="13747" xr:uid="{00000000-0005-0000-0000-0000EB3D0000}"/>
    <cellStyle name="Normal 21 5 3 2" xfId="21740" xr:uid="{00000000-0005-0000-0000-0000EC3D0000}"/>
    <cellStyle name="Normal 21 5 4" xfId="13748" xr:uid="{00000000-0005-0000-0000-0000ED3D0000}"/>
    <cellStyle name="Normal 21 5 4 2" xfId="21741" xr:uid="{00000000-0005-0000-0000-0000EE3D0000}"/>
    <cellStyle name="Normal 21 5 5" xfId="13749" xr:uid="{00000000-0005-0000-0000-0000EF3D0000}"/>
    <cellStyle name="Normal 21 5 6" xfId="21737" xr:uid="{00000000-0005-0000-0000-0000F03D0000}"/>
    <cellStyle name="Normal 21 6" xfId="13750" xr:uid="{00000000-0005-0000-0000-0000F13D0000}"/>
    <cellStyle name="Normal 21 6 2" xfId="13751" xr:uid="{00000000-0005-0000-0000-0000F23D0000}"/>
    <cellStyle name="Normal 21 6 2 2" xfId="21743" xr:uid="{00000000-0005-0000-0000-0000F33D0000}"/>
    <cellStyle name="Normal 21 6 3" xfId="13752" xr:uid="{00000000-0005-0000-0000-0000F43D0000}"/>
    <cellStyle name="Normal 21 6 3 2" xfId="21744" xr:uid="{00000000-0005-0000-0000-0000F53D0000}"/>
    <cellStyle name="Normal 21 6 4" xfId="13753" xr:uid="{00000000-0005-0000-0000-0000F63D0000}"/>
    <cellStyle name="Normal 21 6 5" xfId="21742" xr:uid="{00000000-0005-0000-0000-0000F73D0000}"/>
    <cellStyle name="Normal 21 7" xfId="13754" xr:uid="{00000000-0005-0000-0000-0000F83D0000}"/>
    <cellStyle name="Normal 21 7 2" xfId="21745" xr:uid="{00000000-0005-0000-0000-0000F93D0000}"/>
    <cellStyle name="Normal 21 8" xfId="13755" xr:uid="{00000000-0005-0000-0000-0000FA3D0000}"/>
    <cellStyle name="Normal 21 8 2" xfId="21746" xr:uid="{00000000-0005-0000-0000-0000FB3D0000}"/>
    <cellStyle name="Normal 21 9" xfId="13756" xr:uid="{00000000-0005-0000-0000-0000FC3D0000}"/>
    <cellStyle name="Normal 21 9 2" xfId="21747" xr:uid="{00000000-0005-0000-0000-0000FD3D0000}"/>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3" xfId="13790" xr:uid="{00000000-0005-0000-0000-0000203E0000}"/>
    <cellStyle name="Normal 22 3 2" xfId="21749" xr:uid="{00000000-0005-0000-0000-0000213E0000}"/>
    <cellStyle name="Normal 22 4" xfId="13791" xr:uid="{00000000-0005-0000-0000-0000223E0000}"/>
    <cellStyle name="Normal 22 4 2" xfId="21750" xr:uid="{00000000-0005-0000-0000-0000233E0000}"/>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3" xfId="21753" xr:uid="{00000000-0005-0000-0000-0000483E0000}"/>
    <cellStyle name="Normal 23 2 2 3" xfId="13827" xr:uid="{00000000-0005-0000-0000-0000493E0000}"/>
    <cellStyle name="Normal 23 2 2 3 2" xfId="21755" xr:uid="{00000000-0005-0000-0000-00004A3E0000}"/>
    <cellStyle name="Normal 23 2 2 4" xfId="21752" xr:uid="{00000000-0005-0000-0000-00004B3E0000}"/>
    <cellStyle name="Normal 23 2 3" xfId="13828" xr:uid="{00000000-0005-0000-0000-00004C3E0000}"/>
    <cellStyle name="Normal 23 2 3 2" xfId="13829" xr:uid="{00000000-0005-0000-0000-00004D3E0000}"/>
    <cellStyle name="Normal 23 2 3 2 2" xfId="21757" xr:uid="{00000000-0005-0000-0000-00004E3E0000}"/>
    <cellStyle name="Normal 23 2 3 3" xfId="21756" xr:uid="{00000000-0005-0000-0000-00004F3E0000}"/>
    <cellStyle name="Normal 23 2 4" xfId="13830" xr:uid="{00000000-0005-0000-0000-0000503E0000}"/>
    <cellStyle name="Normal 23 2 4 2" xfId="21758" xr:uid="{00000000-0005-0000-0000-0000513E0000}"/>
    <cellStyle name="Normal 23 2 5" xfId="21751" xr:uid="{00000000-0005-0000-0000-0000523E0000}"/>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3" xfId="21761" xr:uid="{00000000-0005-0000-0000-0000583E0000}"/>
    <cellStyle name="Normal 23 3 2 3" xfId="13835" xr:uid="{00000000-0005-0000-0000-0000593E0000}"/>
    <cellStyle name="Normal 23 3 2 3 2" xfId="21763" xr:uid="{00000000-0005-0000-0000-00005A3E0000}"/>
    <cellStyle name="Normal 23 3 2 4" xfId="21760" xr:uid="{00000000-0005-0000-0000-00005B3E0000}"/>
    <cellStyle name="Normal 23 3 3" xfId="13836" xr:uid="{00000000-0005-0000-0000-00005C3E0000}"/>
    <cellStyle name="Normal 23 3 3 2" xfId="13837" xr:uid="{00000000-0005-0000-0000-00005D3E0000}"/>
    <cellStyle name="Normal 23 3 3 2 2" xfId="21765" xr:uid="{00000000-0005-0000-0000-00005E3E0000}"/>
    <cellStyle name="Normal 23 3 3 3" xfId="21764" xr:uid="{00000000-0005-0000-0000-00005F3E0000}"/>
    <cellStyle name="Normal 23 3 4" xfId="13838" xr:uid="{00000000-0005-0000-0000-0000603E0000}"/>
    <cellStyle name="Normal 23 3 4 2" xfId="21766" xr:uid="{00000000-0005-0000-0000-0000613E0000}"/>
    <cellStyle name="Normal 23 3 5" xfId="13839" xr:uid="{00000000-0005-0000-0000-0000623E0000}"/>
    <cellStyle name="Normal 23 3 6" xfId="21759" xr:uid="{00000000-0005-0000-0000-0000633E0000}"/>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3" xfId="21769" xr:uid="{00000000-0005-0000-0000-0000693E0000}"/>
    <cellStyle name="Normal 23 4 2 3" xfId="13844" xr:uid="{00000000-0005-0000-0000-00006A3E0000}"/>
    <cellStyle name="Normal 23 4 2 3 2" xfId="21771" xr:uid="{00000000-0005-0000-0000-00006B3E0000}"/>
    <cellStyle name="Normal 23 4 2 4" xfId="21768" xr:uid="{00000000-0005-0000-0000-00006C3E0000}"/>
    <cellStyle name="Normal 23 4 3" xfId="13845" xr:uid="{00000000-0005-0000-0000-00006D3E0000}"/>
    <cellStyle name="Normal 23 4 3 2" xfId="13846" xr:uid="{00000000-0005-0000-0000-00006E3E0000}"/>
    <cellStyle name="Normal 23 4 3 2 2" xfId="21773" xr:uid="{00000000-0005-0000-0000-00006F3E0000}"/>
    <cellStyle name="Normal 23 4 3 3" xfId="21772" xr:uid="{00000000-0005-0000-0000-0000703E0000}"/>
    <cellStyle name="Normal 23 4 4" xfId="13847" xr:uid="{00000000-0005-0000-0000-0000713E0000}"/>
    <cellStyle name="Normal 23 4 4 2" xfId="21774" xr:uid="{00000000-0005-0000-0000-0000723E0000}"/>
    <cellStyle name="Normal 23 4 5" xfId="13848" xr:uid="{00000000-0005-0000-0000-0000733E0000}"/>
    <cellStyle name="Normal 23 4 6" xfId="21767" xr:uid="{00000000-0005-0000-0000-0000743E0000}"/>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3" xfId="21776" xr:uid="{00000000-0005-0000-0000-0000793E0000}"/>
    <cellStyle name="Normal 23 5 3" xfId="13852" xr:uid="{00000000-0005-0000-0000-00007A3E0000}"/>
    <cellStyle name="Normal 23 5 3 2" xfId="21778" xr:uid="{00000000-0005-0000-0000-00007B3E0000}"/>
    <cellStyle name="Normal 23 5 4" xfId="21775" xr:uid="{00000000-0005-0000-0000-00007C3E0000}"/>
    <cellStyle name="Normal 23 6" xfId="13853" xr:uid="{00000000-0005-0000-0000-00007D3E0000}"/>
    <cellStyle name="Normal 23 6 2" xfId="13854" xr:uid="{00000000-0005-0000-0000-00007E3E0000}"/>
    <cellStyle name="Normal 23 6 2 2" xfId="21780" xr:uid="{00000000-0005-0000-0000-00007F3E0000}"/>
    <cellStyle name="Normal 23 6 3" xfId="21779" xr:uid="{00000000-0005-0000-0000-0000803E0000}"/>
    <cellStyle name="Normal 23 7" xfId="13855" xr:uid="{00000000-0005-0000-0000-0000813E0000}"/>
    <cellStyle name="Normal 23 7 2" xfId="21781" xr:uid="{00000000-0005-0000-0000-0000823E0000}"/>
    <cellStyle name="Normal 23 8" xfId="13856" xr:uid="{00000000-0005-0000-0000-0000833E0000}"/>
    <cellStyle name="Normal 23 8 2" xfId="21782" xr:uid="{00000000-0005-0000-0000-0000843E0000}"/>
    <cellStyle name="Normal 23 9" xfId="13857" xr:uid="{00000000-0005-0000-0000-0000853E0000}"/>
    <cellStyle name="Normal 23 9 2" xfId="21783" xr:uid="{00000000-0005-0000-0000-0000863E0000}"/>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3" xfId="21787" xr:uid="{00000000-0005-0000-0000-0000AB3E0000}"/>
    <cellStyle name="Normal 24 2 2 3" xfId="13893" xr:uid="{00000000-0005-0000-0000-0000AC3E0000}"/>
    <cellStyle name="Normal 24 2 2 3 2" xfId="21789" xr:uid="{00000000-0005-0000-0000-0000AD3E0000}"/>
    <cellStyle name="Normal 24 2 2 4" xfId="21786" xr:uid="{00000000-0005-0000-0000-0000AE3E0000}"/>
    <cellStyle name="Normal 24 2 3" xfId="13894" xr:uid="{00000000-0005-0000-0000-0000AF3E0000}"/>
    <cellStyle name="Normal 24 2 3 2" xfId="13895" xr:uid="{00000000-0005-0000-0000-0000B03E0000}"/>
    <cellStyle name="Normal 24 2 3 2 2" xfId="21791" xr:uid="{00000000-0005-0000-0000-0000B13E0000}"/>
    <cellStyle name="Normal 24 2 3 3" xfId="21790" xr:uid="{00000000-0005-0000-0000-0000B23E0000}"/>
    <cellStyle name="Normal 24 2 4" xfId="13896" xr:uid="{00000000-0005-0000-0000-0000B33E0000}"/>
    <cellStyle name="Normal 24 2 4 2" xfId="21792" xr:uid="{00000000-0005-0000-0000-0000B43E0000}"/>
    <cellStyle name="Normal 24 2 5" xfId="21785" xr:uid="{00000000-0005-0000-0000-0000B53E0000}"/>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3" xfId="21795" xr:uid="{00000000-0005-0000-0000-0000BB3E0000}"/>
    <cellStyle name="Normal 24 3 2 3" xfId="13901" xr:uid="{00000000-0005-0000-0000-0000BC3E0000}"/>
    <cellStyle name="Normal 24 3 2 3 2" xfId="21797" xr:uid="{00000000-0005-0000-0000-0000BD3E0000}"/>
    <cellStyle name="Normal 24 3 2 4" xfId="21794" xr:uid="{00000000-0005-0000-0000-0000BE3E0000}"/>
    <cellStyle name="Normal 24 3 3" xfId="13902" xr:uid="{00000000-0005-0000-0000-0000BF3E0000}"/>
    <cellStyle name="Normal 24 3 3 2" xfId="13903" xr:uid="{00000000-0005-0000-0000-0000C03E0000}"/>
    <cellStyle name="Normal 24 3 3 2 2" xfId="21799" xr:uid="{00000000-0005-0000-0000-0000C13E0000}"/>
    <cellStyle name="Normal 24 3 3 3" xfId="21798" xr:uid="{00000000-0005-0000-0000-0000C23E0000}"/>
    <cellStyle name="Normal 24 3 4" xfId="13904" xr:uid="{00000000-0005-0000-0000-0000C33E0000}"/>
    <cellStyle name="Normal 24 3 4 2" xfId="21800" xr:uid="{00000000-0005-0000-0000-0000C43E0000}"/>
    <cellStyle name="Normal 24 3 5" xfId="13905" xr:uid="{00000000-0005-0000-0000-0000C53E0000}"/>
    <cellStyle name="Normal 24 3 6" xfId="21793" xr:uid="{00000000-0005-0000-0000-0000C63E0000}"/>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3" xfId="21803" xr:uid="{00000000-0005-0000-0000-0000CC3E0000}"/>
    <cellStyle name="Normal 24 4 2 3" xfId="13910" xr:uid="{00000000-0005-0000-0000-0000CD3E0000}"/>
    <cellStyle name="Normal 24 4 2 3 2" xfId="21805" xr:uid="{00000000-0005-0000-0000-0000CE3E0000}"/>
    <cellStyle name="Normal 24 4 2 4" xfId="21802" xr:uid="{00000000-0005-0000-0000-0000CF3E0000}"/>
    <cellStyle name="Normal 24 4 3" xfId="13911" xr:uid="{00000000-0005-0000-0000-0000D03E0000}"/>
    <cellStyle name="Normal 24 4 3 2" xfId="13912" xr:uid="{00000000-0005-0000-0000-0000D13E0000}"/>
    <cellStyle name="Normal 24 4 3 2 2" xfId="21807" xr:uid="{00000000-0005-0000-0000-0000D23E0000}"/>
    <cellStyle name="Normal 24 4 3 3" xfId="21806" xr:uid="{00000000-0005-0000-0000-0000D33E0000}"/>
    <cellStyle name="Normal 24 4 4" xfId="13913" xr:uid="{00000000-0005-0000-0000-0000D43E0000}"/>
    <cellStyle name="Normal 24 4 4 2" xfId="21808" xr:uid="{00000000-0005-0000-0000-0000D53E0000}"/>
    <cellStyle name="Normal 24 4 5" xfId="13914" xr:uid="{00000000-0005-0000-0000-0000D63E0000}"/>
    <cellStyle name="Normal 24 4 6" xfId="21801" xr:uid="{00000000-0005-0000-0000-0000D73E0000}"/>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3" xfId="21810" xr:uid="{00000000-0005-0000-0000-0000DC3E0000}"/>
    <cellStyle name="Normal 24 5 3" xfId="13918" xr:uid="{00000000-0005-0000-0000-0000DD3E0000}"/>
    <cellStyle name="Normal 24 5 3 2" xfId="21812" xr:uid="{00000000-0005-0000-0000-0000DE3E0000}"/>
    <cellStyle name="Normal 24 5 4" xfId="21809" xr:uid="{00000000-0005-0000-0000-0000DF3E0000}"/>
    <cellStyle name="Normal 24 6" xfId="13919" xr:uid="{00000000-0005-0000-0000-0000E03E0000}"/>
    <cellStyle name="Normal 24 6 2" xfId="13920" xr:uid="{00000000-0005-0000-0000-0000E13E0000}"/>
    <cellStyle name="Normal 24 6 2 2" xfId="21814" xr:uid="{00000000-0005-0000-0000-0000E23E0000}"/>
    <cellStyle name="Normal 24 6 3" xfId="21813" xr:uid="{00000000-0005-0000-0000-0000E33E0000}"/>
    <cellStyle name="Normal 24 7" xfId="13921" xr:uid="{00000000-0005-0000-0000-0000E43E0000}"/>
    <cellStyle name="Normal 24 7 2" xfId="21815" xr:uid="{00000000-0005-0000-0000-0000E53E0000}"/>
    <cellStyle name="Normal 24 8" xfId="13922" xr:uid="{00000000-0005-0000-0000-0000E63E0000}"/>
    <cellStyle name="Normal 24 8 2" xfId="21816" xr:uid="{00000000-0005-0000-0000-0000E73E0000}"/>
    <cellStyle name="Normal 24 9" xfId="21784" xr:uid="{00000000-0005-0000-0000-0000E83E0000}"/>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3" xfId="21817" xr:uid="{00000000-0005-0000-0000-00000A3F0000}"/>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3" xfId="13987" xr:uid="{00000000-0005-0000-0000-00002C3F0000}"/>
    <cellStyle name="Normal 26 3 2" xfId="13988" xr:uid="{00000000-0005-0000-0000-00002D3F0000}"/>
    <cellStyle name="Normal 26 3 3" xfId="21821" xr:uid="{00000000-0005-0000-0000-00002E3F0000}"/>
    <cellStyle name="Normal 26 4" xfId="13989" xr:uid="{00000000-0005-0000-0000-00002F3F0000}"/>
    <cellStyle name="Normal 26 4 2" xfId="21822" xr:uid="{00000000-0005-0000-0000-0000303F0000}"/>
    <cellStyle name="Normal 26 5" xfId="21819" xr:uid="{00000000-0005-0000-0000-0000313F0000}"/>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3" xfId="21825" xr:uid="{00000000-0005-0000-0000-0000553F0000}"/>
    <cellStyle name="Normal 27 2 3" xfId="14024" xr:uid="{00000000-0005-0000-0000-0000563F0000}"/>
    <cellStyle name="Normal 27 2 3 2" xfId="21827" xr:uid="{00000000-0005-0000-0000-0000573F0000}"/>
    <cellStyle name="Normal 27 2 4" xfId="21824" xr:uid="{00000000-0005-0000-0000-0000583F0000}"/>
    <cellStyle name="Normal 27 3" xfId="14025" xr:uid="{00000000-0005-0000-0000-0000593F0000}"/>
    <cellStyle name="Normal 27 3 2" xfId="14026" xr:uid="{00000000-0005-0000-0000-00005A3F0000}"/>
    <cellStyle name="Normal 27 3 2 2" xfId="21829" xr:uid="{00000000-0005-0000-0000-00005B3F0000}"/>
    <cellStyle name="Normal 27 3 3" xfId="14027" xr:uid="{00000000-0005-0000-0000-00005C3F0000}"/>
    <cellStyle name="Normal 27 3 4" xfId="21828" xr:uid="{00000000-0005-0000-0000-00005D3F0000}"/>
    <cellStyle name="Normal 27 4" xfId="14028" xr:uid="{00000000-0005-0000-0000-00005E3F0000}"/>
    <cellStyle name="Normal 27 4 2" xfId="14029" xr:uid="{00000000-0005-0000-0000-00005F3F0000}"/>
    <cellStyle name="Normal 27 4 3" xfId="21830" xr:uid="{00000000-0005-0000-0000-0000603F0000}"/>
    <cellStyle name="Normal 27 5" xfId="14030" xr:uid="{00000000-0005-0000-0000-0000613F0000}"/>
    <cellStyle name="Normal 27 5 2" xfId="21831" xr:uid="{00000000-0005-0000-0000-0000623F0000}"/>
    <cellStyle name="Normal 27 6" xfId="14031" xr:uid="{00000000-0005-0000-0000-0000633F0000}"/>
    <cellStyle name="Normal 27 6 2" xfId="21832" xr:uid="{00000000-0005-0000-0000-0000643F0000}"/>
    <cellStyle name="Normal 27 7" xfId="21823" xr:uid="{00000000-0005-0000-0000-0000653F0000}"/>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3" xfId="14064" xr:uid="{00000000-0005-0000-0000-0000873F0000}"/>
    <cellStyle name="Normal 28 3 2" xfId="14065" xr:uid="{00000000-0005-0000-0000-0000883F0000}"/>
    <cellStyle name="Normal 28 3 3" xfId="21835" xr:uid="{00000000-0005-0000-0000-0000893F0000}"/>
    <cellStyle name="Normal 28 4" xfId="14066" xr:uid="{00000000-0005-0000-0000-00008A3F0000}"/>
    <cellStyle name="Normal 28 5" xfId="21833" xr:uid="{00000000-0005-0000-0000-00008B3F0000}"/>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3" xfId="21837" xr:uid="{00000000-0005-0000-0000-0000AE3F0000}"/>
    <cellStyle name="Normal 29 3" xfId="14100" xr:uid="{00000000-0005-0000-0000-0000AF3F0000}"/>
    <cellStyle name="Normal 29 3 2" xfId="14101" xr:uid="{00000000-0005-0000-0000-0000B03F0000}"/>
    <cellStyle name="Normal 29 3 3" xfId="21839" xr:uid="{00000000-0005-0000-0000-0000B13F0000}"/>
    <cellStyle name="Normal 29 4" xfId="14102" xr:uid="{00000000-0005-0000-0000-0000B23F0000}"/>
    <cellStyle name="Normal 29 4 2" xfId="21840" xr:uid="{00000000-0005-0000-0000-0000B33F0000}"/>
    <cellStyle name="Normal 29 5" xfId="21836" xr:uid="{00000000-0005-0000-0000-0000B43F0000}"/>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3" xfId="14137" xr:uid="{00000000-0005-0000-0000-0000D93F0000}"/>
    <cellStyle name="Normal 3 10 2 2 3 2" xfId="21845" xr:uid="{00000000-0005-0000-0000-0000DA3F0000}"/>
    <cellStyle name="Normal 3 10 2 2 4" xfId="21843" xr:uid="{00000000-0005-0000-0000-0000DB3F0000}"/>
    <cellStyle name="Normal 3 10 2 3" xfId="14138" xr:uid="{00000000-0005-0000-0000-0000DC3F0000}"/>
    <cellStyle name="Normal 3 10 2 3 2" xfId="21846" xr:uid="{00000000-0005-0000-0000-0000DD3F0000}"/>
    <cellStyle name="Normal 3 10 2 4" xfId="14139" xr:uid="{00000000-0005-0000-0000-0000DE3F0000}"/>
    <cellStyle name="Normal 3 10 2 4 2" xfId="21847" xr:uid="{00000000-0005-0000-0000-0000DF3F0000}"/>
    <cellStyle name="Normal 3 10 2 5" xfId="14140" xr:uid="{00000000-0005-0000-0000-0000E03F0000}"/>
    <cellStyle name="Normal 3 10 2 5 2" xfId="21848" xr:uid="{00000000-0005-0000-0000-0000E13F0000}"/>
    <cellStyle name="Normal 3 10 2 6" xfId="21842" xr:uid="{00000000-0005-0000-0000-0000E23F0000}"/>
    <cellStyle name="Normal 3 10 3" xfId="14141" xr:uid="{00000000-0005-0000-0000-0000E33F0000}"/>
    <cellStyle name="Normal 3 10 3 2" xfId="14142" xr:uid="{00000000-0005-0000-0000-0000E43F0000}"/>
    <cellStyle name="Normal 3 10 3 2 2" xfId="21850" xr:uid="{00000000-0005-0000-0000-0000E53F0000}"/>
    <cellStyle name="Normal 3 10 3 3" xfId="14143" xr:uid="{00000000-0005-0000-0000-0000E63F0000}"/>
    <cellStyle name="Normal 3 10 3 3 2" xfId="21851" xr:uid="{00000000-0005-0000-0000-0000E73F0000}"/>
    <cellStyle name="Normal 3 10 3 4" xfId="14144" xr:uid="{00000000-0005-0000-0000-0000E83F0000}"/>
    <cellStyle name="Normal 3 10 3 4 2" xfId="21852" xr:uid="{00000000-0005-0000-0000-0000E93F0000}"/>
    <cellStyle name="Normal 3 10 3 5" xfId="21849" xr:uid="{00000000-0005-0000-0000-0000EA3F0000}"/>
    <cellStyle name="Normal 3 10 4" xfId="14145" xr:uid="{00000000-0005-0000-0000-0000EB3F0000}"/>
    <cellStyle name="Normal 3 10 4 2" xfId="14146" xr:uid="{00000000-0005-0000-0000-0000EC3F0000}"/>
    <cellStyle name="Normal 3 10 4 2 2" xfId="21854" xr:uid="{00000000-0005-0000-0000-0000ED3F0000}"/>
    <cellStyle name="Normal 3 10 4 3" xfId="21853" xr:uid="{00000000-0005-0000-0000-0000EE3F0000}"/>
    <cellStyle name="Normal 3 10 5" xfId="14147" xr:uid="{00000000-0005-0000-0000-0000EF3F0000}"/>
    <cellStyle name="Normal 3 10 5 2" xfId="21855" xr:uid="{00000000-0005-0000-0000-0000F03F0000}"/>
    <cellStyle name="Normal 3 10 6" xfId="14148" xr:uid="{00000000-0005-0000-0000-0000F13F0000}"/>
    <cellStyle name="Normal 3 10 6 2" xfId="21856" xr:uid="{00000000-0005-0000-0000-0000F23F0000}"/>
    <cellStyle name="Normal 3 10 7" xfId="21841" xr:uid="{00000000-0005-0000-0000-0000F33F0000}"/>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3" xfId="21858" xr:uid="{00000000-0005-0000-0000-0000F83F0000}"/>
    <cellStyle name="Normal 3 11 3" xfId="14152" xr:uid="{00000000-0005-0000-0000-0000F93F0000}"/>
    <cellStyle name="Normal 3 11 3 2" xfId="21860" xr:uid="{00000000-0005-0000-0000-0000FA3F0000}"/>
    <cellStyle name="Normal 3 11 4" xfId="14153" xr:uid="{00000000-0005-0000-0000-0000FB3F0000}"/>
    <cellStyle name="Normal 3 11 4 2" xfId="21861" xr:uid="{00000000-0005-0000-0000-0000FC3F0000}"/>
    <cellStyle name="Normal 3 11 5" xfId="14154" xr:uid="{00000000-0005-0000-0000-0000FD3F0000}"/>
    <cellStyle name="Normal 3 11 5 2" xfId="21862" xr:uid="{00000000-0005-0000-0000-0000FE3F0000}"/>
    <cellStyle name="Normal 3 11 6" xfId="21857" xr:uid="{00000000-0005-0000-0000-0000FF3F0000}"/>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3" xfId="14158" xr:uid="{00000000-0005-0000-0000-000004400000}"/>
    <cellStyle name="Normal 3 12 2 3 2" xfId="21866" xr:uid="{00000000-0005-0000-0000-000005400000}"/>
    <cellStyle name="Normal 3 12 2 4" xfId="14159" xr:uid="{00000000-0005-0000-0000-000006400000}"/>
    <cellStyle name="Normal 3 12 2 4 2" xfId="21867" xr:uid="{00000000-0005-0000-0000-000007400000}"/>
    <cellStyle name="Normal 3 12 2 5" xfId="21864" xr:uid="{00000000-0005-0000-0000-000008400000}"/>
    <cellStyle name="Normal 3 12 3" xfId="14160" xr:uid="{00000000-0005-0000-0000-000009400000}"/>
    <cellStyle name="Normal 3 12 3 2" xfId="21868" xr:uid="{00000000-0005-0000-0000-00000A400000}"/>
    <cellStyle name="Normal 3 12 4" xfId="14161" xr:uid="{00000000-0005-0000-0000-00000B400000}"/>
    <cellStyle name="Normal 3 12 4 2" xfId="21869" xr:uid="{00000000-0005-0000-0000-00000C400000}"/>
    <cellStyle name="Normal 3 12 5" xfId="14162" xr:uid="{00000000-0005-0000-0000-00000D400000}"/>
    <cellStyle name="Normal 3 12 5 2" xfId="21870" xr:uid="{00000000-0005-0000-0000-00000E400000}"/>
    <cellStyle name="Normal 3 12 6" xfId="21863" xr:uid="{00000000-0005-0000-0000-00000F400000}"/>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3" xfId="21872" xr:uid="{00000000-0005-0000-0000-000014400000}"/>
    <cellStyle name="Normal 3 13 3" xfId="14166" xr:uid="{00000000-0005-0000-0000-000015400000}"/>
    <cellStyle name="Normal 3 13 3 2" xfId="14167" xr:uid="{00000000-0005-0000-0000-000016400000}"/>
    <cellStyle name="Normal 3 13 3 2 2" xfId="21875" xr:uid="{00000000-0005-0000-0000-000017400000}"/>
    <cellStyle name="Normal 3 13 3 3" xfId="21874" xr:uid="{00000000-0005-0000-0000-000018400000}"/>
    <cellStyle name="Normal 3 13 4" xfId="14168" xr:uid="{00000000-0005-0000-0000-000019400000}"/>
    <cellStyle name="Normal 3 13 4 2" xfId="21876" xr:uid="{00000000-0005-0000-0000-00001A400000}"/>
    <cellStyle name="Normal 3 13 5" xfId="14169" xr:uid="{00000000-0005-0000-0000-00001B400000}"/>
    <cellStyle name="Normal 3 13 5 2" xfId="21877" xr:uid="{00000000-0005-0000-0000-00001C400000}"/>
    <cellStyle name="Normal 3 13 6" xfId="21871" xr:uid="{00000000-0005-0000-0000-00001D400000}"/>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3" xfId="21879" xr:uid="{00000000-0005-0000-0000-000022400000}"/>
    <cellStyle name="Normal 3 14 3" xfId="14173" xr:uid="{00000000-0005-0000-0000-000023400000}"/>
    <cellStyle name="Normal 3 14 3 2" xfId="14174" xr:uid="{00000000-0005-0000-0000-000024400000}"/>
    <cellStyle name="Normal 3 14 3 2 2" xfId="21882" xr:uid="{00000000-0005-0000-0000-000025400000}"/>
    <cellStyle name="Normal 3 14 3 3" xfId="21881" xr:uid="{00000000-0005-0000-0000-000026400000}"/>
    <cellStyle name="Normal 3 14 4" xfId="14175" xr:uid="{00000000-0005-0000-0000-000027400000}"/>
    <cellStyle name="Normal 3 14 4 2" xfId="14176" xr:uid="{00000000-0005-0000-0000-000028400000}"/>
    <cellStyle name="Normal 3 14 4 2 2" xfId="21884" xr:uid="{00000000-0005-0000-0000-000029400000}"/>
    <cellStyle name="Normal 3 14 4 3" xfId="21883" xr:uid="{00000000-0005-0000-0000-00002A400000}"/>
    <cellStyle name="Normal 3 14 5" xfId="14177" xr:uid="{00000000-0005-0000-0000-00002B400000}"/>
    <cellStyle name="Normal 3 14 5 2" xfId="21885" xr:uid="{00000000-0005-0000-0000-00002C400000}"/>
    <cellStyle name="Normal 3 14 6" xfId="21878" xr:uid="{00000000-0005-0000-0000-00002D400000}"/>
    <cellStyle name="Normal 3 15" xfId="14178" xr:uid="{00000000-0005-0000-0000-00002E400000}"/>
    <cellStyle name="Normal 3 15 2" xfId="14179" xr:uid="{00000000-0005-0000-0000-00002F400000}"/>
    <cellStyle name="Normal 3 15 2 2" xfId="21887" xr:uid="{00000000-0005-0000-0000-000030400000}"/>
    <cellStyle name="Normal 3 15 3" xfId="14180" xr:uid="{00000000-0005-0000-0000-000031400000}"/>
    <cellStyle name="Normal 3 15 3 2" xfId="21888" xr:uid="{00000000-0005-0000-0000-000032400000}"/>
    <cellStyle name="Normal 3 15 4" xfId="14181" xr:uid="{00000000-0005-0000-0000-000033400000}"/>
    <cellStyle name="Normal 3 15 4 2" xfId="21889" xr:uid="{00000000-0005-0000-0000-000034400000}"/>
    <cellStyle name="Normal 3 15 5" xfId="14182" xr:uid="{00000000-0005-0000-0000-000035400000}"/>
    <cellStyle name="Normal 3 15 5 2" xfId="21890" xr:uid="{00000000-0005-0000-0000-000036400000}"/>
    <cellStyle name="Normal 3 15 6" xfId="21886" xr:uid="{00000000-0005-0000-0000-000037400000}"/>
    <cellStyle name="Normal 3 16" xfId="14183" xr:uid="{00000000-0005-0000-0000-000038400000}"/>
    <cellStyle name="Normal 3 16 2" xfId="14184" xr:uid="{00000000-0005-0000-0000-000039400000}"/>
    <cellStyle name="Normal 3 16 2 2" xfId="21892" xr:uid="{00000000-0005-0000-0000-00003A400000}"/>
    <cellStyle name="Normal 3 16 3" xfId="14185" xr:uid="{00000000-0005-0000-0000-00003B400000}"/>
    <cellStyle name="Normal 3 16 3 2" xfId="21893" xr:uid="{00000000-0005-0000-0000-00003C400000}"/>
    <cellStyle name="Normal 3 16 4" xfId="14186" xr:uid="{00000000-0005-0000-0000-00003D400000}"/>
    <cellStyle name="Normal 3 16 4 2" xfId="21894" xr:uid="{00000000-0005-0000-0000-00003E400000}"/>
    <cellStyle name="Normal 3 16 5" xfId="14187" xr:uid="{00000000-0005-0000-0000-00003F400000}"/>
    <cellStyle name="Normal 3 16 5 2" xfId="21895" xr:uid="{00000000-0005-0000-0000-000040400000}"/>
    <cellStyle name="Normal 3 16 6" xfId="21891" xr:uid="{00000000-0005-0000-0000-000041400000}"/>
    <cellStyle name="Normal 3 17" xfId="14188" xr:uid="{00000000-0005-0000-0000-000042400000}"/>
    <cellStyle name="Normal 3 17 2" xfId="14189" xr:uid="{00000000-0005-0000-0000-000043400000}"/>
    <cellStyle name="Normal 3 17 2 2" xfId="21897" xr:uid="{00000000-0005-0000-0000-000044400000}"/>
    <cellStyle name="Normal 3 17 3" xfId="14190" xr:uid="{00000000-0005-0000-0000-000045400000}"/>
    <cellStyle name="Normal 3 17 3 2" xfId="21898" xr:uid="{00000000-0005-0000-0000-000046400000}"/>
    <cellStyle name="Normal 3 17 4" xfId="14191" xr:uid="{00000000-0005-0000-0000-000047400000}"/>
    <cellStyle name="Normal 3 17 4 2" xfId="21899" xr:uid="{00000000-0005-0000-0000-000048400000}"/>
    <cellStyle name="Normal 3 17 5" xfId="14192" xr:uid="{00000000-0005-0000-0000-000049400000}"/>
    <cellStyle name="Normal 3 17 5 2" xfId="21900" xr:uid="{00000000-0005-0000-0000-00004A400000}"/>
    <cellStyle name="Normal 3 17 6" xfId="21896" xr:uid="{00000000-0005-0000-0000-00004B400000}"/>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3" xfId="21903" xr:uid="{00000000-0005-0000-0000-000051400000}"/>
    <cellStyle name="Normal 3 18 2 3" xfId="14197" xr:uid="{00000000-0005-0000-0000-000052400000}"/>
    <cellStyle name="Normal 3 18 2 3 2" xfId="21905" xr:uid="{00000000-0005-0000-0000-000053400000}"/>
    <cellStyle name="Normal 3 18 2 4" xfId="21902" xr:uid="{00000000-0005-0000-0000-000054400000}"/>
    <cellStyle name="Normal 3 18 3" xfId="14198" xr:uid="{00000000-0005-0000-0000-000055400000}"/>
    <cellStyle name="Normal 3 18 3 2" xfId="14199" xr:uid="{00000000-0005-0000-0000-000056400000}"/>
    <cellStyle name="Normal 3 18 3 2 2" xfId="21907" xr:uid="{00000000-0005-0000-0000-000057400000}"/>
    <cellStyle name="Normal 3 18 3 3" xfId="21906" xr:uid="{00000000-0005-0000-0000-000058400000}"/>
    <cellStyle name="Normal 3 18 4" xfId="14200" xr:uid="{00000000-0005-0000-0000-000059400000}"/>
    <cellStyle name="Normal 3 18 4 2" xfId="21908" xr:uid="{00000000-0005-0000-0000-00005A400000}"/>
    <cellStyle name="Normal 3 18 5" xfId="14201" xr:uid="{00000000-0005-0000-0000-00005B400000}"/>
    <cellStyle name="Normal 3 18 5 2" xfId="21909" xr:uid="{00000000-0005-0000-0000-00005C400000}"/>
    <cellStyle name="Normal 3 18 6" xfId="21901" xr:uid="{00000000-0005-0000-0000-00005D400000}"/>
    <cellStyle name="Normal 3 19" xfId="14202" xr:uid="{00000000-0005-0000-0000-00005E400000}"/>
    <cellStyle name="Normal 3 19 2" xfId="14203" xr:uid="{00000000-0005-0000-0000-00005F400000}"/>
    <cellStyle name="Normal 3 19 2 2" xfId="21911" xr:uid="{00000000-0005-0000-0000-000060400000}"/>
    <cellStyle name="Normal 3 19 3" xfId="14204" xr:uid="{00000000-0005-0000-0000-000061400000}"/>
    <cellStyle name="Normal 3 19 3 2" xfId="21912" xr:uid="{00000000-0005-0000-0000-000062400000}"/>
    <cellStyle name="Normal 3 19 4" xfId="21910" xr:uid="{00000000-0005-0000-0000-000063400000}"/>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2" xfId="14209" xr:uid="{00000000-0005-0000-0000-000069400000}"/>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3" xfId="14213" xr:uid="{00000000-0005-0000-0000-00006E400000}"/>
    <cellStyle name="Normal 3 2 2 2 2 2 3 2" xfId="21918" xr:uid="{00000000-0005-0000-0000-00006F400000}"/>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3" xfId="14216" xr:uid="{00000000-0005-0000-0000-000073400000}"/>
    <cellStyle name="Normal 3 2 2 2 2 3 2" xfId="21919" xr:uid="{00000000-0005-0000-0000-000074400000}"/>
    <cellStyle name="Normal 3 2 2 2 2 4" xfId="14217" xr:uid="{00000000-0005-0000-0000-000075400000}"/>
    <cellStyle name="Normal 3 2 2 2 2 4 2" xfId="21920" xr:uid="{00000000-0005-0000-0000-000076400000}"/>
    <cellStyle name="Normal 3 2 2 2 2 5" xfId="14218" xr:uid="{00000000-0005-0000-0000-000077400000}"/>
    <cellStyle name="Normal 3 2 2 2 2 6" xfId="14219" xr:uid="{00000000-0005-0000-0000-000078400000}"/>
    <cellStyle name="Normal 3 2 2 2 2 7" xfId="21915" xr:uid="{00000000-0005-0000-0000-000079400000}"/>
    <cellStyle name="Normal 3 2 2 2 3" xfId="14220" xr:uid="{00000000-0005-0000-0000-00007A400000}"/>
    <cellStyle name="Normal 3 2 2 2 3 2" xfId="14221" xr:uid="{00000000-0005-0000-0000-00007B400000}"/>
    <cellStyle name="Normal 3 2 2 2 3 2 2" xfId="21922" xr:uid="{00000000-0005-0000-0000-00007C400000}"/>
    <cellStyle name="Normal 3 2 2 2 3 3" xfId="14222" xr:uid="{00000000-0005-0000-0000-00007D400000}"/>
    <cellStyle name="Normal 3 2 2 2 3 3 2" xfId="21923" xr:uid="{00000000-0005-0000-0000-00007E400000}"/>
    <cellStyle name="Normal 3 2 2 2 3 4" xfId="14223" xr:uid="{00000000-0005-0000-0000-00007F400000}"/>
    <cellStyle name="Normal 3 2 2 2 3 5" xfId="14224" xr:uid="{00000000-0005-0000-0000-000080400000}"/>
    <cellStyle name="Normal 3 2 2 2 3 6" xfId="21921" xr:uid="{00000000-0005-0000-0000-000081400000}"/>
    <cellStyle name="Normal 3 2 2 2 4" xfId="14225" xr:uid="{00000000-0005-0000-0000-000082400000}"/>
    <cellStyle name="Normal 3 2 2 2 4 2" xfId="21924" xr:uid="{00000000-0005-0000-0000-000083400000}"/>
    <cellStyle name="Normal 3 2 2 2 5" xfId="14226" xr:uid="{00000000-0005-0000-0000-000084400000}"/>
    <cellStyle name="Normal 3 2 2 2 5 2" xfId="21925" xr:uid="{00000000-0005-0000-0000-000085400000}"/>
    <cellStyle name="Normal 3 2 2 2 6" xfId="14227" xr:uid="{00000000-0005-0000-0000-000086400000}"/>
    <cellStyle name="Normal 3 2 2 2 7" xfId="14228" xr:uid="{00000000-0005-0000-0000-000087400000}"/>
    <cellStyle name="Normal 3 2 2 2 8" xfId="21914" xr:uid="{00000000-0005-0000-0000-000088400000}"/>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3" xfId="14232" xr:uid="{00000000-0005-0000-0000-00008D400000}"/>
    <cellStyle name="Normal 3 2 2 3 2 3 2" xfId="21929" xr:uid="{00000000-0005-0000-0000-00008E400000}"/>
    <cellStyle name="Normal 3 2 2 3 2 4" xfId="14233" xr:uid="{00000000-0005-0000-0000-00008F400000}"/>
    <cellStyle name="Normal 3 2 2 3 2 5" xfId="14234" xr:uid="{00000000-0005-0000-0000-000090400000}"/>
    <cellStyle name="Normal 3 2 2 3 2 6" xfId="21927" xr:uid="{00000000-0005-0000-0000-000091400000}"/>
    <cellStyle name="Normal 3 2 2 3 3" xfId="14235" xr:uid="{00000000-0005-0000-0000-000092400000}"/>
    <cellStyle name="Normal 3 2 2 3 3 2" xfId="21930" xr:uid="{00000000-0005-0000-0000-000093400000}"/>
    <cellStyle name="Normal 3 2 2 3 4" xfId="14236" xr:uid="{00000000-0005-0000-0000-000094400000}"/>
    <cellStyle name="Normal 3 2 2 3 4 2" xfId="21931" xr:uid="{00000000-0005-0000-0000-000095400000}"/>
    <cellStyle name="Normal 3 2 2 3 5" xfId="14237" xr:uid="{00000000-0005-0000-0000-000096400000}"/>
    <cellStyle name="Normal 3 2 2 3 6" xfId="14238" xr:uid="{00000000-0005-0000-0000-000097400000}"/>
    <cellStyle name="Normal 3 2 2 3 7" xfId="21926" xr:uid="{00000000-0005-0000-0000-000098400000}"/>
    <cellStyle name="Normal 3 2 2 4" xfId="14239" xr:uid="{00000000-0005-0000-0000-000099400000}"/>
    <cellStyle name="Normal 3 2 2 4 2" xfId="14240" xr:uid="{00000000-0005-0000-0000-00009A400000}"/>
    <cellStyle name="Normal 3 2 2 4 2 2" xfId="21933" xr:uid="{00000000-0005-0000-0000-00009B400000}"/>
    <cellStyle name="Normal 3 2 2 4 3" xfId="14241" xr:uid="{00000000-0005-0000-0000-00009C400000}"/>
    <cellStyle name="Normal 3 2 2 4 3 2" xfId="21934" xr:uid="{00000000-0005-0000-0000-00009D400000}"/>
    <cellStyle name="Normal 3 2 2 4 4" xfId="14242" xr:uid="{00000000-0005-0000-0000-00009E400000}"/>
    <cellStyle name="Normal 3 2 2 4 5" xfId="14243" xr:uid="{00000000-0005-0000-0000-00009F400000}"/>
    <cellStyle name="Normal 3 2 2 4 6" xfId="21932" xr:uid="{00000000-0005-0000-0000-0000A0400000}"/>
    <cellStyle name="Normal 3 2 2 5" xfId="14244" xr:uid="{00000000-0005-0000-0000-0000A1400000}"/>
    <cellStyle name="Normal 3 2 2 5 2" xfId="21935" xr:uid="{00000000-0005-0000-0000-0000A2400000}"/>
    <cellStyle name="Normal 3 2 2 6" xfId="14245" xr:uid="{00000000-0005-0000-0000-0000A3400000}"/>
    <cellStyle name="Normal 3 2 2 6 2" xfId="21936" xr:uid="{00000000-0005-0000-0000-0000A4400000}"/>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3" xfId="14254" xr:uid="{00000000-0005-0000-0000-0000AE400000}"/>
    <cellStyle name="Normal 3 2 3 2 2 3 2" xfId="21941" xr:uid="{00000000-0005-0000-0000-0000AF400000}"/>
    <cellStyle name="Normal 3 2 3 2 2 4" xfId="14255" xr:uid="{00000000-0005-0000-0000-0000B0400000}"/>
    <cellStyle name="Normal 3 2 3 2 2 5" xfId="14256" xr:uid="{00000000-0005-0000-0000-0000B1400000}"/>
    <cellStyle name="Normal 3 2 3 2 2 6" xfId="21939" xr:uid="{00000000-0005-0000-0000-0000B2400000}"/>
    <cellStyle name="Normal 3 2 3 2 3" xfId="14257" xr:uid="{00000000-0005-0000-0000-0000B3400000}"/>
    <cellStyle name="Normal 3 2 3 2 3 2" xfId="21942" xr:uid="{00000000-0005-0000-0000-0000B4400000}"/>
    <cellStyle name="Normal 3 2 3 2 4" xfId="14258" xr:uid="{00000000-0005-0000-0000-0000B5400000}"/>
    <cellStyle name="Normal 3 2 3 2 4 2" xfId="21943" xr:uid="{00000000-0005-0000-0000-0000B6400000}"/>
    <cellStyle name="Normal 3 2 3 2 5" xfId="14259" xr:uid="{00000000-0005-0000-0000-0000B7400000}"/>
    <cellStyle name="Normal 3 2 3 2 6" xfId="14260" xr:uid="{00000000-0005-0000-0000-0000B8400000}"/>
    <cellStyle name="Normal 3 2 3 2 7" xfId="21938" xr:uid="{00000000-0005-0000-0000-0000B9400000}"/>
    <cellStyle name="Normal 3 2 3 3" xfId="14261" xr:uid="{00000000-0005-0000-0000-0000BA400000}"/>
    <cellStyle name="Normal 3 2 3 3 2" xfId="14262" xr:uid="{00000000-0005-0000-0000-0000BB400000}"/>
    <cellStyle name="Normal 3 2 3 3 2 2" xfId="21945" xr:uid="{00000000-0005-0000-0000-0000BC400000}"/>
    <cellStyle name="Normal 3 2 3 3 3" xfId="14263" xr:uid="{00000000-0005-0000-0000-0000BD400000}"/>
    <cellStyle name="Normal 3 2 3 3 3 2" xfId="21946" xr:uid="{00000000-0005-0000-0000-0000BE400000}"/>
    <cellStyle name="Normal 3 2 3 3 4" xfId="14264" xr:uid="{00000000-0005-0000-0000-0000BF400000}"/>
    <cellStyle name="Normal 3 2 3 3 5" xfId="14265" xr:uid="{00000000-0005-0000-0000-0000C0400000}"/>
    <cellStyle name="Normal 3 2 3 3 6" xfId="21944" xr:uid="{00000000-0005-0000-0000-0000C1400000}"/>
    <cellStyle name="Normal 3 2 3 4" xfId="14266" xr:uid="{00000000-0005-0000-0000-0000C2400000}"/>
    <cellStyle name="Normal 3 2 3 4 2" xfId="21947" xr:uid="{00000000-0005-0000-0000-0000C3400000}"/>
    <cellStyle name="Normal 3 2 3 5" xfId="14267" xr:uid="{00000000-0005-0000-0000-0000C4400000}"/>
    <cellStyle name="Normal 3 2 3 5 2" xfId="21948" xr:uid="{00000000-0005-0000-0000-0000C5400000}"/>
    <cellStyle name="Normal 3 2 3 6" xfId="14268" xr:uid="{00000000-0005-0000-0000-0000C6400000}"/>
    <cellStyle name="Normal 3 2 3 7" xfId="14269" xr:uid="{00000000-0005-0000-0000-0000C7400000}"/>
    <cellStyle name="Normal 3 2 3 8" xfId="21937" xr:uid="{00000000-0005-0000-0000-0000C8400000}"/>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3" xfId="14273" xr:uid="{00000000-0005-0000-0000-0000CD400000}"/>
    <cellStyle name="Normal 3 2 4 2 3 2" xfId="21952" xr:uid="{00000000-0005-0000-0000-0000CE400000}"/>
    <cellStyle name="Normal 3 2 4 2 4" xfId="14274" xr:uid="{00000000-0005-0000-0000-0000CF400000}"/>
    <cellStyle name="Normal 3 2 4 2 5" xfId="14275" xr:uid="{00000000-0005-0000-0000-0000D0400000}"/>
    <cellStyle name="Normal 3 2 4 2 6" xfId="21950" xr:uid="{00000000-0005-0000-0000-0000D1400000}"/>
    <cellStyle name="Normal 3 2 4 3" xfId="14276" xr:uid="{00000000-0005-0000-0000-0000D2400000}"/>
    <cellStyle name="Normal 3 2 4 3 2" xfId="21953" xr:uid="{00000000-0005-0000-0000-0000D3400000}"/>
    <cellStyle name="Normal 3 2 4 4" xfId="14277" xr:uid="{00000000-0005-0000-0000-0000D4400000}"/>
    <cellStyle name="Normal 3 2 4 4 2" xfId="21954" xr:uid="{00000000-0005-0000-0000-0000D5400000}"/>
    <cellStyle name="Normal 3 2 4 5" xfId="14278" xr:uid="{00000000-0005-0000-0000-0000D6400000}"/>
    <cellStyle name="Normal 3 2 4 5 2" xfId="14279" xr:uid="{00000000-0005-0000-0000-0000D7400000}"/>
    <cellStyle name="Normal 3 2 4 5 3" xfId="21955" xr:uid="{00000000-0005-0000-0000-0000D8400000}"/>
    <cellStyle name="Normal 3 2 4 6" xfId="14280" xr:uid="{00000000-0005-0000-0000-0000D9400000}"/>
    <cellStyle name="Normal 3 2 4 7" xfId="21949" xr:uid="{00000000-0005-0000-0000-0000DA400000}"/>
    <cellStyle name="Normal 3 2 5" xfId="14281" xr:uid="{00000000-0005-0000-0000-0000DB400000}"/>
    <cellStyle name="Normal 3 2 5 2" xfId="14282" xr:uid="{00000000-0005-0000-0000-0000DC400000}"/>
    <cellStyle name="Normal 3 2 5 2 2" xfId="21957" xr:uid="{00000000-0005-0000-0000-0000DD400000}"/>
    <cellStyle name="Normal 3 2 5 3" xfId="14283" xr:uid="{00000000-0005-0000-0000-0000DE400000}"/>
    <cellStyle name="Normal 3 2 5 3 2" xfId="21958" xr:uid="{00000000-0005-0000-0000-0000DF400000}"/>
    <cellStyle name="Normal 3 2 5 4" xfId="14284" xr:uid="{00000000-0005-0000-0000-0000E0400000}"/>
    <cellStyle name="Normal 3 2 5 5" xfId="14285" xr:uid="{00000000-0005-0000-0000-0000E1400000}"/>
    <cellStyle name="Normal 3 2 5 6" xfId="21956" xr:uid="{00000000-0005-0000-0000-0000E2400000}"/>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3" xfId="14289" xr:uid="{00000000-0005-0000-0000-0000E7400000}"/>
    <cellStyle name="Normal 3 2 6 3 2" xfId="21961" xr:uid="{00000000-0005-0000-0000-0000E8400000}"/>
    <cellStyle name="Normal 3 2 6 4" xfId="14290" xr:uid="{00000000-0005-0000-0000-0000E9400000}"/>
    <cellStyle name="Normal 3 2 6 5" xfId="21959" xr:uid="{00000000-0005-0000-0000-0000EA400000}"/>
    <cellStyle name="Normal 3 2 7" xfId="14291" xr:uid="{00000000-0005-0000-0000-0000EB400000}"/>
    <cellStyle name="Normal 3 2 7 2" xfId="21962" xr:uid="{00000000-0005-0000-0000-0000EC400000}"/>
    <cellStyle name="Normal 3 2 8" xfId="14292" xr:uid="{00000000-0005-0000-0000-0000ED400000}"/>
    <cellStyle name="Normal 3 2 8 2" xfId="14293" xr:uid="{00000000-0005-0000-0000-0000EE400000}"/>
    <cellStyle name="Normal 3 2 8 3" xfId="21963" xr:uid="{00000000-0005-0000-0000-0000EF400000}"/>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3" xfId="14299" xr:uid="{00000000-0005-0000-0000-0000F6400000}"/>
    <cellStyle name="Normal 3 20 3 2" xfId="21966" xr:uid="{00000000-0005-0000-0000-0000F7400000}"/>
    <cellStyle name="Normal 3 20 4" xfId="21964" xr:uid="{00000000-0005-0000-0000-0000F8400000}"/>
    <cellStyle name="Normal 3 21" xfId="14300" xr:uid="{00000000-0005-0000-0000-0000F9400000}"/>
    <cellStyle name="Normal 3 21 2" xfId="14301" xr:uid="{00000000-0005-0000-0000-0000FA400000}"/>
    <cellStyle name="Normal 3 21 2 2" xfId="21968" xr:uid="{00000000-0005-0000-0000-0000FB400000}"/>
    <cellStyle name="Normal 3 21 3" xfId="21967" xr:uid="{00000000-0005-0000-0000-0000FC400000}"/>
    <cellStyle name="Normal 3 22" xfId="14302" xr:uid="{00000000-0005-0000-0000-0000FD400000}"/>
    <cellStyle name="Normal 3 22 2" xfId="14303" xr:uid="{00000000-0005-0000-0000-0000FE400000}"/>
    <cellStyle name="Normal 3 22 2 2" xfId="21970" xr:uid="{00000000-0005-0000-0000-0000FF400000}"/>
    <cellStyle name="Normal 3 22 3" xfId="21969" xr:uid="{00000000-0005-0000-0000-000000410000}"/>
    <cellStyle name="Normal 3 23" xfId="14304" xr:uid="{00000000-0005-0000-0000-000001410000}"/>
    <cellStyle name="Normal 3 23 2" xfId="14305" xr:uid="{00000000-0005-0000-0000-000002410000}"/>
    <cellStyle name="Normal 3 23 2 2" xfId="21972" xr:uid="{00000000-0005-0000-0000-000003410000}"/>
    <cellStyle name="Normal 3 23 3" xfId="21971" xr:uid="{00000000-0005-0000-0000-000004410000}"/>
    <cellStyle name="Normal 3 24" xfId="14306" xr:uid="{00000000-0005-0000-0000-000005410000}"/>
    <cellStyle name="Normal 3 24 2" xfId="21973" xr:uid="{00000000-0005-0000-0000-000006410000}"/>
    <cellStyle name="Normal 3 25" xfId="14307" xr:uid="{00000000-0005-0000-0000-000007410000}"/>
    <cellStyle name="Normal 3 25 2" xfId="21974" xr:uid="{00000000-0005-0000-0000-000008410000}"/>
    <cellStyle name="Normal 3 26" xfId="14308" xr:uid="{00000000-0005-0000-0000-000009410000}"/>
    <cellStyle name="Normal 3 26 2" xfId="21975" xr:uid="{00000000-0005-0000-0000-00000A410000}"/>
    <cellStyle name="Normal 3 27" xfId="14309" xr:uid="{00000000-0005-0000-0000-00000B410000}"/>
    <cellStyle name="Normal 3 27 2" xfId="21976" xr:uid="{00000000-0005-0000-0000-00000C410000}"/>
    <cellStyle name="Normal 3 28" xfId="14310" xr:uid="{00000000-0005-0000-0000-00000D410000}"/>
    <cellStyle name="Normal 3 28 2" xfId="21977" xr:uid="{00000000-0005-0000-0000-00000E410000}"/>
    <cellStyle name="Normal 3 29" xfId="14311" xr:uid="{00000000-0005-0000-0000-00000F410000}"/>
    <cellStyle name="Normal 3 29 2" xfId="21978" xr:uid="{00000000-0005-0000-0000-000010410000}"/>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7" xfId="14320" xr:uid="{00000000-0005-0000-0000-00001A410000}"/>
    <cellStyle name="Normal 3 3 17 2" xfId="21980" xr:uid="{00000000-0005-0000-0000-00001B410000}"/>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3" xfId="14327" xr:uid="{00000000-0005-0000-0000-000023410000}"/>
    <cellStyle name="Normal 3 3 2 2 2 3 2" xfId="21984" xr:uid="{00000000-0005-0000-0000-000024410000}"/>
    <cellStyle name="Normal 3 3 2 2 2 4" xfId="21982" xr:uid="{00000000-0005-0000-0000-000025410000}"/>
    <cellStyle name="Normal 3 3 2 2 3" xfId="14328" xr:uid="{00000000-0005-0000-0000-000026410000}"/>
    <cellStyle name="Normal 3 3 2 2 3 2" xfId="14329" xr:uid="{00000000-0005-0000-0000-000027410000}"/>
    <cellStyle name="Normal 3 3 2 2 3 2 2" xfId="21986" xr:uid="{00000000-0005-0000-0000-000028410000}"/>
    <cellStyle name="Normal 3 3 2 2 3 3" xfId="21985" xr:uid="{00000000-0005-0000-0000-000029410000}"/>
    <cellStyle name="Normal 3 3 2 2 4" xfId="14330" xr:uid="{00000000-0005-0000-0000-00002A410000}"/>
    <cellStyle name="Normal 3 3 2 2 4 2" xfId="21987" xr:uid="{00000000-0005-0000-0000-00002B410000}"/>
    <cellStyle name="Normal 3 3 2 2 5" xfId="21981" xr:uid="{00000000-0005-0000-0000-00002C410000}"/>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3" xfId="21989" xr:uid="{00000000-0005-0000-0000-000031410000}"/>
    <cellStyle name="Normal 3 3 2 3 3" xfId="14334" xr:uid="{00000000-0005-0000-0000-000032410000}"/>
    <cellStyle name="Normal 3 3 2 3 3 2" xfId="21991" xr:uid="{00000000-0005-0000-0000-000033410000}"/>
    <cellStyle name="Normal 3 3 2 3 4" xfId="21988" xr:uid="{00000000-0005-0000-0000-000034410000}"/>
    <cellStyle name="Normal 3 3 2 4" xfId="14335" xr:uid="{00000000-0005-0000-0000-000035410000}"/>
    <cellStyle name="Normal 3 3 2 4 2" xfId="14336" xr:uid="{00000000-0005-0000-0000-000036410000}"/>
    <cellStyle name="Normal 3 3 2 4 2 2" xfId="21993" xr:uid="{00000000-0005-0000-0000-000037410000}"/>
    <cellStyle name="Normal 3 3 2 4 3" xfId="21992" xr:uid="{00000000-0005-0000-0000-000038410000}"/>
    <cellStyle name="Normal 3 3 2 5" xfId="14337" xr:uid="{00000000-0005-0000-0000-000039410000}"/>
    <cellStyle name="Normal 3 3 2 5 2" xfId="21994" xr:uid="{00000000-0005-0000-0000-00003A410000}"/>
    <cellStyle name="Normal 3 3 2 6" xfId="14338" xr:uid="{00000000-0005-0000-0000-00003B410000}"/>
    <cellStyle name="Normal 3 3 2 6 2" xfId="21995" xr:uid="{00000000-0005-0000-0000-00003C410000}"/>
    <cellStyle name="Normal 3 3 2 7" xfId="14339" xr:uid="{00000000-0005-0000-0000-00003D410000}"/>
    <cellStyle name="Normal 3 3 2 7 2" xfId="21996" xr:uid="{00000000-0005-0000-0000-00003E410000}"/>
    <cellStyle name="Normal 3 3 2 8" xfId="14340" xr:uid="{00000000-0005-0000-0000-00003F410000}"/>
    <cellStyle name="Normal 3 3 2 8 2" xfId="21997" xr:uid="{00000000-0005-0000-0000-000040410000}"/>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3" xfId="14344" xr:uid="{00000000-0005-0000-0000-000045410000}"/>
    <cellStyle name="Normal 3 3 3 2 3 2" xfId="22000" xr:uid="{00000000-0005-0000-0000-000046410000}"/>
    <cellStyle name="Normal 3 3 3 2 4" xfId="21998" xr:uid="{00000000-0005-0000-0000-000047410000}"/>
    <cellStyle name="Normal 3 3 3 3" xfId="14345" xr:uid="{00000000-0005-0000-0000-000048410000}"/>
    <cellStyle name="Normal 3 3 3 3 2" xfId="14346" xr:uid="{00000000-0005-0000-0000-000049410000}"/>
    <cellStyle name="Normal 3 3 3 3 2 2" xfId="22002" xr:uid="{00000000-0005-0000-0000-00004A410000}"/>
    <cellStyle name="Normal 3 3 3 3 3" xfId="22001" xr:uid="{00000000-0005-0000-0000-00004B410000}"/>
    <cellStyle name="Normal 3 3 3 4" xfId="14347" xr:uid="{00000000-0005-0000-0000-00004C410000}"/>
    <cellStyle name="Normal 3 3 3 4 2" xfId="22003" xr:uid="{00000000-0005-0000-0000-00004D410000}"/>
    <cellStyle name="Normal 3 3 3 5" xfId="14348" xr:uid="{00000000-0005-0000-0000-00004E410000}"/>
    <cellStyle name="Normal 3 3 3 5 2" xfId="22004" xr:uid="{00000000-0005-0000-0000-00004F410000}"/>
    <cellStyle name="Normal 3 3 3 6" xfId="14349" xr:uid="{00000000-0005-0000-0000-000050410000}"/>
    <cellStyle name="Normal 3 3 3 6 2" xfId="22005" xr:uid="{00000000-0005-0000-0000-000051410000}"/>
    <cellStyle name="Normal 3 3 3 7" xfId="14350" xr:uid="{00000000-0005-0000-0000-000052410000}"/>
    <cellStyle name="Normal 3 3 3 7 2" xfId="22006" xr:uid="{00000000-0005-0000-0000-000053410000}"/>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3" xfId="22007" xr:uid="{00000000-0005-0000-0000-000059410000}"/>
    <cellStyle name="Normal 3 3 4 3" xfId="14355" xr:uid="{00000000-0005-0000-0000-00005A410000}"/>
    <cellStyle name="Normal 3 3 4 3 2" xfId="22009" xr:uid="{00000000-0005-0000-0000-00005B410000}"/>
    <cellStyle name="Normal 3 3 4 4" xfId="14356" xr:uid="{00000000-0005-0000-0000-00005C410000}"/>
    <cellStyle name="Normal 3 3 4 4 2" xfId="22010" xr:uid="{00000000-0005-0000-0000-00005D410000}"/>
    <cellStyle name="Normal 3 3 4 5" xfId="14357" xr:uid="{00000000-0005-0000-0000-00005E410000}"/>
    <cellStyle name="Normal 3 3 4 5 2" xfId="22011" xr:uid="{00000000-0005-0000-0000-00005F410000}"/>
    <cellStyle name="Normal 3 3 4 6" xfId="14358" xr:uid="{00000000-0005-0000-0000-000060410000}"/>
    <cellStyle name="Normal 3 3 4 6 2" xfId="22012" xr:uid="{00000000-0005-0000-0000-000061410000}"/>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3" xfId="14362" xr:uid="{00000000-0005-0000-0000-000066410000}"/>
    <cellStyle name="Normal 3 3 5 3 2" xfId="22014" xr:uid="{00000000-0005-0000-0000-000067410000}"/>
    <cellStyle name="Normal 3 3 5 4" xfId="14363" xr:uid="{00000000-0005-0000-0000-000068410000}"/>
    <cellStyle name="Normal 3 3 5 4 2" xfId="22015" xr:uid="{00000000-0005-0000-0000-000069410000}"/>
    <cellStyle name="Normal 3 3 6" xfId="14364" xr:uid="{00000000-0005-0000-0000-00006A410000}"/>
    <cellStyle name="Normal 3 3 6 2" xfId="14365" xr:uid="{00000000-0005-0000-0000-00006B410000}"/>
    <cellStyle name="Normal 3 3 6 2 2" xfId="22016" xr:uid="{00000000-0005-0000-0000-00006C410000}"/>
    <cellStyle name="Normal 3 3 6 3" xfId="14366" xr:uid="{00000000-0005-0000-0000-00006D410000}"/>
    <cellStyle name="Normal 3 3 6 3 2" xfId="22017" xr:uid="{00000000-0005-0000-0000-00006E410000}"/>
    <cellStyle name="Normal 3 3 7" xfId="14367" xr:uid="{00000000-0005-0000-0000-00006F410000}"/>
    <cellStyle name="Normal 3 3 7 2" xfId="14368" xr:uid="{00000000-0005-0000-0000-000070410000}"/>
    <cellStyle name="Normal 3 3 7 2 2" xfId="22018" xr:uid="{00000000-0005-0000-0000-000071410000}"/>
    <cellStyle name="Normal 3 3 7 3" xfId="14369" xr:uid="{00000000-0005-0000-0000-000072410000}"/>
    <cellStyle name="Normal 3 3 7 3 2" xfId="22019" xr:uid="{00000000-0005-0000-0000-000073410000}"/>
    <cellStyle name="Normal 3 3 8" xfId="14370" xr:uid="{00000000-0005-0000-0000-000074410000}"/>
    <cellStyle name="Normal 3 3 8 2" xfId="14371" xr:uid="{00000000-0005-0000-0000-000075410000}"/>
    <cellStyle name="Normal 3 3 8 2 2" xfId="22020" xr:uid="{00000000-0005-0000-0000-000076410000}"/>
    <cellStyle name="Normal 3 3 8 3" xfId="14372" xr:uid="{00000000-0005-0000-0000-000077410000}"/>
    <cellStyle name="Normal 3 3 8 3 2" xfId="22021" xr:uid="{00000000-0005-0000-0000-000078410000}"/>
    <cellStyle name="Normal 3 3 9" xfId="14373" xr:uid="{00000000-0005-0000-0000-000079410000}"/>
    <cellStyle name="Normal 3 3 9 2" xfId="14374" xr:uid="{00000000-0005-0000-0000-00007A410000}"/>
    <cellStyle name="Normal 3 3 9 2 2" xfId="22022" xr:uid="{00000000-0005-0000-0000-00007B410000}"/>
    <cellStyle name="Normal 3 3 9 3" xfId="14375" xr:uid="{00000000-0005-0000-0000-00007C410000}"/>
    <cellStyle name="Normal 3 3 9 3 2" xfId="22023" xr:uid="{00000000-0005-0000-0000-00007D410000}"/>
    <cellStyle name="Normal 3 30" xfId="14376" xr:uid="{00000000-0005-0000-0000-00007E410000}"/>
    <cellStyle name="Normal 3 31" xfId="19631" xr:uid="{00000000-0005-0000-0000-00007F410000}"/>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3" xfId="22024" xr:uid="{00000000-0005-0000-0000-000084410000}"/>
    <cellStyle name="Normal 3 4 3" xfId="14380" xr:uid="{00000000-0005-0000-0000-000085410000}"/>
    <cellStyle name="Normal 3 4 3 2" xfId="14381" xr:uid="{00000000-0005-0000-0000-000086410000}"/>
    <cellStyle name="Normal 3 4 3 2 2" xfId="22027" xr:uid="{00000000-0005-0000-0000-000087410000}"/>
    <cellStyle name="Normal 3 4 3 3" xfId="22026" xr:uid="{00000000-0005-0000-0000-000088410000}"/>
    <cellStyle name="Normal 3 4 4" xfId="14382" xr:uid="{00000000-0005-0000-0000-000089410000}"/>
    <cellStyle name="Normal 3 4 4 2" xfId="14383" xr:uid="{00000000-0005-0000-0000-00008A410000}"/>
    <cellStyle name="Normal 3 4 4 2 2" xfId="22029" xr:uid="{00000000-0005-0000-0000-00008B410000}"/>
    <cellStyle name="Normal 3 4 4 3" xfId="22028" xr:uid="{00000000-0005-0000-0000-00008C410000}"/>
    <cellStyle name="Normal 3 4 5" xfId="14384" xr:uid="{00000000-0005-0000-0000-00008D410000}"/>
    <cellStyle name="Normal 3 4 5 2" xfId="22030" xr:uid="{00000000-0005-0000-0000-00008E410000}"/>
    <cellStyle name="Normal 3 4 6" xfId="14385" xr:uid="{00000000-0005-0000-0000-00008F410000}"/>
    <cellStyle name="Normal 3 4 6 2" xfId="22031" xr:uid="{00000000-0005-0000-0000-000090410000}"/>
    <cellStyle name="Normal 3 4 7" xfId="14386" xr:uid="{00000000-0005-0000-0000-000091410000}"/>
    <cellStyle name="Normal 3 4 7 2" xfId="22032" xr:uid="{00000000-0005-0000-0000-000092410000}"/>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3" xfId="14394" xr:uid="{00000000-0005-0000-0000-00009C410000}"/>
    <cellStyle name="Normal 3 5 2 2 2 3 2" xfId="22038" xr:uid="{00000000-0005-0000-0000-00009D410000}"/>
    <cellStyle name="Normal 3 5 2 2 2 4" xfId="22036" xr:uid="{00000000-0005-0000-0000-00009E410000}"/>
    <cellStyle name="Normal 3 5 2 2 3" xfId="14395" xr:uid="{00000000-0005-0000-0000-00009F410000}"/>
    <cellStyle name="Normal 3 5 2 2 3 2" xfId="14396" xr:uid="{00000000-0005-0000-0000-0000A0410000}"/>
    <cellStyle name="Normal 3 5 2 2 3 2 2" xfId="22040" xr:uid="{00000000-0005-0000-0000-0000A1410000}"/>
    <cellStyle name="Normal 3 5 2 2 3 3" xfId="22039" xr:uid="{00000000-0005-0000-0000-0000A2410000}"/>
    <cellStyle name="Normal 3 5 2 2 4" xfId="14397" xr:uid="{00000000-0005-0000-0000-0000A3410000}"/>
    <cellStyle name="Normal 3 5 2 2 4 2" xfId="22041" xr:uid="{00000000-0005-0000-0000-0000A4410000}"/>
    <cellStyle name="Normal 3 5 2 2 5" xfId="22035" xr:uid="{00000000-0005-0000-0000-0000A5410000}"/>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3" xfId="22043" xr:uid="{00000000-0005-0000-0000-0000AA410000}"/>
    <cellStyle name="Normal 3 5 2 3 3" xfId="14401" xr:uid="{00000000-0005-0000-0000-0000AB410000}"/>
    <cellStyle name="Normal 3 5 2 3 3 2" xfId="22045" xr:uid="{00000000-0005-0000-0000-0000AC410000}"/>
    <cellStyle name="Normal 3 5 2 3 4" xfId="22042" xr:uid="{00000000-0005-0000-0000-0000AD410000}"/>
    <cellStyle name="Normal 3 5 2 4" xfId="14402" xr:uid="{00000000-0005-0000-0000-0000AE410000}"/>
    <cellStyle name="Normal 3 5 2 4 2" xfId="14403" xr:uid="{00000000-0005-0000-0000-0000AF410000}"/>
    <cellStyle name="Normal 3 5 2 4 2 2" xfId="22047" xr:uid="{00000000-0005-0000-0000-0000B0410000}"/>
    <cellStyle name="Normal 3 5 2 4 3" xfId="22046" xr:uid="{00000000-0005-0000-0000-0000B1410000}"/>
    <cellStyle name="Normal 3 5 2 5" xfId="14404" xr:uid="{00000000-0005-0000-0000-0000B2410000}"/>
    <cellStyle name="Normal 3 5 2 5 2" xfId="22048" xr:uid="{00000000-0005-0000-0000-0000B3410000}"/>
    <cellStyle name="Normal 3 5 2 6" xfId="14405" xr:uid="{00000000-0005-0000-0000-0000B4410000}"/>
    <cellStyle name="Normal 3 5 2 6 2" xfId="22049" xr:uid="{00000000-0005-0000-0000-0000B5410000}"/>
    <cellStyle name="Normal 3 5 2 7" xfId="22034" xr:uid="{00000000-0005-0000-0000-0000B6410000}"/>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3" xfId="14409" xr:uid="{00000000-0005-0000-0000-0000BB410000}"/>
    <cellStyle name="Normal 3 5 3 2 3 2" xfId="22053" xr:uid="{00000000-0005-0000-0000-0000BC410000}"/>
    <cellStyle name="Normal 3 5 3 2 4" xfId="22051" xr:uid="{00000000-0005-0000-0000-0000BD410000}"/>
    <cellStyle name="Normal 3 5 3 3" xfId="14410" xr:uid="{00000000-0005-0000-0000-0000BE410000}"/>
    <cellStyle name="Normal 3 5 3 3 2" xfId="14411" xr:uid="{00000000-0005-0000-0000-0000BF410000}"/>
    <cellStyle name="Normal 3 5 3 3 2 2" xfId="22055" xr:uid="{00000000-0005-0000-0000-0000C0410000}"/>
    <cellStyle name="Normal 3 5 3 3 3" xfId="22054" xr:uid="{00000000-0005-0000-0000-0000C1410000}"/>
    <cellStyle name="Normal 3 5 3 4" xfId="14412" xr:uid="{00000000-0005-0000-0000-0000C2410000}"/>
    <cellStyle name="Normal 3 5 3 4 2" xfId="22056" xr:uid="{00000000-0005-0000-0000-0000C3410000}"/>
    <cellStyle name="Normal 3 5 3 5" xfId="14413" xr:uid="{00000000-0005-0000-0000-0000C4410000}"/>
    <cellStyle name="Normal 3 5 3 5 2" xfId="22057" xr:uid="{00000000-0005-0000-0000-0000C5410000}"/>
    <cellStyle name="Normal 3 5 3 6" xfId="22050" xr:uid="{00000000-0005-0000-0000-0000C6410000}"/>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3" xfId="22059" xr:uid="{00000000-0005-0000-0000-0000CB410000}"/>
    <cellStyle name="Normal 3 5 4 3" xfId="14417" xr:uid="{00000000-0005-0000-0000-0000CC410000}"/>
    <cellStyle name="Normal 3 5 4 3 2" xfId="22061" xr:uid="{00000000-0005-0000-0000-0000CD410000}"/>
    <cellStyle name="Normal 3 5 4 4" xfId="14418" xr:uid="{00000000-0005-0000-0000-0000CE410000}"/>
    <cellStyle name="Normal 3 5 4 4 2" xfId="22062" xr:uid="{00000000-0005-0000-0000-0000CF410000}"/>
    <cellStyle name="Normal 3 5 4 5" xfId="22058" xr:uid="{00000000-0005-0000-0000-0000D0410000}"/>
    <cellStyle name="Normal 3 5 5" xfId="14419" xr:uid="{00000000-0005-0000-0000-0000D1410000}"/>
    <cellStyle name="Normal 3 5 5 2" xfId="14420" xr:uid="{00000000-0005-0000-0000-0000D2410000}"/>
    <cellStyle name="Normal 3 5 5 2 2" xfId="22064" xr:uid="{00000000-0005-0000-0000-0000D3410000}"/>
    <cellStyle name="Normal 3 5 5 3" xfId="22063" xr:uid="{00000000-0005-0000-0000-0000D4410000}"/>
    <cellStyle name="Normal 3 5 6" xfId="14421" xr:uid="{00000000-0005-0000-0000-0000D5410000}"/>
    <cellStyle name="Normal 3 5 6 2" xfId="22065" xr:uid="{00000000-0005-0000-0000-0000D6410000}"/>
    <cellStyle name="Normal 3 5 7" xfId="14422" xr:uid="{00000000-0005-0000-0000-0000D7410000}"/>
    <cellStyle name="Normal 3 5 7 2" xfId="22066" xr:uid="{00000000-0005-0000-0000-0000D8410000}"/>
    <cellStyle name="Normal 3 5 8" xfId="14423" xr:uid="{00000000-0005-0000-0000-0000D9410000}"/>
    <cellStyle name="Normal 3 5 8 2" xfId="22067" xr:uid="{00000000-0005-0000-0000-0000DA410000}"/>
    <cellStyle name="Normal 3 5 9" xfId="14424" xr:uid="{00000000-0005-0000-0000-0000DB410000}"/>
    <cellStyle name="Normal 3 5 9 2" xfId="22068" xr:uid="{00000000-0005-0000-0000-0000DC410000}"/>
    <cellStyle name="Normal 3 6" xfId="14425" xr:uid="{00000000-0005-0000-0000-0000DD410000}"/>
    <cellStyle name="Normal 3 6 2" xfId="14426" xr:uid="{00000000-0005-0000-0000-0000DE410000}"/>
    <cellStyle name="Normal 3 6 2 2" xfId="22069" xr:uid="{00000000-0005-0000-0000-0000DF410000}"/>
    <cellStyle name="Normal 3 6 3" xfId="14427" xr:uid="{00000000-0005-0000-0000-0000E0410000}"/>
    <cellStyle name="Normal 3 6 3 2" xfId="22070" xr:uid="{00000000-0005-0000-0000-0000E1410000}"/>
    <cellStyle name="Normal 3 6 4" xfId="14428" xr:uid="{00000000-0005-0000-0000-0000E2410000}"/>
    <cellStyle name="Normal 3 6 4 2" xfId="22071" xr:uid="{00000000-0005-0000-0000-0000E3410000}"/>
    <cellStyle name="Normal 3 6 5" xfId="14429" xr:uid="{00000000-0005-0000-0000-0000E4410000}"/>
    <cellStyle name="Normal 3 6 5 2" xfId="22072" xr:uid="{00000000-0005-0000-0000-0000E5410000}"/>
    <cellStyle name="Normal 3 6 6" xfId="14430" xr:uid="{00000000-0005-0000-0000-0000E6410000}"/>
    <cellStyle name="Normal 3 6 6 2" xfId="22073" xr:uid="{00000000-0005-0000-0000-0000E7410000}"/>
    <cellStyle name="Normal 3 6 7" xfId="14431" xr:uid="{00000000-0005-0000-0000-0000E8410000}"/>
    <cellStyle name="Normal 3 6 7 2" xfId="22074" xr:uid="{00000000-0005-0000-0000-0000E9410000}"/>
    <cellStyle name="Normal 3 6 8" xfId="14432" xr:uid="{00000000-0005-0000-0000-0000EA410000}"/>
    <cellStyle name="Normal 3 7" xfId="14433" xr:uid="{00000000-0005-0000-0000-0000EB410000}"/>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3" xfId="14438" xr:uid="{00000000-0005-0000-0000-0000F1410000}"/>
    <cellStyle name="Normal 3 7 2 2 2 3 2" xfId="22080" xr:uid="{00000000-0005-0000-0000-0000F2410000}"/>
    <cellStyle name="Normal 3 7 2 2 2 4" xfId="22078" xr:uid="{00000000-0005-0000-0000-0000F3410000}"/>
    <cellStyle name="Normal 3 7 2 2 3" xfId="14439" xr:uid="{00000000-0005-0000-0000-0000F4410000}"/>
    <cellStyle name="Normal 3 7 2 2 3 2" xfId="14440" xr:uid="{00000000-0005-0000-0000-0000F5410000}"/>
    <cellStyle name="Normal 3 7 2 2 3 2 2" xfId="22082" xr:uid="{00000000-0005-0000-0000-0000F6410000}"/>
    <cellStyle name="Normal 3 7 2 2 3 3" xfId="22081" xr:uid="{00000000-0005-0000-0000-0000F7410000}"/>
    <cellStyle name="Normal 3 7 2 2 4" xfId="14441" xr:uid="{00000000-0005-0000-0000-0000F8410000}"/>
    <cellStyle name="Normal 3 7 2 2 4 2" xfId="22083" xr:uid="{00000000-0005-0000-0000-0000F9410000}"/>
    <cellStyle name="Normal 3 7 2 2 5" xfId="22077" xr:uid="{00000000-0005-0000-0000-0000FA410000}"/>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3" xfId="22085" xr:uid="{00000000-0005-0000-0000-0000FF410000}"/>
    <cellStyle name="Normal 3 7 2 3 3" xfId="14445" xr:uid="{00000000-0005-0000-0000-000000420000}"/>
    <cellStyle name="Normal 3 7 2 3 3 2" xfId="22087" xr:uid="{00000000-0005-0000-0000-000001420000}"/>
    <cellStyle name="Normal 3 7 2 3 4" xfId="22084" xr:uid="{00000000-0005-0000-0000-000002420000}"/>
    <cellStyle name="Normal 3 7 2 4" xfId="14446" xr:uid="{00000000-0005-0000-0000-000003420000}"/>
    <cellStyle name="Normal 3 7 2 4 2" xfId="14447" xr:uid="{00000000-0005-0000-0000-000004420000}"/>
    <cellStyle name="Normal 3 7 2 4 2 2" xfId="22089" xr:uid="{00000000-0005-0000-0000-000005420000}"/>
    <cellStyle name="Normal 3 7 2 4 3" xfId="22088" xr:uid="{00000000-0005-0000-0000-000006420000}"/>
    <cellStyle name="Normal 3 7 2 5" xfId="14448" xr:uid="{00000000-0005-0000-0000-000007420000}"/>
    <cellStyle name="Normal 3 7 2 5 2" xfId="22090" xr:uid="{00000000-0005-0000-0000-000008420000}"/>
    <cellStyle name="Normal 3 7 2 6" xfId="14449" xr:uid="{00000000-0005-0000-0000-000009420000}"/>
    <cellStyle name="Normal 3 7 2 6 2" xfId="22091" xr:uid="{00000000-0005-0000-0000-00000A420000}"/>
    <cellStyle name="Normal 3 7 2 7" xfId="22076" xr:uid="{00000000-0005-0000-0000-00000B420000}"/>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3" xfId="14453" xr:uid="{00000000-0005-0000-0000-000010420000}"/>
    <cellStyle name="Normal 3 7 3 2 3 2" xfId="22095" xr:uid="{00000000-0005-0000-0000-000011420000}"/>
    <cellStyle name="Normal 3 7 3 2 4" xfId="22093" xr:uid="{00000000-0005-0000-0000-000012420000}"/>
    <cellStyle name="Normal 3 7 3 3" xfId="14454" xr:uid="{00000000-0005-0000-0000-000013420000}"/>
    <cellStyle name="Normal 3 7 3 3 2" xfId="14455" xr:uid="{00000000-0005-0000-0000-000014420000}"/>
    <cellStyle name="Normal 3 7 3 3 2 2" xfId="22097" xr:uid="{00000000-0005-0000-0000-000015420000}"/>
    <cellStyle name="Normal 3 7 3 3 3" xfId="22096" xr:uid="{00000000-0005-0000-0000-000016420000}"/>
    <cellStyle name="Normal 3 7 3 4" xfId="14456" xr:uid="{00000000-0005-0000-0000-000017420000}"/>
    <cellStyle name="Normal 3 7 3 4 2" xfId="22098" xr:uid="{00000000-0005-0000-0000-000018420000}"/>
    <cellStyle name="Normal 3 7 3 5" xfId="14457" xr:uid="{00000000-0005-0000-0000-000019420000}"/>
    <cellStyle name="Normal 3 7 3 5 2" xfId="22099" xr:uid="{00000000-0005-0000-0000-00001A420000}"/>
    <cellStyle name="Normal 3 7 3 6" xfId="22092" xr:uid="{00000000-0005-0000-0000-00001B420000}"/>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3" xfId="22101" xr:uid="{00000000-0005-0000-0000-000020420000}"/>
    <cellStyle name="Normal 3 7 4 3" xfId="14461" xr:uid="{00000000-0005-0000-0000-000021420000}"/>
    <cellStyle name="Normal 3 7 4 3 2" xfId="22103" xr:uid="{00000000-0005-0000-0000-000022420000}"/>
    <cellStyle name="Normal 3 7 4 4" xfId="14462" xr:uid="{00000000-0005-0000-0000-000023420000}"/>
    <cellStyle name="Normal 3 7 4 4 2" xfId="22104" xr:uid="{00000000-0005-0000-0000-000024420000}"/>
    <cellStyle name="Normal 3 7 4 5" xfId="22100" xr:uid="{00000000-0005-0000-0000-000025420000}"/>
    <cellStyle name="Normal 3 7 5" xfId="14463" xr:uid="{00000000-0005-0000-0000-000026420000}"/>
    <cellStyle name="Normal 3 7 5 2" xfId="14464" xr:uid="{00000000-0005-0000-0000-000027420000}"/>
    <cellStyle name="Normal 3 7 5 2 2" xfId="22106" xr:uid="{00000000-0005-0000-0000-000028420000}"/>
    <cellStyle name="Normal 3 7 5 3" xfId="22105" xr:uid="{00000000-0005-0000-0000-000029420000}"/>
    <cellStyle name="Normal 3 7 6" xfId="14465" xr:uid="{00000000-0005-0000-0000-00002A420000}"/>
    <cellStyle name="Normal 3 7 6 2" xfId="22107" xr:uid="{00000000-0005-0000-0000-00002B420000}"/>
    <cellStyle name="Normal 3 7 7" xfId="14466" xr:uid="{00000000-0005-0000-0000-00002C420000}"/>
    <cellStyle name="Normal 3 7 7 2" xfId="22108" xr:uid="{00000000-0005-0000-0000-00002D420000}"/>
    <cellStyle name="Normal 3 7 8" xfId="14467" xr:uid="{00000000-0005-0000-0000-00002E420000}"/>
    <cellStyle name="Normal 3 7 9" xfId="22075" xr:uid="{00000000-0005-0000-0000-00002F420000}"/>
    <cellStyle name="Normal 3 8" xfId="14468" xr:uid="{00000000-0005-0000-0000-000030420000}"/>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3" xfId="14472" xr:uid="{00000000-0005-0000-0000-000035420000}"/>
    <cellStyle name="Normal 3 8 2 2 3 2" xfId="22113" xr:uid="{00000000-0005-0000-0000-000036420000}"/>
    <cellStyle name="Normal 3 8 2 2 4" xfId="22111" xr:uid="{00000000-0005-0000-0000-000037420000}"/>
    <cellStyle name="Normal 3 8 2 3" xfId="14473" xr:uid="{00000000-0005-0000-0000-000038420000}"/>
    <cellStyle name="Normal 3 8 2 3 2" xfId="14474" xr:uid="{00000000-0005-0000-0000-000039420000}"/>
    <cellStyle name="Normal 3 8 2 3 2 2" xfId="22115" xr:uid="{00000000-0005-0000-0000-00003A420000}"/>
    <cellStyle name="Normal 3 8 2 3 3" xfId="22114" xr:uid="{00000000-0005-0000-0000-00003B420000}"/>
    <cellStyle name="Normal 3 8 2 4" xfId="14475" xr:uid="{00000000-0005-0000-0000-00003C420000}"/>
    <cellStyle name="Normal 3 8 2 4 2" xfId="22116" xr:uid="{00000000-0005-0000-0000-00003D420000}"/>
    <cellStyle name="Normal 3 8 2 5" xfId="14476" xr:uid="{00000000-0005-0000-0000-00003E420000}"/>
    <cellStyle name="Normal 3 8 2 5 2" xfId="22117" xr:uid="{00000000-0005-0000-0000-00003F420000}"/>
    <cellStyle name="Normal 3 8 2 6" xfId="22110" xr:uid="{00000000-0005-0000-0000-000040420000}"/>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3" xfId="22119" xr:uid="{00000000-0005-0000-0000-000045420000}"/>
    <cellStyle name="Normal 3 8 3 3" xfId="14480" xr:uid="{00000000-0005-0000-0000-000046420000}"/>
    <cellStyle name="Normal 3 8 3 3 2" xfId="22121" xr:uid="{00000000-0005-0000-0000-000047420000}"/>
    <cellStyle name="Normal 3 8 3 4" xfId="14481" xr:uid="{00000000-0005-0000-0000-000048420000}"/>
    <cellStyle name="Normal 3 8 3 4 2" xfId="22122" xr:uid="{00000000-0005-0000-0000-000049420000}"/>
    <cellStyle name="Normal 3 8 3 5" xfId="22118" xr:uid="{00000000-0005-0000-0000-00004A420000}"/>
    <cellStyle name="Normal 3 8 4" xfId="14482" xr:uid="{00000000-0005-0000-0000-00004B420000}"/>
    <cellStyle name="Normal 3 8 4 2" xfId="14483" xr:uid="{00000000-0005-0000-0000-00004C420000}"/>
    <cellStyle name="Normal 3 8 4 2 2" xfId="22124" xr:uid="{00000000-0005-0000-0000-00004D420000}"/>
    <cellStyle name="Normal 3 8 4 3" xfId="14484" xr:uid="{00000000-0005-0000-0000-00004E420000}"/>
    <cellStyle name="Normal 3 8 4 3 2" xfId="22125" xr:uid="{00000000-0005-0000-0000-00004F420000}"/>
    <cellStyle name="Normal 3 8 4 4" xfId="22123" xr:uid="{00000000-0005-0000-0000-000050420000}"/>
    <cellStyle name="Normal 3 8 5" xfId="14485" xr:uid="{00000000-0005-0000-0000-000051420000}"/>
    <cellStyle name="Normal 3 8 5 2" xfId="22126" xr:uid="{00000000-0005-0000-0000-000052420000}"/>
    <cellStyle name="Normal 3 8 6" xfId="14486" xr:uid="{00000000-0005-0000-0000-000053420000}"/>
    <cellStyle name="Normal 3 8 6 2" xfId="22127" xr:uid="{00000000-0005-0000-0000-000054420000}"/>
    <cellStyle name="Normal 3 8 7" xfId="14487" xr:uid="{00000000-0005-0000-0000-000055420000}"/>
    <cellStyle name="Normal 3 8 8" xfId="22109" xr:uid="{00000000-0005-0000-0000-000056420000}"/>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3" xfId="14492" xr:uid="{00000000-0005-0000-0000-00005C420000}"/>
    <cellStyle name="Normal 3 9 2 2 3 2" xfId="22132" xr:uid="{00000000-0005-0000-0000-00005D420000}"/>
    <cellStyle name="Normal 3 9 2 2 4" xfId="22130" xr:uid="{00000000-0005-0000-0000-00005E420000}"/>
    <cellStyle name="Normal 3 9 2 3" xfId="14493" xr:uid="{00000000-0005-0000-0000-00005F420000}"/>
    <cellStyle name="Normal 3 9 2 3 2" xfId="22133" xr:uid="{00000000-0005-0000-0000-000060420000}"/>
    <cellStyle name="Normal 3 9 2 4" xfId="14494" xr:uid="{00000000-0005-0000-0000-000061420000}"/>
    <cellStyle name="Normal 3 9 2 4 2" xfId="22134" xr:uid="{00000000-0005-0000-0000-000062420000}"/>
    <cellStyle name="Normal 3 9 2 5" xfId="14495" xr:uid="{00000000-0005-0000-0000-000063420000}"/>
    <cellStyle name="Normal 3 9 2 5 2" xfId="22135" xr:uid="{00000000-0005-0000-0000-000064420000}"/>
    <cellStyle name="Normal 3 9 2 6" xfId="22129" xr:uid="{00000000-0005-0000-0000-000065420000}"/>
    <cellStyle name="Normal 3 9 3" xfId="14496" xr:uid="{00000000-0005-0000-0000-000066420000}"/>
    <cellStyle name="Normal 3 9 3 2" xfId="14497" xr:uid="{00000000-0005-0000-0000-000067420000}"/>
    <cellStyle name="Normal 3 9 3 2 2" xfId="22137" xr:uid="{00000000-0005-0000-0000-000068420000}"/>
    <cellStyle name="Normal 3 9 3 3" xfId="14498" xr:uid="{00000000-0005-0000-0000-000069420000}"/>
    <cellStyle name="Normal 3 9 3 3 2" xfId="22138" xr:uid="{00000000-0005-0000-0000-00006A420000}"/>
    <cellStyle name="Normal 3 9 3 4" xfId="14499" xr:uid="{00000000-0005-0000-0000-00006B420000}"/>
    <cellStyle name="Normal 3 9 3 4 2" xfId="22139" xr:uid="{00000000-0005-0000-0000-00006C420000}"/>
    <cellStyle name="Normal 3 9 3 5" xfId="22136" xr:uid="{00000000-0005-0000-0000-00006D420000}"/>
    <cellStyle name="Normal 3 9 4" xfId="14500" xr:uid="{00000000-0005-0000-0000-00006E420000}"/>
    <cellStyle name="Normal 3 9 4 2" xfId="14501" xr:uid="{00000000-0005-0000-0000-00006F420000}"/>
    <cellStyle name="Normal 3 9 4 2 2" xfId="22141" xr:uid="{00000000-0005-0000-0000-000070420000}"/>
    <cellStyle name="Normal 3 9 4 3" xfId="14502" xr:uid="{00000000-0005-0000-0000-000071420000}"/>
    <cellStyle name="Normal 3 9 4 3 2" xfId="22142" xr:uid="{00000000-0005-0000-0000-000072420000}"/>
    <cellStyle name="Normal 3 9 4 4" xfId="22140" xr:uid="{00000000-0005-0000-0000-000073420000}"/>
    <cellStyle name="Normal 3 9 5" xfId="14503" xr:uid="{00000000-0005-0000-0000-000074420000}"/>
    <cellStyle name="Normal 3 9 5 2" xfId="22143" xr:uid="{00000000-0005-0000-0000-000075420000}"/>
    <cellStyle name="Normal 3 9 6" xfId="14504" xr:uid="{00000000-0005-0000-0000-000076420000}"/>
    <cellStyle name="Normal 3 9 6 2" xfId="22144" xr:uid="{00000000-0005-0000-0000-000077420000}"/>
    <cellStyle name="Normal 3 9 7" xfId="22128" xr:uid="{00000000-0005-0000-0000-000078420000}"/>
    <cellStyle name="Normal 30" xfId="14505" xr:uid="{00000000-0005-0000-0000-000079420000}"/>
    <cellStyle name="Normal 30 2" xfId="14506" xr:uid="{00000000-0005-0000-0000-00007A420000}"/>
    <cellStyle name="Normal 30 2 2" xfId="22146" xr:uid="{00000000-0005-0000-0000-00007B420000}"/>
    <cellStyle name="Normal 30 3" xfId="14507" xr:uid="{00000000-0005-0000-0000-00007C420000}"/>
    <cellStyle name="Normal 30 4" xfId="14508" xr:uid="{00000000-0005-0000-0000-00007D420000}"/>
    <cellStyle name="Normal 30 5" xfId="22145" xr:uid="{00000000-0005-0000-0000-00007E420000}"/>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2" xfId="14540" xr:uid="{00000000-0005-0000-0000-00009E420000}"/>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3" xfId="22152" xr:uid="{00000000-0005-0000-0000-00000A430000}"/>
    <cellStyle name="Normal 33 3" xfId="14643" xr:uid="{00000000-0005-0000-0000-00000B430000}"/>
    <cellStyle name="Normal 33 3 2" xfId="22154" xr:uid="{00000000-0005-0000-0000-00000C430000}"/>
    <cellStyle name="Normal 33 4" xfId="14644" xr:uid="{00000000-0005-0000-0000-00000D430000}"/>
    <cellStyle name="Normal 33 4 2" xfId="22155" xr:uid="{00000000-0005-0000-0000-00000E430000}"/>
    <cellStyle name="Normal 33 5" xfId="14645" xr:uid="{00000000-0005-0000-0000-00000F430000}"/>
    <cellStyle name="Normal 33 6" xfId="22151" xr:uid="{00000000-0005-0000-0000-000010430000}"/>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3" xfId="14682" xr:uid="{00000000-0005-0000-0000-000036430000}"/>
    <cellStyle name="Normal 34 2 3 2" xfId="14683" xr:uid="{00000000-0005-0000-0000-000037430000}"/>
    <cellStyle name="Normal 34 2 3 3" xfId="22158" xr:uid="{00000000-0005-0000-0000-000038430000}"/>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2" xfId="14865" xr:uid="{00000000-0005-0000-0000-0000FC430000}"/>
    <cellStyle name="Normal 4 10 2 10" xfId="14866" xr:uid="{00000000-0005-0000-0000-0000FD430000}"/>
    <cellStyle name="Normal 4 10 2 10 2" xfId="22172" xr:uid="{00000000-0005-0000-0000-0000FE430000}"/>
    <cellStyle name="Normal 4 10 2 11" xfId="14867" xr:uid="{00000000-0005-0000-0000-0000FF430000}"/>
    <cellStyle name="Normal 4 10 2 11 2" xfId="22173" xr:uid="{00000000-0005-0000-0000-000000440000}"/>
    <cellStyle name="Normal 4 10 2 12" xfId="22171" xr:uid="{00000000-0005-0000-0000-000001440000}"/>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3" xfId="22175" xr:uid="{00000000-0005-0000-0000-000006440000}"/>
    <cellStyle name="Normal 4 10 2 2 3" xfId="14871" xr:uid="{00000000-0005-0000-0000-000007440000}"/>
    <cellStyle name="Normal 4 10 2 2 3 2" xfId="22177" xr:uid="{00000000-0005-0000-0000-000008440000}"/>
    <cellStyle name="Normal 4 10 2 2 4" xfId="14872" xr:uid="{00000000-0005-0000-0000-000009440000}"/>
    <cellStyle name="Normal 4 10 2 2 4 2" xfId="22178" xr:uid="{00000000-0005-0000-0000-00000A440000}"/>
    <cellStyle name="Normal 4 10 2 2 5" xfId="22174" xr:uid="{00000000-0005-0000-0000-00000B440000}"/>
    <cellStyle name="Normal 4 10 2 3" xfId="14873" xr:uid="{00000000-0005-0000-0000-00000C440000}"/>
    <cellStyle name="Normal 4 10 2 3 2" xfId="22179" xr:uid="{00000000-0005-0000-0000-00000D440000}"/>
    <cellStyle name="Normal 4 10 2 4" xfId="14874" xr:uid="{00000000-0005-0000-0000-00000E440000}"/>
    <cellStyle name="Normal 4 10 2 4 2" xfId="22180" xr:uid="{00000000-0005-0000-0000-00000F440000}"/>
    <cellStyle name="Normal 4 10 2 5" xfId="14875" xr:uid="{00000000-0005-0000-0000-000010440000}"/>
    <cellStyle name="Normal 4 10 2 5 2" xfId="22181" xr:uid="{00000000-0005-0000-0000-000011440000}"/>
    <cellStyle name="Normal 4 10 2 6" xfId="14876" xr:uid="{00000000-0005-0000-0000-000012440000}"/>
    <cellStyle name="Normal 4 10 2 6 2" xfId="22182" xr:uid="{00000000-0005-0000-0000-000013440000}"/>
    <cellStyle name="Normal 4 10 2 7" xfId="14877" xr:uid="{00000000-0005-0000-0000-000014440000}"/>
    <cellStyle name="Normal 4 10 2 7 2" xfId="22183" xr:uid="{00000000-0005-0000-0000-000015440000}"/>
    <cellStyle name="Normal 4 10 2 8" xfId="14878" xr:uid="{00000000-0005-0000-0000-000016440000}"/>
    <cellStyle name="Normal 4 10 2 8 2" xfId="22184" xr:uid="{00000000-0005-0000-0000-000017440000}"/>
    <cellStyle name="Normal 4 10 2 9" xfId="14879" xr:uid="{00000000-0005-0000-0000-000018440000}"/>
    <cellStyle name="Normal 4 10 2 9 2" xfId="22185" xr:uid="{00000000-0005-0000-0000-000019440000}"/>
    <cellStyle name="Normal 4 10 3" xfId="14880" xr:uid="{00000000-0005-0000-0000-00001A440000}"/>
    <cellStyle name="Normal 4 10 3 2" xfId="14881" xr:uid="{00000000-0005-0000-0000-00001B440000}"/>
    <cellStyle name="Normal 4 10 3 2 2" xfId="22187" xr:uid="{00000000-0005-0000-0000-00001C440000}"/>
    <cellStyle name="Normal 4 10 3 3" xfId="14882" xr:uid="{00000000-0005-0000-0000-00001D440000}"/>
    <cellStyle name="Normal 4 10 3 3 2" xfId="22188" xr:uid="{00000000-0005-0000-0000-00001E440000}"/>
    <cellStyle name="Normal 4 10 3 4" xfId="14883" xr:uid="{00000000-0005-0000-0000-00001F440000}"/>
    <cellStyle name="Normal 4 10 3 4 2" xfId="22189" xr:uid="{00000000-0005-0000-0000-000020440000}"/>
    <cellStyle name="Normal 4 10 3 5" xfId="22186" xr:uid="{00000000-0005-0000-0000-000021440000}"/>
    <cellStyle name="Normal 4 10 4" xfId="14884" xr:uid="{00000000-0005-0000-0000-000022440000}"/>
    <cellStyle name="Normal 4 10 4 2" xfId="14885" xr:uid="{00000000-0005-0000-0000-000023440000}"/>
    <cellStyle name="Normal 4 10 4 2 2" xfId="22191" xr:uid="{00000000-0005-0000-0000-000024440000}"/>
    <cellStyle name="Normal 4 10 4 3" xfId="22190" xr:uid="{00000000-0005-0000-0000-000025440000}"/>
    <cellStyle name="Normal 4 10 5" xfId="14886" xr:uid="{00000000-0005-0000-0000-000026440000}"/>
    <cellStyle name="Normal 4 10 5 2" xfId="22192" xr:uid="{00000000-0005-0000-0000-000027440000}"/>
    <cellStyle name="Normal 4 10 6" xfId="14887" xr:uid="{00000000-0005-0000-0000-000028440000}"/>
    <cellStyle name="Normal 4 10 6 2" xfId="22193" xr:uid="{00000000-0005-0000-0000-000029440000}"/>
    <cellStyle name="Normal 4 10 7" xfId="14888" xr:uid="{00000000-0005-0000-0000-00002A440000}"/>
    <cellStyle name="Normal 4 10 7 2" xfId="22194" xr:uid="{00000000-0005-0000-0000-00002B440000}"/>
    <cellStyle name="Normal 4 10 8" xfId="14889" xr:uid="{00000000-0005-0000-0000-00002C440000}"/>
    <cellStyle name="Normal 4 10 8 2" xfId="22195" xr:uid="{00000000-0005-0000-0000-00002D440000}"/>
    <cellStyle name="Normal 4 10 9" xfId="14890" xr:uid="{00000000-0005-0000-0000-00002E440000}"/>
    <cellStyle name="Normal 4 10 9 2" xfId="22196" xr:uid="{00000000-0005-0000-0000-00002F440000}"/>
    <cellStyle name="Normal 4 11" xfId="14891" xr:uid="{00000000-0005-0000-0000-000030440000}"/>
    <cellStyle name="Normal 4 11 10" xfId="14892" xr:uid="{00000000-0005-0000-0000-000031440000}"/>
    <cellStyle name="Normal 4 11 10 2" xfId="22198" xr:uid="{00000000-0005-0000-0000-000032440000}"/>
    <cellStyle name="Normal 4 11 11" xfId="14893" xr:uid="{00000000-0005-0000-0000-000033440000}"/>
    <cellStyle name="Normal 4 11 11 2" xfId="22199" xr:uid="{00000000-0005-0000-0000-000034440000}"/>
    <cellStyle name="Normal 4 11 12" xfId="14894" xr:uid="{00000000-0005-0000-0000-000035440000}"/>
    <cellStyle name="Normal 4 11 13" xfId="22197" xr:uid="{00000000-0005-0000-0000-000036440000}"/>
    <cellStyle name="Normal 4 11 2" xfId="14895" xr:uid="{00000000-0005-0000-0000-000037440000}"/>
    <cellStyle name="Normal 4 11 2 2" xfId="14896" xr:uid="{00000000-0005-0000-0000-000038440000}"/>
    <cellStyle name="Normal 4 11 2 2 2" xfId="14897" xr:uid="{00000000-0005-0000-0000-000039440000}"/>
    <cellStyle name="Normal 4 11 2 2 2 2" xfId="22202" xr:uid="{00000000-0005-0000-0000-00003A440000}"/>
    <cellStyle name="Normal 4 11 2 2 3" xfId="14898" xr:uid="{00000000-0005-0000-0000-00003B440000}"/>
    <cellStyle name="Normal 4 11 2 2 3 2" xfId="22203" xr:uid="{00000000-0005-0000-0000-00003C440000}"/>
    <cellStyle name="Normal 4 11 2 2 4" xfId="22201" xr:uid="{00000000-0005-0000-0000-00003D440000}"/>
    <cellStyle name="Normal 4 11 2 3" xfId="14899" xr:uid="{00000000-0005-0000-0000-00003E440000}"/>
    <cellStyle name="Normal 4 11 2 3 2" xfId="22204" xr:uid="{00000000-0005-0000-0000-00003F440000}"/>
    <cellStyle name="Normal 4 11 2 4" xfId="14900" xr:uid="{00000000-0005-0000-0000-000040440000}"/>
    <cellStyle name="Normal 4 11 2 4 2" xfId="22205" xr:uid="{00000000-0005-0000-0000-000041440000}"/>
    <cellStyle name="Normal 4 11 2 5" xfId="14901" xr:uid="{00000000-0005-0000-0000-000042440000}"/>
    <cellStyle name="Normal 4 11 2 5 2" xfId="22206" xr:uid="{00000000-0005-0000-0000-000043440000}"/>
    <cellStyle name="Normal 4 11 2 6" xfId="14902" xr:uid="{00000000-0005-0000-0000-000044440000}"/>
    <cellStyle name="Normal 4 11 2 6 2" xfId="22207" xr:uid="{00000000-0005-0000-0000-000045440000}"/>
    <cellStyle name="Normal 4 11 2 7" xfId="14903" xr:uid="{00000000-0005-0000-0000-000046440000}"/>
    <cellStyle name="Normal 4 11 2 7 2" xfId="22208" xr:uid="{00000000-0005-0000-0000-000047440000}"/>
    <cellStyle name="Normal 4 11 2 8" xfId="22200" xr:uid="{00000000-0005-0000-0000-000048440000}"/>
    <cellStyle name="Normal 4 11 3" xfId="14904" xr:uid="{00000000-0005-0000-0000-000049440000}"/>
    <cellStyle name="Normal 4 11 3 2" xfId="14905" xr:uid="{00000000-0005-0000-0000-00004A440000}"/>
    <cellStyle name="Normal 4 11 3 2 2" xfId="22210" xr:uid="{00000000-0005-0000-0000-00004B440000}"/>
    <cellStyle name="Normal 4 11 3 3" xfId="22209" xr:uid="{00000000-0005-0000-0000-00004C440000}"/>
    <cellStyle name="Normal 4 11 4" xfId="14906" xr:uid="{00000000-0005-0000-0000-00004D440000}"/>
    <cellStyle name="Normal 4 11 4 2" xfId="14907" xr:uid="{00000000-0005-0000-0000-00004E440000}"/>
    <cellStyle name="Normal 4 11 4 2 2" xfId="22212" xr:uid="{00000000-0005-0000-0000-00004F440000}"/>
    <cellStyle name="Normal 4 11 4 3" xfId="22211" xr:uid="{00000000-0005-0000-0000-000050440000}"/>
    <cellStyle name="Normal 4 11 5" xfId="14908" xr:uid="{00000000-0005-0000-0000-000051440000}"/>
    <cellStyle name="Normal 4 11 5 2" xfId="22213" xr:uid="{00000000-0005-0000-0000-000052440000}"/>
    <cellStyle name="Normal 4 11 6" xfId="14909" xr:uid="{00000000-0005-0000-0000-000053440000}"/>
    <cellStyle name="Normal 4 11 6 2" xfId="22214" xr:uid="{00000000-0005-0000-0000-000054440000}"/>
    <cellStyle name="Normal 4 11 7" xfId="14910" xr:uid="{00000000-0005-0000-0000-000055440000}"/>
    <cellStyle name="Normal 4 11 7 2" xfId="22215" xr:uid="{00000000-0005-0000-0000-000056440000}"/>
    <cellStyle name="Normal 4 11 8" xfId="14911" xr:uid="{00000000-0005-0000-0000-000057440000}"/>
    <cellStyle name="Normal 4 11 8 2" xfId="22216" xr:uid="{00000000-0005-0000-0000-000058440000}"/>
    <cellStyle name="Normal 4 11 9" xfId="14912" xr:uid="{00000000-0005-0000-0000-000059440000}"/>
    <cellStyle name="Normal 4 11 9 2" xfId="22217" xr:uid="{00000000-0005-0000-0000-00005A440000}"/>
    <cellStyle name="Normal 4 12" xfId="14913" xr:uid="{00000000-0005-0000-0000-00005B440000}"/>
    <cellStyle name="Normal 4 12 2" xfId="14914" xr:uid="{00000000-0005-0000-0000-00005C440000}"/>
    <cellStyle name="Normal 4 12 2 2" xfId="14915" xr:uid="{00000000-0005-0000-0000-00005D440000}"/>
    <cellStyle name="Normal 4 12 2 2 2" xfId="22220" xr:uid="{00000000-0005-0000-0000-00005E440000}"/>
    <cellStyle name="Normal 4 12 2 3" xfId="14916" xr:uid="{00000000-0005-0000-0000-00005F440000}"/>
    <cellStyle name="Normal 4 12 2 3 2" xfId="22221" xr:uid="{00000000-0005-0000-0000-000060440000}"/>
    <cellStyle name="Normal 4 12 2 4" xfId="14917" xr:uid="{00000000-0005-0000-0000-000061440000}"/>
    <cellStyle name="Normal 4 12 2 4 2" xfId="22222" xr:uid="{00000000-0005-0000-0000-000062440000}"/>
    <cellStyle name="Normal 4 12 2 5" xfId="14918" xr:uid="{00000000-0005-0000-0000-000063440000}"/>
    <cellStyle name="Normal 4 12 2 5 2" xfId="22223" xr:uid="{00000000-0005-0000-0000-000064440000}"/>
    <cellStyle name="Normal 4 12 2 6" xfId="14919" xr:uid="{00000000-0005-0000-0000-000065440000}"/>
    <cellStyle name="Normal 4 12 2 6 2" xfId="22224" xr:uid="{00000000-0005-0000-0000-000066440000}"/>
    <cellStyle name="Normal 4 12 2 7" xfId="22219" xr:uid="{00000000-0005-0000-0000-000067440000}"/>
    <cellStyle name="Normal 4 12 3" xfId="14920" xr:uid="{00000000-0005-0000-0000-000068440000}"/>
    <cellStyle name="Normal 4 12 3 2" xfId="14921" xr:uid="{00000000-0005-0000-0000-000069440000}"/>
    <cellStyle name="Normal 4 12 3 2 2" xfId="22226" xr:uid="{00000000-0005-0000-0000-00006A440000}"/>
    <cellStyle name="Normal 4 12 3 3" xfId="22225" xr:uid="{00000000-0005-0000-0000-00006B440000}"/>
    <cellStyle name="Normal 4 12 4" xfId="14922" xr:uid="{00000000-0005-0000-0000-00006C440000}"/>
    <cellStyle name="Normal 4 12 4 2" xfId="14923" xr:uid="{00000000-0005-0000-0000-00006D440000}"/>
    <cellStyle name="Normal 4 12 4 2 2" xfId="22228" xr:uid="{00000000-0005-0000-0000-00006E440000}"/>
    <cellStyle name="Normal 4 12 4 3" xfId="22227" xr:uid="{00000000-0005-0000-0000-00006F440000}"/>
    <cellStyle name="Normal 4 12 5" xfId="14924" xr:uid="{00000000-0005-0000-0000-000070440000}"/>
    <cellStyle name="Normal 4 12 5 2" xfId="22229" xr:uid="{00000000-0005-0000-0000-000071440000}"/>
    <cellStyle name="Normal 4 12 6" xfId="14925" xr:uid="{00000000-0005-0000-0000-000072440000}"/>
    <cellStyle name="Normal 4 12 6 2" xfId="22230" xr:uid="{00000000-0005-0000-0000-000073440000}"/>
    <cellStyle name="Normal 4 12 7" xfId="14926" xr:uid="{00000000-0005-0000-0000-000074440000}"/>
    <cellStyle name="Normal 4 12 7 2" xfId="22231" xr:uid="{00000000-0005-0000-0000-000075440000}"/>
    <cellStyle name="Normal 4 12 8" xfId="22218" xr:uid="{00000000-0005-0000-0000-000076440000}"/>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3" xfId="14930" xr:uid="{00000000-0005-0000-0000-00007B440000}"/>
    <cellStyle name="Normal 4 13 2 3 2" xfId="22235" xr:uid="{00000000-0005-0000-0000-00007C440000}"/>
    <cellStyle name="Normal 4 13 2 4" xfId="14931" xr:uid="{00000000-0005-0000-0000-00007D440000}"/>
    <cellStyle name="Normal 4 13 2 4 2" xfId="22236" xr:uid="{00000000-0005-0000-0000-00007E440000}"/>
    <cellStyle name="Normal 4 13 2 5" xfId="14932" xr:uid="{00000000-0005-0000-0000-00007F440000}"/>
    <cellStyle name="Normal 4 13 2 5 2" xfId="22237" xr:uid="{00000000-0005-0000-0000-000080440000}"/>
    <cellStyle name="Normal 4 13 2 6" xfId="14933" xr:uid="{00000000-0005-0000-0000-000081440000}"/>
    <cellStyle name="Normal 4 13 2 6 2" xfId="22238" xr:uid="{00000000-0005-0000-0000-000082440000}"/>
    <cellStyle name="Normal 4 13 2 7" xfId="22233" xr:uid="{00000000-0005-0000-0000-000083440000}"/>
    <cellStyle name="Normal 4 13 3" xfId="14934" xr:uid="{00000000-0005-0000-0000-000084440000}"/>
    <cellStyle name="Normal 4 13 3 2" xfId="14935" xr:uid="{00000000-0005-0000-0000-000085440000}"/>
    <cellStyle name="Normal 4 13 3 2 2" xfId="22240" xr:uid="{00000000-0005-0000-0000-000086440000}"/>
    <cellStyle name="Normal 4 13 3 3" xfId="22239" xr:uid="{00000000-0005-0000-0000-000087440000}"/>
    <cellStyle name="Normal 4 13 4" xfId="14936" xr:uid="{00000000-0005-0000-0000-000088440000}"/>
    <cellStyle name="Normal 4 13 4 2" xfId="14937" xr:uid="{00000000-0005-0000-0000-000089440000}"/>
    <cellStyle name="Normal 4 13 4 2 2" xfId="22242" xr:uid="{00000000-0005-0000-0000-00008A440000}"/>
    <cellStyle name="Normal 4 13 4 3" xfId="22241" xr:uid="{00000000-0005-0000-0000-00008B440000}"/>
    <cellStyle name="Normal 4 13 5" xfId="14938" xr:uid="{00000000-0005-0000-0000-00008C440000}"/>
    <cellStyle name="Normal 4 13 5 2" xfId="22243" xr:uid="{00000000-0005-0000-0000-00008D440000}"/>
    <cellStyle name="Normal 4 13 6" xfId="14939" xr:uid="{00000000-0005-0000-0000-00008E440000}"/>
    <cellStyle name="Normal 4 13 6 2" xfId="22244" xr:uid="{00000000-0005-0000-0000-00008F440000}"/>
    <cellStyle name="Normal 4 13 7" xfId="22232" xr:uid="{00000000-0005-0000-0000-000090440000}"/>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3" xfId="14943" xr:uid="{00000000-0005-0000-0000-000095440000}"/>
    <cellStyle name="Normal 4 14 2 3 2" xfId="22248" xr:uid="{00000000-0005-0000-0000-000096440000}"/>
    <cellStyle name="Normal 4 14 2 4" xfId="14944" xr:uid="{00000000-0005-0000-0000-000097440000}"/>
    <cellStyle name="Normal 4 14 2 4 2" xfId="22249" xr:uid="{00000000-0005-0000-0000-000098440000}"/>
    <cellStyle name="Normal 4 14 2 5" xfId="14945" xr:uid="{00000000-0005-0000-0000-000099440000}"/>
    <cellStyle name="Normal 4 14 2 5 2" xfId="22250" xr:uid="{00000000-0005-0000-0000-00009A440000}"/>
    <cellStyle name="Normal 4 14 2 6" xfId="22246" xr:uid="{00000000-0005-0000-0000-00009B440000}"/>
    <cellStyle name="Normal 4 14 3" xfId="14946" xr:uid="{00000000-0005-0000-0000-00009C440000}"/>
    <cellStyle name="Normal 4 14 3 2" xfId="14947" xr:uid="{00000000-0005-0000-0000-00009D440000}"/>
    <cellStyle name="Normal 4 14 3 2 2" xfId="22252" xr:uid="{00000000-0005-0000-0000-00009E440000}"/>
    <cellStyle name="Normal 4 14 3 3" xfId="22251" xr:uid="{00000000-0005-0000-0000-00009F440000}"/>
    <cellStyle name="Normal 4 14 4" xfId="14948" xr:uid="{00000000-0005-0000-0000-0000A0440000}"/>
    <cellStyle name="Normal 4 14 4 2" xfId="14949" xr:uid="{00000000-0005-0000-0000-0000A1440000}"/>
    <cellStyle name="Normal 4 14 4 2 2" xfId="22254" xr:uid="{00000000-0005-0000-0000-0000A2440000}"/>
    <cellStyle name="Normal 4 14 4 3" xfId="22253" xr:uid="{00000000-0005-0000-0000-0000A3440000}"/>
    <cellStyle name="Normal 4 14 5" xfId="14950" xr:uid="{00000000-0005-0000-0000-0000A4440000}"/>
    <cellStyle name="Normal 4 14 5 2" xfId="22255" xr:uid="{00000000-0005-0000-0000-0000A5440000}"/>
    <cellStyle name="Normal 4 14 6" xfId="14951" xr:uid="{00000000-0005-0000-0000-0000A6440000}"/>
    <cellStyle name="Normal 4 14 6 2" xfId="22256" xr:uid="{00000000-0005-0000-0000-0000A7440000}"/>
    <cellStyle name="Normal 4 14 7" xfId="22245" xr:uid="{00000000-0005-0000-0000-0000A8440000}"/>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3" xfId="14955" xr:uid="{00000000-0005-0000-0000-0000AD440000}"/>
    <cellStyle name="Normal 4 15 2 3 2" xfId="22260" xr:uid="{00000000-0005-0000-0000-0000AE440000}"/>
    <cellStyle name="Normal 4 15 2 4" xfId="14956" xr:uid="{00000000-0005-0000-0000-0000AF440000}"/>
    <cellStyle name="Normal 4 15 2 4 2" xfId="22261" xr:uid="{00000000-0005-0000-0000-0000B0440000}"/>
    <cellStyle name="Normal 4 15 2 5" xfId="14957" xr:uid="{00000000-0005-0000-0000-0000B1440000}"/>
    <cellStyle name="Normal 4 15 2 5 2" xfId="22262" xr:uid="{00000000-0005-0000-0000-0000B2440000}"/>
    <cellStyle name="Normal 4 15 2 6" xfId="22258" xr:uid="{00000000-0005-0000-0000-0000B3440000}"/>
    <cellStyle name="Normal 4 15 3" xfId="14958" xr:uid="{00000000-0005-0000-0000-0000B4440000}"/>
    <cellStyle name="Normal 4 15 3 2" xfId="14959" xr:uid="{00000000-0005-0000-0000-0000B5440000}"/>
    <cellStyle name="Normal 4 15 3 2 2" xfId="22264" xr:uid="{00000000-0005-0000-0000-0000B6440000}"/>
    <cellStyle name="Normal 4 15 3 3" xfId="22263" xr:uid="{00000000-0005-0000-0000-0000B7440000}"/>
    <cellStyle name="Normal 4 15 4" xfId="14960" xr:uid="{00000000-0005-0000-0000-0000B8440000}"/>
    <cellStyle name="Normal 4 15 4 2" xfId="14961" xr:uid="{00000000-0005-0000-0000-0000B9440000}"/>
    <cellStyle name="Normal 4 15 4 2 2" xfId="22266" xr:uid="{00000000-0005-0000-0000-0000BA440000}"/>
    <cellStyle name="Normal 4 15 4 3" xfId="22265" xr:uid="{00000000-0005-0000-0000-0000BB440000}"/>
    <cellStyle name="Normal 4 15 5" xfId="14962" xr:uid="{00000000-0005-0000-0000-0000BC440000}"/>
    <cellStyle name="Normal 4 15 5 2" xfId="22267" xr:uid="{00000000-0005-0000-0000-0000BD440000}"/>
    <cellStyle name="Normal 4 15 6" xfId="14963" xr:uid="{00000000-0005-0000-0000-0000BE440000}"/>
    <cellStyle name="Normal 4 15 6 2" xfId="22268" xr:uid="{00000000-0005-0000-0000-0000BF440000}"/>
    <cellStyle name="Normal 4 15 7" xfId="22257" xr:uid="{00000000-0005-0000-0000-0000C0440000}"/>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3" xfId="22270" xr:uid="{00000000-0005-0000-0000-0000C5440000}"/>
    <cellStyle name="Normal 4 16 3" xfId="14967" xr:uid="{00000000-0005-0000-0000-0000C6440000}"/>
    <cellStyle name="Normal 4 16 3 2" xfId="14968" xr:uid="{00000000-0005-0000-0000-0000C7440000}"/>
    <cellStyle name="Normal 4 16 3 2 2" xfId="22273" xr:uid="{00000000-0005-0000-0000-0000C8440000}"/>
    <cellStyle name="Normal 4 16 3 3" xfId="22272" xr:uid="{00000000-0005-0000-0000-0000C9440000}"/>
    <cellStyle name="Normal 4 16 4" xfId="14969" xr:uid="{00000000-0005-0000-0000-0000CA440000}"/>
    <cellStyle name="Normal 4 16 4 2" xfId="14970" xr:uid="{00000000-0005-0000-0000-0000CB440000}"/>
    <cellStyle name="Normal 4 16 4 2 2" xfId="22275" xr:uid="{00000000-0005-0000-0000-0000CC440000}"/>
    <cellStyle name="Normal 4 16 4 3" xfId="22274" xr:uid="{00000000-0005-0000-0000-0000CD440000}"/>
    <cellStyle name="Normal 4 16 5" xfId="14971" xr:uid="{00000000-0005-0000-0000-0000CE440000}"/>
    <cellStyle name="Normal 4 16 5 2" xfId="22276" xr:uid="{00000000-0005-0000-0000-0000CF440000}"/>
    <cellStyle name="Normal 4 16 6" xfId="14972" xr:uid="{00000000-0005-0000-0000-0000D0440000}"/>
    <cellStyle name="Normal 4 16 6 2" xfId="22277" xr:uid="{00000000-0005-0000-0000-0000D1440000}"/>
    <cellStyle name="Normal 4 16 7" xfId="22269" xr:uid="{00000000-0005-0000-0000-0000D2440000}"/>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3" xfId="22279" xr:uid="{00000000-0005-0000-0000-0000D7440000}"/>
    <cellStyle name="Normal 4 17 3" xfId="14976" xr:uid="{00000000-0005-0000-0000-0000D8440000}"/>
    <cellStyle name="Normal 4 17 3 2" xfId="14977" xr:uid="{00000000-0005-0000-0000-0000D9440000}"/>
    <cellStyle name="Normal 4 17 3 2 2" xfId="22282" xr:uid="{00000000-0005-0000-0000-0000DA440000}"/>
    <cellStyle name="Normal 4 17 3 3" xfId="22281" xr:uid="{00000000-0005-0000-0000-0000DB440000}"/>
    <cellStyle name="Normal 4 17 4" xfId="14978" xr:uid="{00000000-0005-0000-0000-0000DC440000}"/>
    <cellStyle name="Normal 4 17 4 2" xfId="14979" xr:uid="{00000000-0005-0000-0000-0000DD440000}"/>
    <cellStyle name="Normal 4 17 4 2 2" xfId="22284" xr:uid="{00000000-0005-0000-0000-0000DE440000}"/>
    <cellStyle name="Normal 4 17 4 3" xfId="22283" xr:uid="{00000000-0005-0000-0000-0000DF440000}"/>
    <cellStyle name="Normal 4 17 5" xfId="14980" xr:uid="{00000000-0005-0000-0000-0000E0440000}"/>
    <cellStyle name="Normal 4 17 5 2" xfId="22285" xr:uid="{00000000-0005-0000-0000-0000E1440000}"/>
    <cellStyle name="Normal 4 17 6" xfId="14981" xr:uid="{00000000-0005-0000-0000-0000E2440000}"/>
    <cellStyle name="Normal 4 17 6 2" xfId="22286" xr:uid="{00000000-0005-0000-0000-0000E3440000}"/>
    <cellStyle name="Normal 4 17 7" xfId="22278" xr:uid="{00000000-0005-0000-0000-0000E4440000}"/>
    <cellStyle name="Normal 4 18" xfId="14982" xr:uid="{00000000-0005-0000-0000-0000E5440000}"/>
    <cellStyle name="Normal 4 18 2" xfId="14983" xr:uid="{00000000-0005-0000-0000-0000E6440000}"/>
    <cellStyle name="Normal 4 18 2 2" xfId="22288" xr:uid="{00000000-0005-0000-0000-0000E7440000}"/>
    <cellStyle name="Normal 4 18 3" xfId="14984" xr:uid="{00000000-0005-0000-0000-0000E8440000}"/>
    <cellStyle name="Normal 4 18 3 2" xfId="22289" xr:uid="{00000000-0005-0000-0000-0000E9440000}"/>
    <cellStyle name="Normal 4 18 4" xfId="14985" xr:uid="{00000000-0005-0000-0000-0000EA440000}"/>
    <cellStyle name="Normal 4 18 4 2" xfId="22290" xr:uid="{00000000-0005-0000-0000-0000EB440000}"/>
    <cellStyle name="Normal 4 18 5" xfId="14986" xr:uid="{00000000-0005-0000-0000-0000EC440000}"/>
    <cellStyle name="Normal 4 18 5 2" xfId="22291" xr:uid="{00000000-0005-0000-0000-0000ED440000}"/>
    <cellStyle name="Normal 4 18 6" xfId="14987" xr:uid="{00000000-0005-0000-0000-0000EE440000}"/>
    <cellStyle name="Normal 4 18 6 2" xfId="22292" xr:uid="{00000000-0005-0000-0000-0000EF440000}"/>
    <cellStyle name="Normal 4 18 7" xfId="22287" xr:uid="{00000000-0005-0000-0000-0000F0440000}"/>
    <cellStyle name="Normal 4 19" xfId="14988" xr:uid="{00000000-0005-0000-0000-0000F1440000}"/>
    <cellStyle name="Normal 4 19 2" xfId="14989" xr:uid="{00000000-0005-0000-0000-0000F2440000}"/>
    <cellStyle name="Normal 4 19 2 2" xfId="22294" xr:uid="{00000000-0005-0000-0000-0000F3440000}"/>
    <cellStyle name="Normal 4 19 3" xfId="14990" xr:uid="{00000000-0005-0000-0000-0000F4440000}"/>
    <cellStyle name="Normal 4 19 3 2" xfId="22295" xr:uid="{00000000-0005-0000-0000-0000F5440000}"/>
    <cellStyle name="Normal 4 19 4" xfId="14991" xr:uid="{00000000-0005-0000-0000-0000F6440000}"/>
    <cellStyle name="Normal 4 19 4 2" xfId="22296" xr:uid="{00000000-0005-0000-0000-0000F7440000}"/>
    <cellStyle name="Normal 4 19 5" xfId="14992" xr:uid="{00000000-0005-0000-0000-0000F8440000}"/>
    <cellStyle name="Normal 4 19 5 2" xfId="22297" xr:uid="{00000000-0005-0000-0000-0000F9440000}"/>
    <cellStyle name="Normal 4 19 6" xfId="14993" xr:uid="{00000000-0005-0000-0000-0000FA440000}"/>
    <cellStyle name="Normal 4 19 6 2" xfId="22298" xr:uid="{00000000-0005-0000-0000-0000FB440000}"/>
    <cellStyle name="Normal 4 19 7" xfId="22293" xr:uid="{00000000-0005-0000-0000-0000FC440000}"/>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1" xfId="14997" xr:uid="{00000000-0005-0000-0000-000001450000}"/>
    <cellStyle name="Normal 4 2 11 2" xfId="22300" xr:uid="{00000000-0005-0000-0000-000002450000}"/>
    <cellStyle name="Normal 4 2 12" xfId="14998" xr:uid="{00000000-0005-0000-0000-000003450000}"/>
    <cellStyle name="Normal 4 2 2" xfId="14999" xr:uid="{00000000-0005-0000-0000-000004450000}"/>
    <cellStyle name="Normal 4 2 2 10" xfId="22301" xr:uid="{00000000-0005-0000-0000-000005450000}"/>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3" xfId="15003" xr:uid="{00000000-0005-0000-0000-00000A450000}"/>
    <cellStyle name="Normal 4 2 2 2 2 3 2" xfId="22305" xr:uid="{00000000-0005-0000-0000-00000B450000}"/>
    <cellStyle name="Normal 4 2 2 2 2 4" xfId="15004" xr:uid="{00000000-0005-0000-0000-00000C450000}"/>
    <cellStyle name="Normal 4 2 2 2 2 5" xfId="15005" xr:uid="{00000000-0005-0000-0000-00000D450000}"/>
    <cellStyle name="Normal 4 2 2 2 2 6" xfId="22303" xr:uid="{00000000-0005-0000-0000-00000E450000}"/>
    <cellStyle name="Normal 4 2 2 2 3" xfId="15006" xr:uid="{00000000-0005-0000-0000-00000F450000}"/>
    <cellStyle name="Normal 4 2 2 2 3 2" xfId="22306" xr:uid="{00000000-0005-0000-0000-000010450000}"/>
    <cellStyle name="Normal 4 2 2 2 4" xfId="15007" xr:uid="{00000000-0005-0000-0000-000011450000}"/>
    <cellStyle name="Normal 4 2 2 2 4 2" xfId="22307" xr:uid="{00000000-0005-0000-0000-000012450000}"/>
    <cellStyle name="Normal 4 2 2 2 5" xfId="15008" xr:uid="{00000000-0005-0000-0000-000013450000}"/>
    <cellStyle name="Normal 4 2 2 2 6" xfId="15009" xr:uid="{00000000-0005-0000-0000-000014450000}"/>
    <cellStyle name="Normal 4 2 2 2 7" xfId="22302" xr:uid="{00000000-0005-0000-0000-000015450000}"/>
    <cellStyle name="Normal 4 2 2 3" xfId="15010" xr:uid="{00000000-0005-0000-0000-000016450000}"/>
    <cellStyle name="Normal 4 2 2 3 2" xfId="15011" xr:uid="{00000000-0005-0000-0000-000017450000}"/>
    <cellStyle name="Normal 4 2 2 3 2 2" xfId="22309" xr:uid="{00000000-0005-0000-0000-000018450000}"/>
    <cellStyle name="Normal 4 2 2 3 3" xfId="15012" xr:uid="{00000000-0005-0000-0000-000019450000}"/>
    <cellStyle name="Normal 4 2 2 3 3 2" xfId="22310" xr:uid="{00000000-0005-0000-0000-00001A450000}"/>
    <cellStyle name="Normal 4 2 2 3 4" xfId="15013" xr:uid="{00000000-0005-0000-0000-00001B450000}"/>
    <cellStyle name="Normal 4 2 2 3 5" xfId="15014" xr:uid="{00000000-0005-0000-0000-00001C450000}"/>
    <cellStyle name="Normal 4 2 2 3 6" xfId="22308" xr:uid="{00000000-0005-0000-0000-00001D450000}"/>
    <cellStyle name="Normal 4 2 2 4" xfId="15015" xr:uid="{00000000-0005-0000-0000-00001E450000}"/>
    <cellStyle name="Normal 4 2 2 4 2" xfId="22311" xr:uid="{00000000-0005-0000-0000-00001F450000}"/>
    <cellStyle name="Normal 4 2 2 5" xfId="15016" xr:uid="{00000000-0005-0000-0000-000020450000}"/>
    <cellStyle name="Normal 4 2 2 5 2" xfId="22312" xr:uid="{00000000-0005-0000-0000-000021450000}"/>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3" xfId="15026" xr:uid="{00000000-0005-0000-0000-00002C450000}"/>
    <cellStyle name="Normal 4 2 3 2 3 2" xfId="22316" xr:uid="{00000000-0005-0000-0000-00002D450000}"/>
    <cellStyle name="Normal 4 2 3 2 4" xfId="15027" xr:uid="{00000000-0005-0000-0000-00002E450000}"/>
    <cellStyle name="Normal 4 2 3 2 5" xfId="15028" xr:uid="{00000000-0005-0000-0000-00002F450000}"/>
    <cellStyle name="Normal 4 2 3 2 6" xfId="22314" xr:uid="{00000000-0005-0000-0000-000030450000}"/>
    <cellStyle name="Normal 4 2 3 3" xfId="15029" xr:uid="{00000000-0005-0000-0000-000031450000}"/>
    <cellStyle name="Normal 4 2 3 3 2" xfId="22317" xr:uid="{00000000-0005-0000-0000-000032450000}"/>
    <cellStyle name="Normal 4 2 3 4" xfId="15030" xr:uid="{00000000-0005-0000-0000-000033450000}"/>
    <cellStyle name="Normal 4 2 3 4 2" xfId="22318" xr:uid="{00000000-0005-0000-0000-000034450000}"/>
    <cellStyle name="Normal 4 2 3 5" xfId="15031" xr:uid="{00000000-0005-0000-0000-000035450000}"/>
    <cellStyle name="Normal 4 2 3 6" xfId="15032" xr:uid="{00000000-0005-0000-0000-000036450000}"/>
    <cellStyle name="Normal 4 2 3 7" xfId="22313" xr:uid="{00000000-0005-0000-0000-000037450000}"/>
    <cellStyle name="Normal 4 2 4" xfId="15033" xr:uid="{00000000-0005-0000-0000-000038450000}"/>
    <cellStyle name="Normal 4 2 4 2" xfId="15034" xr:uid="{00000000-0005-0000-0000-000039450000}"/>
    <cellStyle name="Normal 4 2 4 2 2" xfId="22320" xr:uid="{00000000-0005-0000-0000-00003A450000}"/>
    <cellStyle name="Normal 4 2 4 3" xfId="15035" xr:uid="{00000000-0005-0000-0000-00003B450000}"/>
    <cellStyle name="Normal 4 2 4 3 2" xfId="22321" xr:uid="{00000000-0005-0000-0000-00003C450000}"/>
    <cellStyle name="Normal 4 2 4 4" xfId="15036" xr:uid="{00000000-0005-0000-0000-00003D450000}"/>
    <cellStyle name="Normal 4 2 4 5" xfId="15037" xr:uid="{00000000-0005-0000-0000-00003E450000}"/>
    <cellStyle name="Normal 4 2 4 6" xfId="22319" xr:uid="{00000000-0005-0000-0000-00003F450000}"/>
    <cellStyle name="Normal 4 2 5" xfId="15038" xr:uid="{00000000-0005-0000-0000-000040450000}"/>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3" xfId="15043" xr:uid="{00000000-0005-0000-0000-000046450000}"/>
    <cellStyle name="Normal 4 2 5 2 2 4" xfId="15044" xr:uid="{00000000-0005-0000-0000-000047450000}"/>
    <cellStyle name="Normal 4 2 5 2 2 5" xfId="22324" xr:uid="{00000000-0005-0000-0000-000048450000}"/>
    <cellStyle name="Normal 4 2 5 2 3" xfId="15045" xr:uid="{00000000-0005-0000-0000-000049450000}"/>
    <cellStyle name="Normal 4 2 5 2 3 2" xfId="15046" xr:uid="{00000000-0005-0000-0000-00004A450000}"/>
    <cellStyle name="Normal 4 2 5 2 3 3" xfId="22326" xr:uid="{00000000-0005-0000-0000-00004B450000}"/>
    <cellStyle name="Normal 4 2 5 2 4" xfId="15047" xr:uid="{00000000-0005-0000-0000-00004C450000}"/>
    <cellStyle name="Normal 4 2 5 2 5" xfId="15048" xr:uid="{00000000-0005-0000-0000-00004D450000}"/>
    <cellStyle name="Normal 4 2 5 2 6" xfId="22323" xr:uid="{00000000-0005-0000-0000-00004E450000}"/>
    <cellStyle name="Normal 4 2 5 3" xfId="15049" xr:uid="{00000000-0005-0000-0000-00004F450000}"/>
    <cellStyle name="Normal 4 2 5 3 2" xfId="15050" xr:uid="{00000000-0005-0000-0000-000050450000}"/>
    <cellStyle name="Normal 4 2 5 3 2 2" xfId="22328" xr:uid="{00000000-0005-0000-0000-000051450000}"/>
    <cellStyle name="Normal 4 2 5 3 3" xfId="22327" xr:uid="{00000000-0005-0000-0000-000052450000}"/>
    <cellStyle name="Normal 4 2 5 4" xfId="15051" xr:uid="{00000000-0005-0000-0000-000053450000}"/>
    <cellStyle name="Normal 4 2 5 4 2" xfId="15052" xr:uid="{00000000-0005-0000-0000-000054450000}"/>
    <cellStyle name="Normal 4 2 5 4 3" xfId="22329" xr:uid="{00000000-0005-0000-0000-000055450000}"/>
    <cellStyle name="Normal 4 2 5 5" xfId="15053" xr:uid="{00000000-0005-0000-0000-000056450000}"/>
    <cellStyle name="Normal 4 2 5 5 2" xfId="15054" xr:uid="{00000000-0005-0000-0000-000057450000}"/>
    <cellStyle name="Normal 4 2 5 5 3" xfId="22330" xr:uid="{00000000-0005-0000-0000-000058450000}"/>
    <cellStyle name="Normal 4 2 5 6" xfId="15055" xr:uid="{00000000-0005-0000-0000-000059450000}"/>
    <cellStyle name="Normal 4 2 5 7" xfId="15056" xr:uid="{00000000-0005-0000-0000-00005A450000}"/>
    <cellStyle name="Normal 4 2 5 8" xfId="22322" xr:uid="{00000000-0005-0000-0000-00005B450000}"/>
    <cellStyle name="Normal 4 2 6" xfId="15057" xr:uid="{00000000-0005-0000-0000-00005C450000}"/>
    <cellStyle name="Normal 4 2 6 2" xfId="15058" xr:uid="{00000000-0005-0000-0000-00005D450000}"/>
    <cellStyle name="Normal 4 2 6 3" xfId="22331" xr:uid="{00000000-0005-0000-0000-00005E450000}"/>
    <cellStyle name="Normal 4 2 7" xfId="15059" xr:uid="{00000000-0005-0000-0000-00005F450000}"/>
    <cellStyle name="Normal 4 2 7 2" xfId="22332" xr:uid="{00000000-0005-0000-0000-000060450000}"/>
    <cellStyle name="Normal 4 2 8" xfId="15060" xr:uid="{00000000-0005-0000-0000-000061450000}"/>
    <cellStyle name="Normal 4 2 8 2" xfId="15061" xr:uid="{00000000-0005-0000-0000-000062450000}"/>
    <cellStyle name="Normal 4 2 8 3" xfId="22333" xr:uid="{00000000-0005-0000-0000-000063450000}"/>
    <cellStyle name="Normal 4 2 9" xfId="15062" xr:uid="{00000000-0005-0000-0000-000064450000}"/>
    <cellStyle name="Normal 4 2 9 2" xfId="15063" xr:uid="{00000000-0005-0000-0000-000065450000}"/>
    <cellStyle name="Normal 4 2 9 3" xfId="22334" xr:uid="{00000000-0005-0000-0000-000066450000}"/>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3" xfId="22337" xr:uid="{00000000-0005-0000-0000-00006C450000}"/>
    <cellStyle name="Normal 4 20 2 3" xfId="15068" xr:uid="{00000000-0005-0000-0000-00006D450000}"/>
    <cellStyle name="Normal 4 20 2 3 2" xfId="22339" xr:uid="{00000000-0005-0000-0000-00006E450000}"/>
    <cellStyle name="Normal 4 20 2 4" xfId="15069" xr:uid="{00000000-0005-0000-0000-00006F450000}"/>
    <cellStyle name="Normal 4 20 2 4 2" xfId="22340" xr:uid="{00000000-0005-0000-0000-000070450000}"/>
    <cellStyle name="Normal 4 20 2 5" xfId="22336" xr:uid="{00000000-0005-0000-0000-000071450000}"/>
    <cellStyle name="Normal 4 20 3" xfId="15070" xr:uid="{00000000-0005-0000-0000-000072450000}"/>
    <cellStyle name="Normal 4 20 3 2" xfId="15071" xr:uid="{00000000-0005-0000-0000-000073450000}"/>
    <cellStyle name="Normal 4 20 3 2 2" xfId="22342" xr:uid="{00000000-0005-0000-0000-000074450000}"/>
    <cellStyle name="Normal 4 20 3 3" xfId="22341" xr:uid="{00000000-0005-0000-0000-000075450000}"/>
    <cellStyle name="Normal 4 20 4" xfId="15072" xr:uid="{00000000-0005-0000-0000-000076450000}"/>
    <cellStyle name="Normal 4 20 4 2" xfId="22343" xr:uid="{00000000-0005-0000-0000-000077450000}"/>
    <cellStyle name="Normal 4 20 5" xfId="15073" xr:uid="{00000000-0005-0000-0000-000078450000}"/>
    <cellStyle name="Normal 4 20 5 2" xfId="22344" xr:uid="{00000000-0005-0000-0000-000079450000}"/>
    <cellStyle name="Normal 4 20 6" xfId="22335" xr:uid="{00000000-0005-0000-0000-00007A450000}"/>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3" xfId="15077" xr:uid="{00000000-0005-0000-0000-00007F450000}"/>
    <cellStyle name="Normal 4 21 2 3 2" xfId="22348" xr:uid="{00000000-0005-0000-0000-000080450000}"/>
    <cellStyle name="Normal 4 21 2 4" xfId="22346" xr:uid="{00000000-0005-0000-0000-000081450000}"/>
    <cellStyle name="Normal 4 21 3" xfId="15078" xr:uid="{00000000-0005-0000-0000-000082450000}"/>
    <cellStyle name="Normal 4 21 3 2" xfId="15079" xr:uid="{00000000-0005-0000-0000-000083450000}"/>
    <cellStyle name="Normal 4 21 3 2 2" xfId="22350" xr:uid="{00000000-0005-0000-0000-000084450000}"/>
    <cellStyle name="Normal 4 21 3 3" xfId="22349" xr:uid="{00000000-0005-0000-0000-000085450000}"/>
    <cellStyle name="Normal 4 21 4" xfId="15080" xr:uid="{00000000-0005-0000-0000-000086450000}"/>
    <cellStyle name="Normal 4 21 4 2" xfId="22351" xr:uid="{00000000-0005-0000-0000-000087450000}"/>
    <cellStyle name="Normal 4 21 5" xfId="15081" xr:uid="{00000000-0005-0000-0000-000088450000}"/>
    <cellStyle name="Normal 4 21 5 2" xfId="22352" xr:uid="{00000000-0005-0000-0000-000089450000}"/>
    <cellStyle name="Normal 4 21 6" xfId="22345" xr:uid="{00000000-0005-0000-0000-00008A450000}"/>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3" xfId="22354" xr:uid="{00000000-0005-0000-0000-00008F450000}"/>
    <cellStyle name="Normal 4 22 3" xfId="15085" xr:uid="{00000000-0005-0000-0000-000090450000}"/>
    <cellStyle name="Normal 4 22 3 2" xfId="22356" xr:uid="{00000000-0005-0000-0000-000091450000}"/>
    <cellStyle name="Normal 4 22 4" xfId="15086" xr:uid="{00000000-0005-0000-0000-000092450000}"/>
    <cellStyle name="Normal 4 22 4 2" xfId="22357" xr:uid="{00000000-0005-0000-0000-000093450000}"/>
    <cellStyle name="Normal 4 22 5" xfId="22353" xr:uid="{00000000-0005-0000-0000-000094450000}"/>
    <cellStyle name="Normal 4 23" xfId="15087" xr:uid="{00000000-0005-0000-0000-000095450000}"/>
    <cellStyle name="Normal 4 23 2" xfId="15088" xr:uid="{00000000-0005-0000-0000-000096450000}"/>
    <cellStyle name="Normal 4 23 2 2" xfId="22359" xr:uid="{00000000-0005-0000-0000-000097450000}"/>
    <cellStyle name="Normal 4 23 3" xfId="22358" xr:uid="{00000000-0005-0000-0000-000098450000}"/>
    <cellStyle name="Normal 4 24" xfId="15089" xr:uid="{00000000-0005-0000-0000-000099450000}"/>
    <cellStyle name="Normal 4 24 2" xfId="22360" xr:uid="{00000000-0005-0000-0000-00009A450000}"/>
    <cellStyle name="Normal 4 25" xfId="15090" xr:uid="{00000000-0005-0000-0000-00009B450000}"/>
    <cellStyle name="Normal 4 25 2" xfId="22361" xr:uid="{00000000-0005-0000-0000-00009C450000}"/>
    <cellStyle name="Normal 4 26" xfId="15091" xr:uid="{00000000-0005-0000-0000-00009D450000}"/>
    <cellStyle name="Normal 4 26 2" xfId="22362" xr:uid="{00000000-0005-0000-0000-00009E450000}"/>
    <cellStyle name="Normal 4 27" xfId="15092" xr:uid="{00000000-0005-0000-0000-00009F450000}"/>
    <cellStyle name="Normal 4 27 2" xfId="22363" xr:uid="{00000000-0005-0000-0000-0000A0450000}"/>
    <cellStyle name="Normal 4 28" xfId="15093" xr:uid="{00000000-0005-0000-0000-0000A1450000}"/>
    <cellStyle name="Normal 4 28 2" xfId="22364" xr:uid="{00000000-0005-0000-0000-0000A2450000}"/>
    <cellStyle name="Normal 4 29" xfId="15094" xr:uid="{00000000-0005-0000-0000-0000A3450000}"/>
    <cellStyle name="Normal 4 29 2" xfId="22365" xr:uid="{00000000-0005-0000-0000-0000A4450000}"/>
    <cellStyle name="Normal 4 3" xfId="15095" xr:uid="{00000000-0005-0000-0000-0000A5450000}"/>
    <cellStyle name="Normal 4 3 10" xfId="15096" xr:uid="{00000000-0005-0000-0000-0000A6450000}"/>
    <cellStyle name="Normal 4 3 10 2" xfId="22366" xr:uid="{00000000-0005-0000-0000-0000A7450000}"/>
    <cellStyle name="Normal 4 3 11" xfId="15097" xr:uid="{00000000-0005-0000-0000-0000A8450000}"/>
    <cellStyle name="Normal 4 3 11 2" xfId="22367" xr:uid="{00000000-0005-0000-0000-0000A9450000}"/>
    <cellStyle name="Normal 4 3 2" xfId="15098" xr:uid="{00000000-0005-0000-0000-0000AA450000}"/>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3" xfId="15102" xr:uid="{00000000-0005-0000-0000-0000AF450000}"/>
    <cellStyle name="Normal 4 3 2 2 2 3 2" xfId="22372" xr:uid="{00000000-0005-0000-0000-0000B0450000}"/>
    <cellStyle name="Normal 4 3 2 2 2 4" xfId="22370" xr:uid="{00000000-0005-0000-0000-0000B1450000}"/>
    <cellStyle name="Normal 4 3 2 2 3" xfId="15103" xr:uid="{00000000-0005-0000-0000-0000B2450000}"/>
    <cellStyle name="Normal 4 3 2 2 3 2" xfId="15104" xr:uid="{00000000-0005-0000-0000-0000B3450000}"/>
    <cellStyle name="Normal 4 3 2 2 3 2 2" xfId="22374" xr:uid="{00000000-0005-0000-0000-0000B4450000}"/>
    <cellStyle name="Normal 4 3 2 2 3 3" xfId="22373" xr:uid="{00000000-0005-0000-0000-0000B5450000}"/>
    <cellStyle name="Normal 4 3 2 2 4" xfId="15105" xr:uid="{00000000-0005-0000-0000-0000B6450000}"/>
    <cellStyle name="Normal 4 3 2 2 4 2" xfId="15106" xr:uid="{00000000-0005-0000-0000-0000B7450000}"/>
    <cellStyle name="Normal 4 3 2 2 4 3" xfId="22375" xr:uid="{00000000-0005-0000-0000-0000B8450000}"/>
    <cellStyle name="Normal 4 3 2 2 5" xfId="15107" xr:uid="{00000000-0005-0000-0000-0000B9450000}"/>
    <cellStyle name="Normal 4 3 2 2 6" xfId="22369" xr:uid="{00000000-0005-0000-0000-0000BA450000}"/>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3" xfId="22377" xr:uid="{00000000-0005-0000-0000-0000BF450000}"/>
    <cellStyle name="Normal 4 3 2 3 3" xfId="15111" xr:uid="{00000000-0005-0000-0000-0000C0450000}"/>
    <cellStyle name="Normal 4 3 2 3 3 2" xfId="22379" xr:uid="{00000000-0005-0000-0000-0000C1450000}"/>
    <cellStyle name="Normal 4 3 2 3 4" xfId="22376" xr:uid="{00000000-0005-0000-0000-0000C2450000}"/>
    <cellStyle name="Normal 4 3 2 4" xfId="15112" xr:uid="{00000000-0005-0000-0000-0000C3450000}"/>
    <cellStyle name="Normal 4 3 2 4 2" xfId="15113" xr:uid="{00000000-0005-0000-0000-0000C4450000}"/>
    <cellStyle name="Normal 4 3 2 4 2 2" xfId="22381" xr:uid="{00000000-0005-0000-0000-0000C5450000}"/>
    <cellStyle name="Normal 4 3 2 4 3" xfId="22380" xr:uid="{00000000-0005-0000-0000-0000C6450000}"/>
    <cellStyle name="Normal 4 3 2 5" xfId="15114" xr:uid="{00000000-0005-0000-0000-0000C7450000}"/>
    <cellStyle name="Normal 4 3 2 5 2" xfId="15115" xr:uid="{00000000-0005-0000-0000-0000C8450000}"/>
    <cellStyle name="Normal 4 3 2 5 3" xfId="22382" xr:uid="{00000000-0005-0000-0000-0000C9450000}"/>
    <cellStyle name="Normal 4 3 2 6" xfId="15116" xr:uid="{00000000-0005-0000-0000-0000CA450000}"/>
    <cellStyle name="Normal 4 3 2 6 2" xfId="15117" xr:uid="{00000000-0005-0000-0000-0000CB450000}"/>
    <cellStyle name="Normal 4 3 2 6 3" xfId="22383" xr:uid="{00000000-0005-0000-0000-0000CC450000}"/>
    <cellStyle name="Normal 4 3 2 7" xfId="15118" xr:uid="{00000000-0005-0000-0000-0000CD450000}"/>
    <cellStyle name="Normal 4 3 2 7 2" xfId="22384" xr:uid="{00000000-0005-0000-0000-0000CE450000}"/>
    <cellStyle name="Normal 4 3 2 8" xfId="15119" xr:uid="{00000000-0005-0000-0000-0000CF450000}"/>
    <cellStyle name="Normal 4 3 2 8 2" xfId="22385" xr:uid="{00000000-0005-0000-0000-0000D0450000}"/>
    <cellStyle name="Normal 4 3 2 9" xfId="22368" xr:uid="{00000000-0005-0000-0000-0000D1450000}"/>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3" xfId="15123" xr:uid="{00000000-0005-0000-0000-0000D6450000}"/>
    <cellStyle name="Normal 4 3 3 2 3 2" xfId="22389" xr:uid="{00000000-0005-0000-0000-0000D7450000}"/>
    <cellStyle name="Normal 4 3 3 2 4" xfId="22387" xr:uid="{00000000-0005-0000-0000-0000D8450000}"/>
    <cellStyle name="Normal 4 3 3 3" xfId="15124" xr:uid="{00000000-0005-0000-0000-0000D9450000}"/>
    <cellStyle name="Normal 4 3 3 3 2" xfId="15125" xr:uid="{00000000-0005-0000-0000-0000DA450000}"/>
    <cellStyle name="Normal 4 3 3 3 2 2" xfId="22391" xr:uid="{00000000-0005-0000-0000-0000DB450000}"/>
    <cellStyle name="Normal 4 3 3 3 3" xfId="22390" xr:uid="{00000000-0005-0000-0000-0000DC450000}"/>
    <cellStyle name="Normal 4 3 3 4" xfId="15126" xr:uid="{00000000-0005-0000-0000-0000DD450000}"/>
    <cellStyle name="Normal 4 3 3 4 2" xfId="15127" xr:uid="{00000000-0005-0000-0000-0000DE450000}"/>
    <cellStyle name="Normal 4 3 3 4 3" xfId="22392" xr:uid="{00000000-0005-0000-0000-0000DF450000}"/>
    <cellStyle name="Normal 4 3 3 5" xfId="15128" xr:uid="{00000000-0005-0000-0000-0000E0450000}"/>
    <cellStyle name="Normal 4 3 3 5 2" xfId="15129" xr:uid="{00000000-0005-0000-0000-0000E1450000}"/>
    <cellStyle name="Normal 4 3 3 5 3" xfId="22393" xr:uid="{00000000-0005-0000-0000-0000E2450000}"/>
    <cellStyle name="Normal 4 3 3 6" xfId="22386" xr:uid="{00000000-0005-0000-0000-0000E345000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3" xfId="22395" xr:uid="{00000000-0005-0000-0000-0000E8450000}"/>
    <cellStyle name="Normal 4 3 4 3" xfId="15133" xr:uid="{00000000-0005-0000-0000-0000E9450000}"/>
    <cellStyle name="Normal 4 3 4 3 2" xfId="22397" xr:uid="{00000000-0005-0000-0000-0000EA450000}"/>
    <cellStyle name="Normal 4 3 4 4" xfId="15134" xr:uid="{00000000-0005-0000-0000-0000EB450000}"/>
    <cellStyle name="Normal 4 3 4 4 2" xfId="22398" xr:uid="{00000000-0005-0000-0000-0000EC450000}"/>
    <cellStyle name="Normal 4 3 4 5" xfId="22394" xr:uid="{00000000-0005-0000-0000-0000ED450000}"/>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3" xfId="22401" xr:uid="{00000000-0005-0000-0000-0000F3450000}"/>
    <cellStyle name="Normal 4 3 5 2 3" xfId="15139" xr:uid="{00000000-0005-0000-0000-0000F4450000}"/>
    <cellStyle name="Normal 4 3 5 2 3 2" xfId="22403" xr:uid="{00000000-0005-0000-0000-0000F5450000}"/>
    <cellStyle name="Normal 4 3 5 2 4" xfId="15140" xr:uid="{00000000-0005-0000-0000-0000F6450000}"/>
    <cellStyle name="Normal 4 3 5 2 4 2" xfId="22404" xr:uid="{00000000-0005-0000-0000-0000F7450000}"/>
    <cellStyle name="Normal 4 3 5 2 5" xfId="22400" xr:uid="{00000000-0005-0000-0000-0000F8450000}"/>
    <cellStyle name="Normal 4 3 5 3" xfId="15141" xr:uid="{00000000-0005-0000-0000-0000F9450000}"/>
    <cellStyle name="Normal 4 3 5 3 2" xfId="15142" xr:uid="{00000000-0005-0000-0000-0000FA450000}"/>
    <cellStyle name="Normal 4 3 5 3 2 2" xfId="22406" xr:uid="{00000000-0005-0000-0000-0000FB450000}"/>
    <cellStyle name="Normal 4 3 5 3 3" xfId="22405" xr:uid="{00000000-0005-0000-0000-0000FC450000}"/>
    <cellStyle name="Normal 4 3 5 4" xfId="15143" xr:uid="{00000000-0005-0000-0000-0000FD450000}"/>
    <cellStyle name="Normal 4 3 5 4 2" xfId="22407" xr:uid="{00000000-0005-0000-0000-0000FE450000}"/>
    <cellStyle name="Normal 4 3 5 5" xfId="15144" xr:uid="{00000000-0005-0000-0000-0000FF450000}"/>
    <cellStyle name="Normal 4 3 5 5 2" xfId="22408" xr:uid="{00000000-0005-0000-0000-000000460000}"/>
    <cellStyle name="Normal 4 3 5 6" xfId="22399" xr:uid="{00000000-0005-0000-0000-000001460000}"/>
    <cellStyle name="Normal 4 3 6" xfId="15145" xr:uid="{00000000-0005-0000-0000-000002460000}"/>
    <cellStyle name="Normal 4 3 6 2" xfId="15146" xr:uid="{00000000-0005-0000-0000-000003460000}"/>
    <cellStyle name="Normal 4 3 6 2 2" xfId="22410" xr:uid="{00000000-0005-0000-0000-000004460000}"/>
    <cellStyle name="Normal 4 3 6 3" xfId="15147" xr:uid="{00000000-0005-0000-0000-000005460000}"/>
    <cellStyle name="Normal 4 3 6 4" xfId="22409" xr:uid="{00000000-0005-0000-0000-000006460000}"/>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8" xfId="15152" xr:uid="{00000000-0005-0000-0000-00000C460000}"/>
    <cellStyle name="Normal 4 3 8 2" xfId="15153" xr:uid="{00000000-0005-0000-0000-00000D460000}"/>
    <cellStyle name="Normal 4 3 8 3" xfId="22412" xr:uid="{00000000-0005-0000-0000-00000E460000}"/>
    <cellStyle name="Normal 4 3 9" xfId="15154" xr:uid="{00000000-0005-0000-0000-00000F460000}"/>
    <cellStyle name="Normal 4 3 9 2" xfId="15155" xr:uid="{00000000-0005-0000-0000-000010460000}"/>
    <cellStyle name="Normal 4 3 9 3" xfId="22413" xr:uid="{00000000-0005-0000-0000-000011460000}"/>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3" xfId="15159" xr:uid="{00000000-0005-0000-0000-000016460000}"/>
    <cellStyle name="Normal 4 4 2 3 2" xfId="22416" xr:uid="{00000000-0005-0000-0000-000017460000}"/>
    <cellStyle name="Normal 4 4 2 4" xfId="15160" xr:uid="{00000000-0005-0000-0000-000018460000}"/>
    <cellStyle name="Normal 4 4 2 5" xfId="15161" xr:uid="{00000000-0005-0000-0000-000019460000}"/>
    <cellStyle name="Normal 4 4 2 6" xfId="22414" xr:uid="{00000000-0005-0000-0000-00001A460000}"/>
    <cellStyle name="Normal 4 4 3" xfId="15162" xr:uid="{00000000-0005-0000-0000-00001B460000}"/>
    <cellStyle name="Normal 4 4 3 2" xfId="15163" xr:uid="{00000000-0005-0000-0000-00001C460000}"/>
    <cellStyle name="Normal 4 4 3 2 2" xfId="22418" xr:uid="{00000000-0005-0000-0000-00001D460000}"/>
    <cellStyle name="Normal 4 4 3 3" xfId="22417" xr:uid="{00000000-0005-0000-0000-00001E460000}"/>
    <cellStyle name="Normal 4 4 4" xfId="15164" xr:uid="{00000000-0005-0000-0000-00001F460000}"/>
    <cellStyle name="Normal 4 4 4 2" xfId="15165" xr:uid="{00000000-0005-0000-0000-000020460000}"/>
    <cellStyle name="Normal 4 4 4 2 2" xfId="22420" xr:uid="{00000000-0005-0000-0000-000021460000}"/>
    <cellStyle name="Normal 4 4 4 3" xfId="22419" xr:uid="{00000000-0005-0000-0000-000022460000}"/>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3" xfId="22423" xr:uid="{00000000-0005-0000-0000-000028460000}"/>
    <cellStyle name="Normal 4 4 5 2 3" xfId="15170" xr:uid="{00000000-0005-0000-0000-000029460000}"/>
    <cellStyle name="Normal 4 4 5 2 3 2" xfId="22425" xr:uid="{00000000-0005-0000-0000-00002A460000}"/>
    <cellStyle name="Normal 4 4 5 2 4" xfId="22422" xr:uid="{00000000-0005-0000-0000-00002B460000}"/>
    <cellStyle name="Normal 4 4 5 3" xfId="15171" xr:uid="{00000000-0005-0000-0000-00002C460000}"/>
    <cellStyle name="Normal 4 4 5 3 2" xfId="15172" xr:uid="{00000000-0005-0000-0000-00002D460000}"/>
    <cellStyle name="Normal 4 4 5 3 2 2" xfId="22427" xr:uid="{00000000-0005-0000-0000-00002E460000}"/>
    <cellStyle name="Normal 4 4 5 3 3" xfId="22426" xr:uid="{00000000-0005-0000-0000-00002F460000}"/>
    <cellStyle name="Normal 4 4 5 4" xfId="15173" xr:uid="{00000000-0005-0000-0000-000030460000}"/>
    <cellStyle name="Normal 4 4 5 4 2" xfId="22428" xr:uid="{00000000-0005-0000-0000-000031460000}"/>
    <cellStyle name="Normal 4 4 5 5" xfId="15174" xr:uid="{00000000-0005-0000-0000-000032460000}"/>
    <cellStyle name="Normal 4 4 5 5 2" xfId="22429" xr:uid="{00000000-0005-0000-0000-000033460000}"/>
    <cellStyle name="Normal 4 4 5 6" xfId="15175" xr:uid="{00000000-0005-0000-0000-000034460000}"/>
    <cellStyle name="Normal 4 4 5 7" xfId="22421" xr:uid="{00000000-0005-0000-0000-000035460000}"/>
    <cellStyle name="Normal 4 4 6" xfId="15176" xr:uid="{00000000-0005-0000-0000-000036460000}"/>
    <cellStyle name="Normal 4 4 6 2" xfId="15177" xr:uid="{00000000-0005-0000-0000-000037460000}"/>
    <cellStyle name="Normal 4 4 6 3" xfId="22430" xr:uid="{00000000-0005-0000-0000-000038460000}"/>
    <cellStyle name="Normal 4 4 7" xfId="15178" xr:uid="{00000000-0005-0000-0000-000039460000}"/>
    <cellStyle name="Normal 4 4 7 2" xfId="22431" xr:uid="{00000000-0005-0000-0000-00003A460000}"/>
    <cellStyle name="Normal 4 4 8" xfId="15179" xr:uid="{00000000-0005-0000-0000-00003B460000}"/>
    <cellStyle name="Normal 4 4 8 2" xfId="22432" xr:uid="{00000000-0005-0000-0000-00003C460000}"/>
    <cellStyle name="Normal 4 5" xfId="15180" xr:uid="{00000000-0005-0000-0000-00003D460000}"/>
    <cellStyle name="Normal 4 5 10" xfId="15181" xr:uid="{00000000-0005-0000-0000-00003E460000}"/>
    <cellStyle name="Normal 4 5 10 2" xfId="22433" xr:uid="{00000000-0005-0000-0000-00003F460000}"/>
    <cellStyle name="Normal 4 5 11" xfId="15182" xr:uid="{00000000-0005-0000-0000-000040460000}"/>
    <cellStyle name="Normal 4 5 11 2" xfId="22434" xr:uid="{00000000-0005-0000-0000-000041460000}"/>
    <cellStyle name="Normal 4 5 12" xfId="15183" xr:uid="{00000000-0005-0000-0000-000042460000}"/>
    <cellStyle name="Normal 4 5 2" xfId="15184" xr:uid="{00000000-0005-0000-0000-000043460000}"/>
    <cellStyle name="Normal 4 5 2 10" xfId="22435" xr:uid="{00000000-0005-0000-0000-000044460000}"/>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3" xfId="15188" xr:uid="{00000000-0005-0000-0000-000049460000}"/>
    <cellStyle name="Normal 4 5 2 2 2 3 2" xfId="22439" xr:uid="{00000000-0005-0000-0000-00004A460000}"/>
    <cellStyle name="Normal 4 5 2 2 2 4" xfId="22437" xr:uid="{00000000-0005-0000-0000-00004B460000}"/>
    <cellStyle name="Normal 4 5 2 2 3" xfId="15189" xr:uid="{00000000-0005-0000-0000-00004C460000}"/>
    <cellStyle name="Normal 4 5 2 2 3 2" xfId="15190" xr:uid="{00000000-0005-0000-0000-00004D460000}"/>
    <cellStyle name="Normal 4 5 2 2 3 2 2" xfId="22441" xr:uid="{00000000-0005-0000-0000-00004E460000}"/>
    <cellStyle name="Normal 4 5 2 2 3 3" xfId="22440" xr:uid="{00000000-0005-0000-0000-00004F460000}"/>
    <cellStyle name="Normal 4 5 2 2 4" xfId="15191" xr:uid="{00000000-0005-0000-0000-000050460000}"/>
    <cellStyle name="Normal 4 5 2 2 4 2" xfId="22442" xr:uid="{00000000-0005-0000-0000-000051460000}"/>
    <cellStyle name="Normal 4 5 2 2 5" xfId="15192" xr:uid="{00000000-0005-0000-0000-000052460000}"/>
    <cellStyle name="Normal 4 5 2 2 6" xfId="22436" xr:uid="{00000000-0005-0000-0000-000053460000}"/>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3" xfId="22444" xr:uid="{00000000-0005-0000-0000-000058460000}"/>
    <cellStyle name="Normal 4 5 2 3 3" xfId="15196" xr:uid="{00000000-0005-0000-0000-000059460000}"/>
    <cellStyle name="Normal 4 5 2 3 3 2" xfId="22446" xr:uid="{00000000-0005-0000-0000-00005A460000}"/>
    <cellStyle name="Normal 4 5 2 3 4" xfId="15197" xr:uid="{00000000-0005-0000-0000-00005B460000}"/>
    <cellStyle name="Normal 4 5 2 3 5" xfId="22443" xr:uid="{00000000-0005-0000-0000-00005C460000}"/>
    <cellStyle name="Normal 4 5 2 4" xfId="15198" xr:uid="{00000000-0005-0000-0000-00005D460000}"/>
    <cellStyle name="Normal 4 5 2 4 2" xfId="15199" xr:uid="{00000000-0005-0000-0000-00005E460000}"/>
    <cellStyle name="Normal 4 5 2 4 2 2" xfId="22448" xr:uid="{00000000-0005-0000-0000-00005F460000}"/>
    <cellStyle name="Normal 4 5 2 4 3" xfId="22447" xr:uid="{00000000-0005-0000-0000-000060460000}"/>
    <cellStyle name="Normal 4 5 2 5" xfId="15200" xr:uid="{00000000-0005-0000-0000-000061460000}"/>
    <cellStyle name="Normal 4 5 2 5 2" xfId="22449" xr:uid="{00000000-0005-0000-0000-000062460000}"/>
    <cellStyle name="Normal 4 5 2 6" xfId="15201" xr:uid="{00000000-0005-0000-0000-000063460000}"/>
    <cellStyle name="Normal 4 5 2 6 2" xfId="22450" xr:uid="{00000000-0005-0000-0000-000064460000}"/>
    <cellStyle name="Normal 4 5 2 7" xfId="15202" xr:uid="{00000000-0005-0000-0000-000065460000}"/>
    <cellStyle name="Normal 4 5 2 7 2" xfId="22451" xr:uid="{00000000-0005-0000-0000-000066460000}"/>
    <cellStyle name="Normal 4 5 2 8" xfId="15203" xr:uid="{00000000-0005-0000-0000-000067460000}"/>
    <cellStyle name="Normal 4 5 2 8 2" xfId="22452" xr:uid="{00000000-0005-0000-0000-000068460000}"/>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3" xfId="15208" xr:uid="{00000000-0005-0000-0000-00006E460000}"/>
    <cellStyle name="Normal 4 5 3 2 3 2" xfId="22456" xr:uid="{00000000-0005-0000-0000-00006F460000}"/>
    <cellStyle name="Normal 4 5 3 2 4" xfId="15209" xr:uid="{00000000-0005-0000-0000-000070460000}"/>
    <cellStyle name="Normal 4 5 3 2 5" xfId="22454" xr:uid="{00000000-0005-0000-0000-000071460000}"/>
    <cellStyle name="Normal 4 5 3 3" xfId="15210" xr:uid="{00000000-0005-0000-0000-000072460000}"/>
    <cellStyle name="Normal 4 5 3 3 2" xfId="15211" xr:uid="{00000000-0005-0000-0000-000073460000}"/>
    <cellStyle name="Normal 4 5 3 3 2 2" xfId="22458" xr:uid="{00000000-0005-0000-0000-000074460000}"/>
    <cellStyle name="Normal 4 5 3 3 3" xfId="15212" xr:uid="{00000000-0005-0000-0000-000075460000}"/>
    <cellStyle name="Normal 4 5 3 3 4" xfId="22457" xr:uid="{00000000-0005-0000-0000-000076460000}"/>
    <cellStyle name="Normal 4 5 3 4" xfId="15213" xr:uid="{00000000-0005-0000-0000-000077460000}"/>
    <cellStyle name="Normal 4 5 3 4 2" xfId="22459" xr:uid="{00000000-0005-0000-0000-000078460000}"/>
    <cellStyle name="Normal 4 5 3 5" xfId="15214" xr:uid="{00000000-0005-0000-0000-000079460000}"/>
    <cellStyle name="Normal 4 5 3 5 2" xfId="22460" xr:uid="{00000000-0005-0000-0000-00007A460000}"/>
    <cellStyle name="Normal 4 5 3 6" xfId="15215" xr:uid="{00000000-0005-0000-0000-00007B460000}"/>
    <cellStyle name="Normal 4 5 3 7" xfId="22453" xr:uid="{00000000-0005-0000-0000-00007C460000}"/>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3" xfId="22462" xr:uid="{00000000-0005-0000-0000-000081460000}"/>
    <cellStyle name="Normal 4 5 4 3" xfId="15219" xr:uid="{00000000-0005-0000-0000-000082460000}"/>
    <cellStyle name="Normal 4 5 4 3 2" xfId="22464" xr:uid="{00000000-0005-0000-0000-000083460000}"/>
    <cellStyle name="Normal 4 5 4 4" xfId="15220" xr:uid="{00000000-0005-0000-0000-000084460000}"/>
    <cellStyle name="Normal 4 5 4 4 2" xfId="22465" xr:uid="{00000000-0005-0000-0000-000085460000}"/>
    <cellStyle name="Normal 4 5 4 5" xfId="15221" xr:uid="{00000000-0005-0000-0000-000086460000}"/>
    <cellStyle name="Normal 4 5 4 6" xfId="22461" xr:uid="{00000000-0005-0000-0000-000087460000}"/>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3" xfId="22468" xr:uid="{00000000-0005-0000-0000-00008D460000}"/>
    <cellStyle name="Normal 4 5 5 2 3" xfId="15226" xr:uid="{00000000-0005-0000-0000-00008E460000}"/>
    <cellStyle name="Normal 4 5 5 2 3 2" xfId="22470" xr:uid="{00000000-0005-0000-0000-00008F460000}"/>
    <cellStyle name="Normal 4 5 5 2 4" xfId="15227" xr:uid="{00000000-0005-0000-0000-000090460000}"/>
    <cellStyle name="Normal 4 5 5 2 4 2" xfId="22471" xr:uid="{00000000-0005-0000-0000-000091460000}"/>
    <cellStyle name="Normal 4 5 5 2 5" xfId="22467" xr:uid="{00000000-0005-0000-0000-000092460000}"/>
    <cellStyle name="Normal 4 5 5 3" xfId="15228" xr:uid="{00000000-0005-0000-0000-000093460000}"/>
    <cellStyle name="Normal 4 5 5 3 2" xfId="15229" xr:uid="{00000000-0005-0000-0000-000094460000}"/>
    <cellStyle name="Normal 4 5 5 3 2 2" xfId="22473" xr:uid="{00000000-0005-0000-0000-000095460000}"/>
    <cellStyle name="Normal 4 5 5 3 3" xfId="22472" xr:uid="{00000000-0005-0000-0000-000096460000}"/>
    <cellStyle name="Normal 4 5 5 4" xfId="15230" xr:uid="{00000000-0005-0000-0000-000097460000}"/>
    <cellStyle name="Normal 4 5 5 4 2" xfId="22474" xr:uid="{00000000-0005-0000-0000-000098460000}"/>
    <cellStyle name="Normal 4 5 5 5" xfId="15231" xr:uid="{00000000-0005-0000-0000-000099460000}"/>
    <cellStyle name="Normal 4 5 5 5 2" xfId="22475" xr:uid="{00000000-0005-0000-0000-00009A460000}"/>
    <cellStyle name="Normal 4 5 5 6" xfId="15232" xr:uid="{00000000-0005-0000-0000-00009B460000}"/>
    <cellStyle name="Normal 4 5 5 7" xfId="22466" xr:uid="{00000000-0005-0000-0000-00009C460000}"/>
    <cellStyle name="Normal 4 5 6" xfId="15233" xr:uid="{00000000-0005-0000-0000-00009D460000}"/>
    <cellStyle name="Normal 4 5 6 2" xfId="22476" xr:uid="{00000000-0005-0000-0000-00009E460000}"/>
    <cellStyle name="Normal 4 5 7" xfId="15234" xr:uid="{00000000-0005-0000-0000-00009F460000}"/>
    <cellStyle name="Normal 4 5 7 2" xfId="22477" xr:uid="{00000000-0005-0000-0000-0000A0460000}"/>
    <cellStyle name="Normal 4 5 8" xfId="15235" xr:uid="{00000000-0005-0000-0000-0000A1460000}"/>
    <cellStyle name="Normal 4 5 8 2" xfId="22478" xr:uid="{00000000-0005-0000-0000-0000A2460000}"/>
    <cellStyle name="Normal 4 5 9" xfId="15236" xr:uid="{00000000-0005-0000-0000-0000A3460000}"/>
    <cellStyle name="Normal 4 5 9 2" xfId="22479" xr:uid="{00000000-0005-0000-0000-0000A4460000}"/>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3" xfId="15240" xr:uid="{00000000-0005-0000-0000-0000A9460000}"/>
    <cellStyle name="Normal 4 6 2 4" xfId="22480" xr:uid="{00000000-0005-0000-0000-0000AA460000}"/>
    <cellStyle name="Normal 4 6 3" xfId="15241" xr:uid="{00000000-0005-0000-0000-0000AB460000}"/>
    <cellStyle name="Normal 4 6 3 2" xfId="15242" xr:uid="{00000000-0005-0000-0000-0000AC460000}"/>
    <cellStyle name="Normal 4 6 3 2 2" xfId="22483" xr:uid="{00000000-0005-0000-0000-0000AD460000}"/>
    <cellStyle name="Normal 4 6 3 3" xfId="15243" xr:uid="{00000000-0005-0000-0000-0000AE460000}"/>
    <cellStyle name="Normal 4 6 3 4" xfId="22482" xr:uid="{00000000-0005-0000-0000-0000AF460000}"/>
    <cellStyle name="Normal 4 6 4" xfId="15244" xr:uid="{00000000-0005-0000-0000-0000B0460000}"/>
    <cellStyle name="Normal 4 6 4 2" xfId="15245" xr:uid="{00000000-0005-0000-0000-0000B1460000}"/>
    <cellStyle name="Normal 4 6 4 2 2" xfId="22485" xr:uid="{00000000-0005-0000-0000-0000B2460000}"/>
    <cellStyle name="Normal 4 6 4 3" xfId="22484" xr:uid="{00000000-0005-0000-0000-0000B3460000}"/>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3" xfId="22488" xr:uid="{00000000-0005-0000-0000-0000B9460000}"/>
    <cellStyle name="Normal 4 6 5 2 3" xfId="15250" xr:uid="{00000000-0005-0000-0000-0000BA460000}"/>
    <cellStyle name="Normal 4 6 5 2 3 2" xfId="22490" xr:uid="{00000000-0005-0000-0000-0000BB460000}"/>
    <cellStyle name="Normal 4 6 5 2 4" xfId="22487" xr:uid="{00000000-0005-0000-0000-0000BC460000}"/>
    <cellStyle name="Normal 4 6 5 3" xfId="15251" xr:uid="{00000000-0005-0000-0000-0000BD460000}"/>
    <cellStyle name="Normal 4 6 5 3 2" xfId="15252" xr:uid="{00000000-0005-0000-0000-0000BE460000}"/>
    <cellStyle name="Normal 4 6 5 3 2 2" xfId="22492" xr:uid="{00000000-0005-0000-0000-0000BF460000}"/>
    <cellStyle name="Normal 4 6 5 3 3" xfId="22491" xr:uid="{00000000-0005-0000-0000-0000C0460000}"/>
    <cellStyle name="Normal 4 6 5 4" xfId="15253" xr:uid="{00000000-0005-0000-0000-0000C1460000}"/>
    <cellStyle name="Normal 4 6 5 4 2" xfId="22493" xr:uid="{00000000-0005-0000-0000-0000C2460000}"/>
    <cellStyle name="Normal 4 6 5 5" xfId="15254" xr:uid="{00000000-0005-0000-0000-0000C3460000}"/>
    <cellStyle name="Normal 4 6 5 5 2" xfId="22494" xr:uid="{00000000-0005-0000-0000-0000C4460000}"/>
    <cellStyle name="Normal 4 6 5 6" xfId="22486" xr:uid="{00000000-0005-0000-0000-0000C5460000}"/>
    <cellStyle name="Normal 4 6 6" xfId="15255" xr:uid="{00000000-0005-0000-0000-0000C6460000}"/>
    <cellStyle name="Normal 4 6 6 2" xfId="22495" xr:uid="{00000000-0005-0000-0000-0000C7460000}"/>
    <cellStyle name="Normal 4 6 7" xfId="15256" xr:uid="{00000000-0005-0000-0000-0000C8460000}"/>
    <cellStyle name="Normal 4 6 7 2" xfId="22496" xr:uid="{00000000-0005-0000-0000-0000C9460000}"/>
    <cellStyle name="Normal 4 6 8" xfId="15257" xr:uid="{00000000-0005-0000-0000-0000CA460000}"/>
    <cellStyle name="Normal 4 6 8 2" xfId="22497" xr:uid="{00000000-0005-0000-0000-0000CB460000}"/>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1" xfId="15261" xr:uid="{00000000-0005-0000-0000-0000D0460000}"/>
    <cellStyle name="Normal 4 7 11 2" xfId="22499" xr:uid="{00000000-0005-0000-0000-0000D1460000}"/>
    <cellStyle name="Normal 4 7 12" xfId="15262" xr:uid="{00000000-0005-0000-0000-0000D2460000}"/>
    <cellStyle name="Normal 4 7 13" xfId="15263" xr:uid="{00000000-0005-0000-0000-0000D3460000}"/>
    <cellStyle name="Normal 4 7 2" xfId="15264" xr:uid="{00000000-0005-0000-0000-0000D4460000}"/>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3" xfId="15268" xr:uid="{00000000-0005-0000-0000-0000D9460000}"/>
    <cellStyle name="Normal 4 7 2 2 2 3 2" xfId="22504" xr:uid="{00000000-0005-0000-0000-0000DA460000}"/>
    <cellStyle name="Normal 4 7 2 2 2 4" xfId="22502" xr:uid="{00000000-0005-0000-0000-0000DB460000}"/>
    <cellStyle name="Normal 4 7 2 2 3" xfId="15269" xr:uid="{00000000-0005-0000-0000-0000DC460000}"/>
    <cellStyle name="Normal 4 7 2 2 3 2" xfId="15270" xr:uid="{00000000-0005-0000-0000-0000DD460000}"/>
    <cellStyle name="Normal 4 7 2 2 3 2 2" xfId="22506" xr:uid="{00000000-0005-0000-0000-0000DE460000}"/>
    <cellStyle name="Normal 4 7 2 2 3 3" xfId="22505" xr:uid="{00000000-0005-0000-0000-0000DF460000}"/>
    <cellStyle name="Normal 4 7 2 2 4" xfId="15271" xr:uid="{00000000-0005-0000-0000-0000E0460000}"/>
    <cellStyle name="Normal 4 7 2 2 4 2" xfId="22507" xr:uid="{00000000-0005-0000-0000-0000E1460000}"/>
    <cellStyle name="Normal 4 7 2 2 5" xfId="22501" xr:uid="{00000000-0005-0000-0000-0000E2460000}"/>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3" xfId="22509" xr:uid="{00000000-0005-0000-0000-0000E7460000}"/>
    <cellStyle name="Normal 4 7 2 3 3" xfId="15275" xr:uid="{00000000-0005-0000-0000-0000E8460000}"/>
    <cellStyle name="Normal 4 7 2 3 3 2" xfId="22511" xr:uid="{00000000-0005-0000-0000-0000E9460000}"/>
    <cellStyle name="Normal 4 7 2 3 4" xfId="22508" xr:uid="{00000000-0005-0000-0000-0000EA460000}"/>
    <cellStyle name="Normal 4 7 2 4" xfId="15276" xr:uid="{00000000-0005-0000-0000-0000EB460000}"/>
    <cellStyle name="Normal 4 7 2 4 2" xfId="15277" xr:uid="{00000000-0005-0000-0000-0000EC460000}"/>
    <cellStyle name="Normal 4 7 2 4 2 2" xfId="22513" xr:uid="{00000000-0005-0000-0000-0000ED460000}"/>
    <cellStyle name="Normal 4 7 2 4 3" xfId="22512" xr:uid="{00000000-0005-0000-0000-0000EE460000}"/>
    <cellStyle name="Normal 4 7 2 5" xfId="15278" xr:uid="{00000000-0005-0000-0000-0000EF460000}"/>
    <cellStyle name="Normal 4 7 2 5 2" xfId="22514" xr:uid="{00000000-0005-0000-0000-0000F0460000}"/>
    <cellStyle name="Normal 4 7 2 6" xfId="15279" xr:uid="{00000000-0005-0000-0000-0000F1460000}"/>
    <cellStyle name="Normal 4 7 2 6 2" xfId="22515" xr:uid="{00000000-0005-0000-0000-0000F2460000}"/>
    <cellStyle name="Normal 4 7 2 7" xfId="15280" xr:uid="{00000000-0005-0000-0000-0000F3460000}"/>
    <cellStyle name="Normal 4 7 2 7 2" xfId="22516" xr:uid="{00000000-0005-0000-0000-0000F4460000}"/>
    <cellStyle name="Normal 4 7 2 8" xfId="15281" xr:uid="{00000000-0005-0000-0000-0000F5460000}"/>
    <cellStyle name="Normal 4 7 2 8 2" xfId="22517" xr:uid="{00000000-0005-0000-0000-0000F6460000}"/>
    <cellStyle name="Normal 4 7 2 9" xfId="22500" xr:uid="{00000000-0005-0000-0000-0000F7460000}"/>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3" xfId="15285" xr:uid="{00000000-0005-0000-0000-0000FC460000}"/>
    <cellStyle name="Normal 4 7 3 2 3 2" xfId="22521" xr:uid="{00000000-0005-0000-0000-0000FD460000}"/>
    <cellStyle name="Normal 4 7 3 2 4" xfId="22519" xr:uid="{00000000-0005-0000-0000-0000FE460000}"/>
    <cellStyle name="Normal 4 7 3 3" xfId="15286" xr:uid="{00000000-0005-0000-0000-0000FF460000}"/>
    <cellStyle name="Normal 4 7 3 3 2" xfId="15287" xr:uid="{00000000-0005-0000-0000-000000470000}"/>
    <cellStyle name="Normal 4 7 3 3 2 2" xfId="22523" xr:uid="{00000000-0005-0000-0000-000001470000}"/>
    <cellStyle name="Normal 4 7 3 3 3" xfId="22522" xr:uid="{00000000-0005-0000-0000-000002470000}"/>
    <cellStyle name="Normal 4 7 3 4" xfId="15288" xr:uid="{00000000-0005-0000-0000-000003470000}"/>
    <cellStyle name="Normal 4 7 3 4 2" xfId="22524" xr:uid="{00000000-0005-0000-0000-000004470000}"/>
    <cellStyle name="Normal 4 7 3 5" xfId="15289" xr:uid="{00000000-0005-0000-0000-000005470000}"/>
    <cellStyle name="Normal 4 7 3 5 2" xfId="22525" xr:uid="{00000000-0005-0000-0000-000006470000}"/>
    <cellStyle name="Normal 4 7 3 6" xfId="22518" xr:uid="{00000000-0005-0000-0000-000007470000}"/>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3" xfId="22527" xr:uid="{00000000-0005-0000-0000-00000C470000}"/>
    <cellStyle name="Normal 4 7 4 3" xfId="15293" xr:uid="{00000000-0005-0000-0000-00000D470000}"/>
    <cellStyle name="Normal 4 7 4 3 2" xfId="22529" xr:uid="{00000000-0005-0000-0000-00000E470000}"/>
    <cellStyle name="Normal 4 7 4 4" xfId="15294" xr:uid="{00000000-0005-0000-0000-00000F470000}"/>
    <cellStyle name="Normal 4 7 4 4 2" xfId="22530" xr:uid="{00000000-0005-0000-0000-000010470000}"/>
    <cellStyle name="Normal 4 7 4 5" xfId="22526" xr:uid="{00000000-0005-0000-0000-000011470000}"/>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3" xfId="22533" xr:uid="{00000000-0005-0000-0000-000017470000}"/>
    <cellStyle name="Normal 4 7 5 2 3" xfId="15299" xr:uid="{00000000-0005-0000-0000-000018470000}"/>
    <cellStyle name="Normal 4 7 5 2 3 2" xfId="22535" xr:uid="{00000000-0005-0000-0000-000019470000}"/>
    <cellStyle name="Normal 4 7 5 2 4" xfId="15300" xr:uid="{00000000-0005-0000-0000-00001A470000}"/>
    <cellStyle name="Normal 4 7 5 2 4 2" xfId="22536" xr:uid="{00000000-0005-0000-0000-00001B470000}"/>
    <cellStyle name="Normal 4 7 5 2 5" xfId="22532" xr:uid="{00000000-0005-0000-0000-00001C470000}"/>
    <cellStyle name="Normal 4 7 5 3" xfId="15301" xr:uid="{00000000-0005-0000-0000-00001D470000}"/>
    <cellStyle name="Normal 4 7 5 3 2" xfId="15302" xr:uid="{00000000-0005-0000-0000-00001E470000}"/>
    <cellStyle name="Normal 4 7 5 3 2 2" xfId="22538" xr:uid="{00000000-0005-0000-0000-00001F470000}"/>
    <cellStyle name="Normal 4 7 5 3 3" xfId="22537" xr:uid="{00000000-0005-0000-0000-000020470000}"/>
    <cellStyle name="Normal 4 7 5 4" xfId="15303" xr:uid="{00000000-0005-0000-0000-000021470000}"/>
    <cellStyle name="Normal 4 7 5 4 2" xfId="22539" xr:uid="{00000000-0005-0000-0000-000022470000}"/>
    <cellStyle name="Normal 4 7 5 5" xfId="15304" xr:uid="{00000000-0005-0000-0000-000023470000}"/>
    <cellStyle name="Normal 4 7 5 5 2" xfId="22540" xr:uid="{00000000-0005-0000-0000-000024470000}"/>
    <cellStyle name="Normal 4 7 5 6" xfId="22531" xr:uid="{00000000-0005-0000-0000-000025470000}"/>
    <cellStyle name="Normal 4 7 6" xfId="15305" xr:uid="{00000000-0005-0000-0000-000026470000}"/>
    <cellStyle name="Normal 4 7 6 2" xfId="22541" xr:uid="{00000000-0005-0000-0000-000027470000}"/>
    <cellStyle name="Normal 4 7 7" xfId="15306" xr:uid="{00000000-0005-0000-0000-000028470000}"/>
    <cellStyle name="Normal 4 7 7 2" xfId="22542" xr:uid="{00000000-0005-0000-0000-000029470000}"/>
    <cellStyle name="Normal 4 7 8" xfId="15307" xr:uid="{00000000-0005-0000-0000-00002A470000}"/>
    <cellStyle name="Normal 4 7 8 2" xfId="22543" xr:uid="{00000000-0005-0000-0000-00002B470000}"/>
    <cellStyle name="Normal 4 7 9" xfId="15308" xr:uid="{00000000-0005-0000-0000-00002C470000}"/>
    <cellStyle name="Normal 4 7 9 2" xfId="22544" xr:uid="{00000000-0005-0000-0000-00002D470000}"/>
    <cellStyle name="Normal 4 8" xfId="15309" xr:uid="{00000000-0005-0000-0000-00002E470000}"/>
    <cellStyle name="Normal 4 8 10" xfId="15310" xr:uid="{00000000-0005-0000-0000-00002F470000}"/>
    <cellStyle name="Normal 4 8 10 2" xfId="22545" xr:uid="{00000000-0005-0000-0000-000030470000}"/>
    <cellStyle name="Normal 4 8 11" xfId="15311" xr:uid="{00000000-0005-0000-0000-000031470000}"/>
    <cellStyle name="Normal 4 8 2" xfId="15312" xr:uid="{00000000-0005-0000-0000-000032470000}"/>
    <cellStyle name="Normal 4 8 2 2" xfId="15313" xr:uid="{00000000-0005-0000-0000-000033470000}"/>
    <cellStyle name="Normal 4 8 2 2 2" xfId="15314" xr:uid="{00000000-0005-0000-0000-000034470000}"/>
    <cellStyle name="Normal 4 8 2 2 2 2" xfId="22548" xr:uid="{00000000-0005-0000-0000-000035470000}"/>
    <cellStyle name="Normal 4 8 2 2 3" xfId="15315" xr:uid="{00000000-0005-0000-0000-000036470000}"/>
    <cellStyle name="Normal 4 8 2 2 3 2" xfId="22549" xr:uid="{00000000-0005-0000-0000-000037470000}"/>
    <cellStyle name="Normal 4 8 2 2 4" xfId="22547" xr:uid="{00000000-0005-0000-0000-000038470000}"/>
    <cellStyle name="Normal 4 8 2 3" xfId="15316" xr:uid="{00000000-0005-0000-0000-000039470000}"/>
    <cellStyle name="Normal 4 8 2 3 2" xfId="15317" xr:uid="{00000000-0005-0000-0000-00003A470000}"/>
    <cellStyle name="Normal 4 8 2 3 2 2" xfId="22551" xr:uid="{00000000-0005-0000-0000-00003B470000}"/>
    <cellStyle name="Normal 4 8 2 3 3" xfId="22550" xr:uid="{00000000-0005-0000-0000-00003C470000}"/>
    <cellStyle name="Normal 4 8 2 4" xfId="15318" xr:uid="{00000000-0005-0000-0000-00003D470000}"/>
    <cellStyle name="Normal 4 8 2 4 2" xfId="22552" xr:uid="{00000000-0005-0000-0000-00003E470000}"/>
    <cellStyle name="Normal 4 8 2 5" xfId="15319" xr:uid="{00000000-0005-0000-0000-00003F470000}"/>
    <cellStyle name="Normal 4 8 2 5 2" xfId="22553" xr:uid="{00000000-0005-0000-0000-000040470000}"/>
    <cellStyle name="Normal 4 8 2 6" xfId="15320" xr:uid="{00000000-0005-0000-0000-000041470000}"/>
    <cellStyle name="Normal 4 8 2 6 2" xfId="22554" xr:uid="{00000000-0005-0000-0000-000042470000}"/>
    <cellStyle name="Normal 4 8 2 7" xfId="15321" xr:uid="{00000000-0005-0000-0000-000043470000}"/>
    <cellStyle name="Normal 4 8 2 7 2" xfId="22555" xr:uid="{00000000-0005-0000-0000-000044470000}"/>
    <cellStyle name="Normal 4 8 2 8" xfId="22546" xr:uid="{00000000-0005-0000-0000-000045470000}"/>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3" xfId="22557" xr:uid="{00000000-0005-0000-0000-00004A470000}"/>
    <cellStyle name="Normal 4 8 3 3" xfId="15325" xr:uid="{00000000-0005-0000-0000-00004B470000}"/>
    <cellStyle name="Normal 4 8 3 3 2" xfId="22559" xr:uid="{00000000-0005-0000-0000-00004C470000}"/>
    <cellStyle name="Normal 4 8 3 4" xfId="15326" xr:uid="{00000000-0005-0000-0000-00004D470000}"/>
    <cellStyle name="Normal 4 8 3 4 2" xfId="22560" xr:uid="{00000000-0005-0000-0000-00004E470000}"/>
    <cellStyle name="Normal 4 8 3 5" xfId="22556" xr:uid="{00000000-0005-0000-0000-00004F470000}"/>
    <cellStyle name="Normal 4 8 4" xfId="15327" xr:uid="{00000000-0005-0000-0000-000050470000}"/>
    <cellStyle name="Normal 4 8 4 2" xfId="15328" xr:uid="{00000000-0005-0000-0000-000051470000}"/>
    <cellStyle name="Normal 4 8 4 2 2" xfId="22562" xr:uid="{00000000-0005-0000-0000-000052470000}"/>
    <cellStyle name="Normal 4 8 4 3" xfId="15329" xr:uid="{00000000-0005-0000-0000-000053470000}"/>
    <cellStyle name="Normal 4 8 4 3 2" xfId="22563" xr:uid="{00000000-0005-0000-0000-000054470000}"/>
    <cellStyle name="Normal 4 8 4 4" xfId="22561" xr:uid="{00000000-0005-0000-0000-000055470000}"/>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3" xfId="22566" xr:uid="{00000000-0005-0000-0000-00005B470000}"/>
    <cellStyle name="Normal 4 8 5 2 3" xfId="15334" xr:uid="{00000000-0005-0000-0000-00005C470000}"/>
    <cellStyle name="Normal 4 8 5 2 3 2" xfId="22568" xr:uid="{00000000-0005-0000-0000-00005D470000}"/>
    <cellStyle name="Normal 4 8 5 2 4" xfId="22565" xr:uid="{00000000-0005-0000-0000-00005E470000}"/>
    <cellStyle name="Normal 4 8 5 3" xfId="15335" xr:uid="{00000000-0005-0000-0000-00005F470000}"/>
    <cellStyle name="Normal 4 8 5 3 2" xfId="15336" xr:uid="{00000000-0005-0000-0000-000060470000}"/>
    <cellStyle name="Normal 4 8 5 3 2 2" xfId="22570" xr:uid="{00000000-0005-0000-0000-000061470000}"/>
    <cellStyle name="Normal 4 8 5 3 3" xfId="22569" xr:uid="{00000000-0005-0000-0000-000062470000}"/>
    <cellStyle name="Normal 4 8 5 4" xfId="15337" xr:uid="{00000000-0005-0000-0000-000063470000}"/>
    <cellStyle name="Normal 4 8 5 4 2" xfId="22571" xr:uid="{00000000-0005-0000-0000-000064470000}"/>
    <cellStyle name="Normal 4 8 5 5" xfId="15338" xr:uid="{00000000-0005-0000-0000-000065470000}"/>
    <cellStyle name="Normal 4 8 5 5 2" xfId="22572" xr:uid="{00000000-0005-0000-0000-000066470000}"/>
    <cellStyle name="Normal 4 8 5 6" xfId="22564" xr:uid="{00000000-0005-0000-0000-000067470000}"/>
    <cellStyle name="Normal 4 8 6" xfId="15339" xr:uid="{00000000-0005-0000-0000-000068470000}"/>
    <cellStyle name="Normal 4 8 6 2" xfId="22573" xr:uid="{00000000-0005-0000-0000-000069470000}"/>
    <cellStyle name="Normal 4 8 7" xfId="15340" xr:uid="{00000000-0005-0000-0000-00006A470000}"/>
    <cellStyle name="Normal 4 8 7 2" xfId="22574" xr:uid="{00000000-0005-0000-0000-00006B470000}"/>
    <cellStyle name="Normal 4 8 8" xfId="15341" xr:uid="{00000000-0005-0000-0000-00006C470000}"/>
    <cellStyle name="Normal 4 8 8 2" xfId="22575" xr:uid="{00000000-0005-0000-0000-00006D470000}"/>
    <cellStyle name="Normal 4 8 9" xfId="15342" xr:uid="{00000000-0005-0000-0000-00006E470000}"/>
    <cellStyle name="Normal 4 8 9 2" xfId="22576" xr:uid="{00000000-0005-0000-0000-00006F470000}"/>
    <cellStyle name="Normal 4 9" xfId="15343" xr:uid="{00000000-0005-0000-0000-000070470000}"/>
    <cellStyle name="Normal 4 9 10" xfId="15344" xr:uid="{00000000-0005-0000-0000-000071470000}"/>
    <cellStyle name="Normal 4 9 10 2" xfId="22577" xr:uid="{00000000-0005-0000-0000-000072470000}"/>
    <cellStyle name="Normal 4 9 11" xfId="15345" xr:uid="{00000000-0005-0000-0000-000073470000}"/>
    <cellStyle name="Normal 4 9 2" xfId="15346" xr:uid="{00000000-0005-0000-0000-000074470000}"/>
    <cellStyle name="Normal 4 9 2 2" xfId="15347" xr:uid="{00000000-0005-0000-0000-000075470000}"/>
    <cellStyle name="Normal 4 9 2 2 2" xfId="15348" xr:uid="{00000000-0005-0000-0000-000076470000}"/>
    <cellStyle name="Normal 4 9 2 2 2 2" xfId="22580" xr:uid="{00000000-0005-0000-0000-000077470000}"/>
    <cellStyle name="Normal 4 9 2 2 3" xfId="15349" xr:uid="{00000000-0005-0000-0000-000078470000}"/>
    <cellStyle name="Normal 4 9 2 2 3 2" xfId="22581" xr:uid="{00000000-0005-0000-0000-000079470000}"/>
    <cellStyle name="Normal 4 9 2 2 4" xfId="22579" xr:uid="{00000000-0005-0000-0000-00007A470000}"/>
    <cellStyle name="Normal 4 9 2 3" xfId="15350" xr:uid="{00000000-0005-0000-0000-00007B470000}"/>
    <cellStyle name="Normal 4 9 2 3 2" xfId="22582" xr:uid="{00000000-0005-0000-0000-00007C470000}"/>
    <cellStyle name="Normal 4 9 2 4" xfId="15351" xr:uid="{00000000-0005-0000-0000-00007D470000}"/>
    <cellStyle name="Normal 4 9 2 4 2" xfId="22583" xr:uid="{00000000-0005-0000-0000-00007E470000}"/>
    <cellStyle name="Normal 4 9 2 5" xfId="15352" xr:uid="{00000000-0005-0000-0000-00007F470000}"/>
    <cellStyle name="Normal 4 9 2 5 2" xfId="22584" xr:uid="{00000000-0005-0000-0000-000080470000}"/>
    <cellStyle name="Normal 4 9 2 6" xfId="15353" xr:uid="{00000000-0005-0000-0000-000081470000}"/>
    <cellStyle name="Normal 4 9 2 6 2" xfId="22585" xr:uid="{00000000-0005-0000-0000-000082470000}"/>
    <cellStyle name="Normal 4 9 2 7" xfId="15354" xr:uid="{00000000-0005-0000-0000-000083470000}"/>
    <cellStyle name="Normal 4 9 2 7 2" xfId="22586" xr:uid="{00000000-0005-0000-0000-000084470000}"/>
    <cellStyle name="Normal 4 9 2 8" xfId="22578" xr:uid="{00000000-0005-0000-0000-000085470000}"/>
    <cellStyle name="Normal 4 9 3" xfId="15355" xr:uid="{00000000-0005-0000-0000-000086470000}"/>
    <cellStyle name="Normal 4 9 3 2" xfId="15356" xr:uid="{00000000-0005-0000-0000-000087470000}"/>
    <cellStyle name="Normal 4 9 3 2 2" xfId="22588" xr:uid="{00000000-0005-0000-0000-000088470000}"/>
    <cellStyle name="Normal 4 9 3 3" xfId="15357" xr:uid="{00000000-0005-0000-0000-000089470000}"/>
    <cellStyle name="Normal 4 9 3 3 2" xfId="22589" xr:uid="{00000000-0005-0000-0000-00008A470000}"/>
    <cellStyle name="Normal 4 9 3 4" xfId="15358" xr:uid="{00000000-0005-0000-0000-00008B470000}"/>
    <cellStyle name="Normal 4 9 3 4 2" xfId="22590" xr:uid="{00000000-0005-0000-0000-00008C470000}"/>
    <cellStyle name="Normal 4 9 3 5" xfId="22587" xr:uid="{00000000-0005-0000-0000-00008D470000}"/>
    <cellStyle name="Normal 4 9 4" xfId="15359" xr:uid="{00000000-0005-0000-0000-00008E470000}"/>
    <cellStyle name="Normal 4 9 4 2" xfId="15360" xr:uid="{00000000-0005-0000-0000-00008F470000}"/>
    <cellStyle name="Normal 4 9 4 2 2" xfId="22592" xr:uid="{00000000-0005-0000-0000-000090470000}"/>
    <cellStyle name="Normal 4 9 4 3" xfId="15361" xr:uid="{00000000-0005-0000-0000-000091470000}"/>
    <cellStyle name="Normal 4 9 4 3 2" xfId="22593" xr:uid="{00000000-0005-0000-0000-000092470000}"/>
    <cellStyle name="Normal 4 9 4 4" xfId="22591" xr:uid="{00000000-0005-0000-0000-000093470000}"/>
    <cellStyle name="Normal 4 9 5" xfId="15362" xr:uid="{00000000-0005-0000-0000-000094470000}"/>
    <cellStyle name="Normal 4 9 5 2" xfId="22594" xr:uid="{00000000-0005-0000-0000-000095470000}"/>
    <cellStyle name="Normal 4 9 6" xfId="15363" xr:uid="{00000000-0005-0000-0000-000096470000}"/>
    <cellStyle name="Normal 4 9 6 2" xfId="22595" xr:uid="{00000000-0005-0000-0000-000097470000}"/>
    <cellStyle name="Normal 4 9 7" xfId="15364" xr:uid="{00000000-0005-0000-0000-000098470000}"/>
    <cellStyle name="Normal 4 9 7 2" xfId="22596" xr:uid="{00000000-0005-0000-0000-000099470000}"/>
    <cellStyle name="Normal 4 9 8" xfId="15365" xr:uid="{00000000-0005-0000-0000-00009A470000}"/>
    <cellStyle name="Normal 4 9 8 2" xfId="22597" xr:uid="{00000000-0005-0000-0000-00009B470000}"/>
    <cellStyle name="Normal 4 9 9" xfId="15366" xr:uid="{00000000-0005-0000-0000-00009C470000}"/>
    <cellStyle name="Normal 4 9 9 2" xfId="22598" xr:uid="{00000000-0005-0000-0000-00009D470000}"/>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3" xfId="15405" xr:uid="{00000000-0005-0000-0000-0000C7470000}"/>
    <cellStyle name="Normal 41 3 2" xfId="15406" xr:uid="{00000000-0005-0000-0000-0000C8470000}"/>
    <cellStyle name="Normal 41 3 3" xfId="22603" xr:uid="{00000000-0005-0000-0000-0000C9470000}"/>
    <cellStyle name="Normal 41 4" xfId="15407" xr:uid="{00000000-0005-0000-0000-0000CA470000}"/>
    <cellStyle name="Normal 41 5" xfId="15408" xr:uid="{00000000-0005-0000-0000-0000CB470000}"/>
    <cellStyle name="Normal 41 6" xfId="22601" xr:uid="{00000000-0005-0000-0000-0000CC470000}"/>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3" xfId="15437" xr:uid="{00000000-0005-0000-0000-0000EA470000}"/>
    <cellStyle name="Normal 42 3 2" xfId="15438" xr:uid="{00000000-0005-0000-0000-0000EB470000}"/>
    <cellStyle name="Normal 42 3 3" xfId="22606" xr:uid="{00000000-0005-0000-0000-0000EC470000}"/>
    <cellStyle name="Normal 42 4" xfId="15439" xr:uid="{00000000-0005-0000-0000-0000ED470000}"/>
    <cellStyle name="Normal 42 5" xfId="15440" xr:uid="{00000000-0005-0000-0000-0000EE470000}"/>
    <cellStyle name="Normal 42 6" xfId="22604" xr:uid="{00000000-0005-0000-0000-0000EF470000}"/>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4" xfId="15484" xr:uid="{00000000-0005-0000-0000-00001E480000}"/>
    <cellStyle name="Normal 44 5" xfId="15485" xr:uid="{00000000-0005-0000-0000-00001F480000}"/>
    <cellStyle name="Normal 44 6" xfId="22609" xr:uid="{00000000-0005-0000-0000-000020480000}"/>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4" xfId="15499" xr:uid="{00000000-0005-0000-0000-00002F480000}"/>
    <cellStyle name="Normal 45 5" xfId="15500" xr:uid="{00000000-0005-0000-0000-000030480000}"/>
    <cellStyle name="Normal 45 6" xfId="22611" xr:uid="{00000000-0005-0000-0000-000031480000}"/>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3" xfId="15504" xr:uid="{00000000-0005-0000-0000-000036480000}"/>
    <cellStyle name="Normal 453 2" xfId="22614" xr:uid="{00000000-0005-0000-0000-000037480000}"/>
    <cellStyle name="Normal 454" xfId="15505" xr:uid="{00000000-0005-0000-0000-000038480000}"/>
    <cellStyle name="Normal 454 2" xfId="22615" xr:uid="{00000000-0005-0000-0000-000039480000}"/>
    <cellStyle name="Normal 455" xfId="15506" xr:uid="{00000000-0005-0000-0000-00003A480000}"/>
    <cellStyle name="Normal 455 2" xfId="22616" xr:uid="{00000000-0005-0000-0000-00003B480000}"/>
    <cellStyle name="Normal 456" xfId="15507" xr:uid="{00000000-0005-0000-0000-00003C480000}"/>
    <cellStyle name="Normal 456 2" xfId="22617" xr:uid="{00000000-0005-0000-0000-00003D480000}"/>
    <cellStyle name="Normal 457" xfId="15508" xr:uid="{00000000-0005-0000-0000-00003E480000}"/>
    <cellStyle name="Normal 457 2" xfId="22618" xr:uid="{00000000-0005-0000-0000-00003F480000}"/>
    <cellStyle name="Normal 458" xfId="15509" xr:uid="{00000000-0005-0000-0000-000040480000}"/>
    <cellStyle name="Normal 458 2" xfId="22619" xr:uid="{00000000-0005-0000-0000-000041480000}"/>
    <cellStyle name="Normal 459" xfId="15510" xr:uid="{00000000-0005-0000-0000-000042480000}"/>
    <cellStyle name="Normal 459 2" xfId="22620" xr:uid="{00000000-0005-0000-0000-000043480000}"/>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4" xfId="15514" xr:uid="{00000000-0005-0000-0000-000048480000}"/>
    <cellStyle name="Normal 46 5" xfId="15515" xr:uid="{00000000-0005-0000-0000-000049480000}"/>
    <cellStyle name="Normal 46 6" xfId="22621" xr:uid="{00000000-0005-0000-0000-00004A480000}"/>
    <cellStyle name="Normal 460" xfId="15516" xr:uid="{00000000-0005-0000-0000-00004B480000}"/>
    <cellStyle name="Normal 460 2" xfId="22623" xr:uid="{00000000-0005-0000-0000-00004C480000}"/>
    <cellStyle name="Normal 461" xfId="15517" xr:uid="{00000000-0005-0000-0000-00004D480000}"/>
    <cellStyle name="Normal 461 2" xfId="22624" xr:uid="{00000000-0005-0000-0000-00004E480000}"/>
    <cellStyle name="Normal 462" xfId="15518" xr:uid="{00000000-0005-0000-0000-00004F480000}"/>
    <cellStyle name="Normal 462 2" xfId="22625" xr:uid="{00000000-0005-0000-0000-000050480000}"/>
    <cellStyle name="Normal 463" xfId="15519" xr:uid="{00000000-0005-0000-0000-000051480000}"/>
    <cellStyle name="Normal 463 2" xfId="22626" xr:uid="{00000000-0005-0000-0000-000052480000}"/>
    <cellStyle name="Normal 464" xfId="15520" xr:uid="{00000000-0005-0000-0000-000053480000}"/>
    <cellStyle name="Normal 464 2" xfId="22627" xr:uid="{00000000-0005-0000-0000-000054480000}"/>
    <cellStyle name="Normal 465" xfId="15521" xr:uid="{00000000-0005-0000-0000-000055480000}"/>
    <cellStyle name="Normal 465 2" xfId="22628" xr:uid="{00000000-0005-0000-0000-000056480000}"/>
    <cellStyle name="Normal 466" xfId="15522" xr:uid="{00000000-0005-0000-0000-000057480000}"/>
    <cellStyle name="Normal 466 2" xfId="22629" xr:uid="{00000000-0005-0000-0000-000058480000}"/>
    <cellStyle name="Normal 467" xfId="15523" xr:uid="{00000000-0005-0000-0000-000059480000}"/>
    <cellStyle name="Normal 467 2" xfId="22630" xr:uid="{00000000-0005-0000-0000-00005A480000}"/>
    <cellStyle name="Normal 468" xfId="15524" xr:uid="{00000000-0005-0000-0000-00005B480000}"/>
    <cellStyle name="Normal 468 2" xfId="22631" xr:uid="{00000000-0005-0000-0000-00005C480000}"/>
    <cellStyle name="Normal 469" xfId="15525" xr:uid="{00000000-0005-0000-0000-00005D480000}"/>
    <cellStyle name="Normal 469 2" xfId="22632" xr:uid="{00000000-0005-0000-0000-00005E480000}"/>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4" xfId="15529" xr:uid="{00000000-0005-0000-0000-000063480000}"/>
    <cellStyle name="Normal 47 5" xfId="22633" xr:uid="{00000000-0005-0000-0000-000064480000}"/>
    <cellStyle name="Normal 470" xfId="15530" xr:uid="{00000000-0005-0000-0000-000065480000}"/>
    <cellStyle name="Normal 470 2" xfId="22635" xr:uid="{00000000-0005-0000-0000-000066480000}"/>
    <cellStyle name="Normal 471" xfId="15531" xr:uid="{00000000-0005-0000-0000-000067480000}"/>
    <cellStyle name="Normal 471 2" xfId="22636" xr:uid="{00000000-0005-0000-0000-000068480000}"/>
    <cellStyle name="Normal 472" xfId="15532" xr:uid="{00000000-0005-0000-0000-000069480000}"/>
    <cellStyle name="Normal 472 2" xfId="22637" xr:uid="{00000000-0005-0000-0000-00006A480000}"/>
    <cellStyle name="Normal 473" xfId="15533" xr:uid="{00000000-0005-0000-0000-00006B480000}"/>
    <cellStyle name="Normal 473 2" xfId="22638" xr:uid="{00000000-0005-0000-0000-00006C480000}"/>
    <cellStyle name="Normal 474" xfId="15534" xr:uid="{00000000-0005-0000-0000-00006D480000}"/>
    <cellStyle name="Normal 474 2" xfId="22639" xr:uid="{00000000-0005-0000-0000-00006E480000}"/>
    <cellStyle name="Normal 475" xfId="15535" xr:uid="{00000000-0005-0000-0000-00006F480000}"/>
    <cellStyle name="Normal 475 2" xfId="22640" xr:uid="{00000000-0005-0000-0000-000070480000}"/>
    <cellStyle name="Normal 476" xfId="15536" xr:uid="{00000000-0005-0000-0000-000071480000}"/>
    <cellStyle name="Normal 476 2" xfId="22641" xr:uid="{00000000-0005-0000-0000-000072480000}"/>
    <cellStyle name="Normal 477" xfId="15537" xr:uid="{00000000-0005-0000-0000-000073480000}"/>
    <cellStyle name="Normal 477 2" xfId="22642" xr:uid="{00000000-0005-0000-0000-000074480000}"/>
    <cellStyle name="Normal 478" xfId="15538" xr:uid="{00000000-0005-0000-0000-000075480000}"/>
    <cellStyle name="Normal 478 2" xfId="22643" xr:uid="{00000000-0005-0000-0000-000076480000}"/>
    <cellStyle name="Normal 479" xfId="15539" xr:uid="{00000000-0005-0000-0000-000077480000}"/>
    <cellStyle name="Normal 479 2" xfId="22644" xr:uid="{00000000-0005-0000-0000-000078480000}"/>
    <cellStyle name="Normal 48" xfId="15540" xr:uid="{00000000-0005-0000-0000-000079480000}"/>
    <cellStyle name="Normal 48 2" xfId="22645" xr:uid="{00000000-0005-0000-0000-00007A480000}"/>
    <cellStyle name="Normal 480" xfId="15541" xr:uid="{00000000-0005-0000-0000-00007B480000}"/>
    <cellStyle name="Normal 480 2" xfId="22646" xr:uid="{00000000-0005-0000-0000-00007C480000}"/>
    <cellStyle name="Normal 481" xfId="15542" xr:uid="{00000000-0005-0000-0000-00007D480000}"/>
    <cellStyle name="Normal 481 2" xfId="22647" xr:uid="{00000000-0005-0000-0000-00007E480000}"/>
    <cellStyle name="Normal 482" xfId="15543" xr:uid="{00000000-0005-0000-0000-00007F480000}"/>
    <cellStyle name="Normal 482 2" xfId="22648" xr:uid="{00000000-0005-0000-0000-000080480000}"/>
    <cellStyle name="Normal 483" xfId="15544" xr:uid="{00000000-0005-0000-0000-000081480000}"/>
    <cellStyle name="Normal 483 2" xfId="22649" xr:uid="{00000000-0005-0000-0000-000082480000}"/>
    <cellStyle name="Normal 484" xfId="15545" xr:uid="{00000000-0005-0000-0000-000083480000}"/>
    <cellStyle name="Normal 484 2" xfId="22650" xr:uid="{00000000-0005-0000-0000-000084480000}"/>
    <cellStyle name="Normal 485" xfId="15546" xr:uid="{00000000-0005-0000-0000-000085480000}"/>
    <cellStyle name="Normal 485 2" xfId="22651" xr:uid="{00000000-0005-0000-0000-000086480000}"/>
    <cellStyle name="Normal 486" xfId="15547" xr:uid="{00000000-0005-0000-0000-000087480000}"/>
    <cellStyle name="Normal 486 2" xfId="22652" xr:uid="{00000000-0005-0000-0000-000088480000}"/>
    <cellStyle name="Normal 487" xfId="15548" xr:uid="{00000000-0005-0000-0000-000089480000}"/>
    <cellStyle name="Normal 487 2" xfId="22653" xr:uid="{00000000-0005-0000-0000-00008A480000}"/>
    <cellStyle name="Normal 488" xfId="15549" xr:uid="{00000000-0005-0000-0000-00008B480000}"/>
    <cellStyle name="Normal 488 2" xfId="22654" xr:uid="{00000000-0005-0000-0000-00008C480000}"/>
    <cellStyle name="Normal 489" xfId="15550" xr:uid="{00000000-0005-0000-0000-00008D480000}"/>
    <cellStyle name="Normal 489 2" xfId="22655" xr:uid="{00000000-0005-0000-0000-00008E480000}"/>
    <cellStyle name="Normal 49" xfId="15551" xr:uid="{00000000-0005-0000-0000-00008F480000}"/>
    <cellStyle name="Normal 49 2" xfId="22656" xr:uid="{00000000-0005-0000-0000-000090480000}"/>
    <cellStyle name="Normal 490" xfId="15552" xr:uid="{00000000-0005-0000-0000-000091480000}"/>
    <cellStyle name="Normal 490 2" xfId="22657" xr:uid="{00000000-0005-0000-0000-000092480000}"/>
    <cellStyle name="Normal 491" xfId="15553" xr:uid="{00000000-0005-0000-0000-000093480000}"/>
    <cellStyle name="Normal 491 2" xfId="22658" xr:uid="{00000000-0005-0000-0000-000094480000}"/>
    <cellStyle name="Normal 492" xfId="15554" xr:uid="{00000000-0005-0000-0000-000095480000}"/>
    <cellStyle name="Normal 492 2" xfId="22659" xr:uid="{00000000-0005-0000-0000-000096480000}"/>
    <cellStyle name="Normal 493" xfId="15555" xr:uid="{00000000-0005-0000-0000-000097480000}"/>
    <cellStyle name="Normal 493 2" xfId="22660" xr:uid="{00000000-0005-0000-0000-000098480000}"/>
    <cellStyle name="Normal 494" xfId="15556" xr:uid="{00000000-0005-0000-0000-000099480000}"/>
    <cellStyle name="Normal 494 2" xfId="22661" xr:uid="{00000000-0005-0000-0000-00009A480000}"/>
    <cellStyle name="Normal 495" xfId="15557" xr:uid="{00000000-0005-0000-0000-00009B480000}"/>
    <cellStyle name="Normal 495 2" xfId="22662" xr:uid="{00000000-0005-0000-0000-00009C480000}"/>
    <cellStyle name="Normal 496" xfId="15558" xr:uid="{00000000-0005-0000-0000-00009D480000}"/>
    <cellStyle name="Normal 496 2" xfId="22663" xr:uid="{00000000-0005-0000-0000-00009E480000}"/>
    <cellStyle name="Normal 497" xfId="15559" xr:uid="{00000000-0005-0000-0000-00009F480000}"/>
    <cellStyle name="Normal 497 2" xfId="22664" xr:uid="{00000000-0005-0000-0000-0000A0480000}"/>
    <cellStyle name="Normal 498" xfId="15560" xr:uid="{00000000-0005-0000-0000-0000A1480000}"/>
    <cellStyle name="Normal 498 2" xfId="22665" xr:uid="{00000000-0005-0000-0000-0000A2480000}"/>
    <cellStyle name="Normal 499" xfId="15561" xr:uid="{00000000-0005-0000-0000-0000A3480000}"/>
    <cellStyle name="Normal 499 2" xfId="22666" xr:uid="{00000000-0005-0000-0000-0000A4480000}"/>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2" xfId="15565" xr:uid="{00000000-0005-0000-0000-0000A9480000}"/>
    <cellStyle name="Normal 5 10 2 2" xfId="15566" xr:uid="{00000000-0005-0000-0000-0000AA480000}"/>
    <cellStyle name="Normal 5 10 2 2 2" xfId="15567" xr:uid="{00000000-0005-0000-0000-0000AB480000}"/>
    <cellStyle name="Normal 5 10 2 2 2 2" xfId="22671" xr:uid="{00000000-0005-0000-0000-0000AC480000}"/>
    <cellStyle name="Normal 5 10 2 2 3" xfId="15568" xr:uid="{00000000-0005-0000-0000-0000AD480000}"/>
    <cellStyle name="Normal 5 10 2 2 3 2" xfId="22672" xr:uid="{00000000-0005-0000-0000-0000AE480000}"/>
    <cellStyle name="Normal 5 10 2 2 4" xfId="22670" xr:uid="{00000000-0005-0000-0000-0000AF480000}"/>
    <cellStyle name="Normal 5 10 2 3" xfId="15569" xr:uid="{00000000-0005-0000-0000-0000B0480000}"/>
    <cellStyle name="Normal 5 10 2 3 2" xfId="22673" xr:uid="{00000000-0005-0000-0000-0000B1480000}"/>
    <cellStyle name="Normal 5 10 2 4" xfId="15570" xr:uid="{00000000-0005-0000-0000-0000B2480000}"/>
    <cellStyle name="Normal 5 10 2 4 2" xfId="22674" xr:uid="{00000000-0005-0000-0000-0000B3480000}"/>
    <cellStyle name="Normal 5 10 2 5" xfId="15571" xr:uid="{00000000-0005-0000-0000-0000B4480000}"/>
    <cellStyle name="Normal 5 10 2 5 2" xfId="22675" xr:uid="{00000000-0005-0000-0000-0000B5480000}"/>
    <cellStyle name="Normal 5 10 2 6" xfId="15572" xr:uid="{00000000-0005-0000-0000-0000B6480000}"/>
    <cellStyle name="Normal 5 10 2 6 2" xfId="22676" xr:uid="{00000000-0005-0000-0000-0000B7480000}"/>
    <cellStyle name="Normal 5 10 2 7" xfId="15573" xr:uid="{00000000-0005-0000-0000-0000B8480000}"/>
    <cellStyle name="Normal 5 10 2 7 2" xfId="22677" xr:uid="{00000000-0005-0000-0000-0000B9480000}"/>
    <cellStyle name="Normal 5 10 2 8" xfId="22669" xr:uid="{00000000-0005-0000-0000-0000BA480000}"/>
    <cellStyle name="Normal 5 10 3" xfId="15574" xr:uid="{00000000-0005-0000-0000-0000BB480000}"/>
    <cellStyle name="Normal 5 10 3 2" xfId="15575" xr:uid="{00000000-0005-0000-0000-0000BC480000}"/>
    <cellStyle name="Normal 5 10 3 2 2" xfId="22679" xr:uid="{00000000-0005-0000-0000-0000BD480000}"/>
    <cellStyle name="Normal 5 10 3 3" xfId="22678" xr:uid="{00000000-0005-0000-0000-0000BE480000}"/>
    <cellStyle name="Normal 5 10 4" xfId="15576" xr:uid="{00000000-0005-0000-0000-0000BF480000}"/>
    <cellStyle name="Normal 5 10 4 2" xfId="15577" xr:uid="{00000000-0005-0000-0000-0000C0480000}"/>
    <cellStyle name="Normal 5 10 4 2 2" xfId="22681" xr:uid="{00000000-0005-0000-0000-0000C1480000}"/>
    <cellStyle name="Normal 5 10 4 3" xfId="22680" xr:uid="{00000000-0005-0000-0000-0000C2480000}"/>
    <cellStyle name="Normal 5 10 5" xfId="15578" xr:uid="{00000000-0005-0000-0000-0000C3480000}"/>
    <cellStyle name="Normal 5 10 5 2" xfId="22682" xr:uid="{00000000-0005-0000-0000-0000C4480000}"/>
    <cellStyle name="Normal 5 10 6" xfId="15579" xr:uid="{00000000-0005-0000-0000-0000C5480000}"/>
    <cellStyle name="Normal 5 10 6 2" xfId="22683" xr:uid="{00000000-0005-0000-0000-0000C6480000}"/>
    <cellStyle name="Normal 5 10 7" xfId="15580" xr:uid="{00000000-0005-0000-0000-0000C7480000}"/>
    <cellStyle name="Normal 5 10 7 2" xfId="22684" xr:uid="{00000000-0005-0000-0000-0000C8480000}"/>
    <cellStyle name="Normal 5 10 8" xfId="15581" xr:uid="{00000000-0005-0000-0000-0000C9480000}"/>
    <cellStyle name="Normal 5 10 8 2" xfId="22685" xr:uid="{00000000-0005-0000-0000-0000CA480000}"/>
    <cellStyle name="Normal 5 10 9" xfId="15582" xr:uid="{00000000-0005-0000-0000-0000CB480000}"/>
    <cellStyle name="Normal 5 10 9 2" xfId="22686" xr:uid="{00000000-0005-0000-0000-0000CC480000}"/>
    <cellStyle name="Normal 5 11" xfId="15583" xr:uid="{00000000-0005-0000-0000-0000CD480000}"/>
    <cellStyle name="Normal 5 11 2" xfId="15584" xr:uid="{00000000-0005-0000-0000-0000CE480000}"/>
    <cellStyle name="Normal 5 11 2 2" xfId="15585" xr:uid="{00000000-0005-0000-0000-0000CF480000}"/>
    <cellStyle name="Normal 5 11 2 2 2" xfId="22689" xr:uid="{00000000-0005-0000-0000-0000D0480000}"/>
    <cellStyle name="Normal 5 11 2 3" xfId="15586" xr:uid="{00000000-0005-0000-0000-0000D1480000}"/>
    <cellStyle name="Normal 5 11 2 3 2" xfId="22690" xr:uid="{00000000-0005-0000-0000-0000D2480000}"/>
    <cellStyle name="Normal 5 11 2 4" xfId="15587" xr:uid="{00000000-0005-0000-0000-0000D3480000}"/>
    <cellStyle name="Normal 5 11 2 4 2" xfId="22691" xr:uid="{00000000-0005-0000-0000-0000D4480000}"/>
    <cellStyle name="Normal 5 11 2 5" xfId="15588" xr:uid="{00000000-0005-0000-0000-0000D5480000}"/>
    <cellStyle name="Normal 5 11 2 5 2" xfId="22692" xr:uid="{00000000-0005-0000-0000-0000D6480000}"/>
    <cellStyle name="Normal 5 11 2 6" xfId="15589" xr:uid="{00000000-0005-0000-0000-0000D7480000}"/>
    <cellStyle name="Normal 5 11 2 6 2" xfId="22693" xr:uid="{00000000-0005-0000-0000-0000D8480000}"/>
    <cellStyle name="Normal 5 11 2 7" xfId="22688" xr:uid="{00000000-0005-0000-0000-0000D9480000}"/>
    <cellStyle name="Normal 5 11 3" xfId="15590" xr:uid="{00000000-0005-0000-0000-0000DA480000}"/>
    <cellStyle name="Normal 5 11 3 2" xfId="15591" xr:uid="{00000000-0005-0000-0000-0000DB480000}"/>
    <cellStyle name="Normal 5 11 3 2 2" xfId="22695" xr:uid="{00000000-0005-0000-0000-0000DC480000}"/>
    <cellStyle name="Normal 5 11 3 3" xfId="22694" xr:uid="{00000000-0005-0000-0000-0000DD480000}"/>
    <cellStyle name="Normal 5 11 4" xfId="15592" xr:uid="{00000000-0005-0000-0000-0000DE480000}"/>
    <cellStyle name="Normal 5 11 4 2" xfId="15593" xr:uid="{00000000-0005-0000-0000-0000DF480000}"/>
    <cellStyle name="Normal 5 11 4 2 2" xfId="22697" xr:uid="{00000000-0005-0000-0000-0000E0480000}"/>
    <cellStyle name="Normal 5 11 4 3" xfId="22696" xr:uid="{00000000-0005-0000-0000-0000E1480000}"/>
    <cellStyle name="Normal 5 11 5" xfId="15594" xr:uid="{00000000-0005-0000-0000-0000E2480000}"/>
    <cellStyle name="Normal 5 11 5 2" xfId="22698" xr:uid="{00000000-0005-0000-0000-0000E3480000}"/>
    <cellStyle name="Normal 5 11 6" xfId="15595" xr:uid="{00000000-0005-0000-0000-0000E4480000}"/>
    <cellStyle name="Normal 5 11 6 2" xfId="22699" xr:uid="{00000000-0005-0000-0000-0000E5480000}"/>
    <cellStyle name="Normal 5 11 7" xfId="15596" xr:uid="{00000000-0005-0000-0000-0000E6480000}"/>
    <cellStyle name="Normal 5 11 7 2" xfId="22700" xr:uid="{00000000-0005-0000-0000-0000E7480000}"/>
    <cellStyle name="Normal 5 11 8" xfId="15597" xr:uid="{00000000-0005-0000-0000-0000E8480000}"/>
    <cellStyle name="Normal 5 11 9" xfId="22687" xr:uid="{00000000-0005-0000-0000-0000E9480000}"/>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3" xfId="15601" xr:uid="{00000000-0005-0000-0000-0000EE480000}"/>
    <cellStyle name="Normal 5 12 2 3 2" xfId="22704" xr:uid="{00000000-0005-0000-0000-0000EF480000}"/>
    <cellStyle name="Normal 5 12 2 4" xfId="15602" xr:uid="{00000000-0005-0000-0000-0000F0480000}"/>
    <cellStyle name="Normal 5 12 2 4 2" xfId="22705" xr:uid="{00000000-0005-0000-0000-0000F1480000}"/>
    <cellStyle name="Normal 5 12 2 5" xfId="15603" xr:uid="{00000000-0005-0000-0000-0000F2480000}"/>
    <cellStyle name="Normal 5 12 2 5 2" xfId="22706" xr:uid="{00000000-0005-0000-0000-0000F3480000}"/>
    <cellStyle name="Normal 5 12 2 6" xfId="15604" xr:uid="{00000000-0005-0000-0000-0000F4480000}"/>
    <cellStyle name="Normal 5 12 2 6 2" xfId="22707" xr:uid="{00000000-0005-0000-0000-0000F5480000}"/>
    <cellStyle name="Normal 5 12 2 7" xfId="22702" xr:uid="{00000000-0005-0000-0000-0000F6480000}"/>
    <cellStyle name="Normal 5 12 3" xfId="15605" xr:uid="{00000000-0005-0000-0000-0000F7480000}"/>
    <cellStyle name="Normal 5 12 3 2" xfId="22708" xr:uid="{00000000-0005-0000-0000-0000F8480000}"/>
    <cellStyle name="Normal 5 12 4" xfId="15606" xr:uid="{00000000-0005-0000-0000-0000F9480000}"/>
    <cellStyle name="Normal 5 12 4 2" xfId="22709" xr:uid="{00000000-0005-0000-0000-0000FA480000}"/>
    <cellStyle name="Normal 5 12 5" xfId="15607" xr:uid="{00000000-0005-0000-0000-0000FB480000}"/>
    <cellStyle name="Normal 5 12 5 2" xfId="22710" xr:uid="{00000000-0005-0000-0000-0000FC480000}"/>
    <cellStyle name="Normal 5 12 6" xfId="22701" xr:uid="{00000000-0005-0000-0000-0000FD480000}"/>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3" xfId="22712" xr:uid="{00000000-0005-0000-0000-000002490000}"/>
    <cellStyle name="Normal 5 13 3" xfId="15611" xr:uid="{00000000-0005-0000-0000-000003490000}"/>
    <cellStyle name="Normal 5 13 3 2" xfId="22714" xr:uid="{00000000-0005-0000-0000-000004490000}"/>
    <cellStyle name="Normal 5 13 4" xfId="15612" xr:uid="{00000000-0005-0000-0000-000005490000}"/>
    <cellStyle name="Normal 5 13 4 2" xfId="22715" xr:uid="{00000000-0005-0000-0000-000006490000}"/>
    <cellStyle name="Normal 5 13 5" xfId="15613" xr:uid="{00000000-0005-0000-0000-000007490000}"/>
    <cellStyle name="Normal 5 13 5 2" xfId="22716" xr:uid="{00000000-0005-0000-0000-000008490000}"/>
    <cellStyle name="Normal 5 13 6" xfId="22711" xr:uid="{00000000-0005-0000-0000-000009490000}"/>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3" xfId="22718" xr:uid="{00000000-0005-0000-0000-00000E490000}"/>
    <cellStyle name="Normal 5 14 3" xfId="15617" xr:uid="{00000000-0005-0000-0000-00000F490000}"/>
    <cellStyle name="Normal 5 14 3 2" xfId="22720" xr:uid="{00000000-0005-0000-0000-000010490000}"/>
    <cellStyle name="Normal 5 14 4" xfId="15618" xr:uid="{00000000-0005-0000-0000-000011490000}"/>
    <cellStyle name="Normal 5 14 4 2" xfId="22721" xr:uid="{00000000-0005-0000-0000-000012490000}"/>
    <cellStyle name="Normal 5 14 5" xfId="15619" xr:uid="{00000000-0005-0000-0000-000013490000}"/>
    <cellStyle name="Normal 5 14 5 2" xfId="22722" xr:uid="{00000000-0005-0000-0000-000014490000}"/>
    <cellStyle name="Normal 5 14 6" xfId="22717" xr:uid="{00000000-0005-0000-0000-000015490000}"/>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3" xfId="22724" xr:uid="{00000000-0005-0000-0000-00001A490000}"/>
    <cellStyle name="Normal 5 15 3" xfId="15623" xr:uid="{00000000-0005-0000-0000-00001B490000}"/>
    <cellStyle name="Normal 5 15 3 2" xfId="22726" xr:uid="{00000000-0005-0000-0000-00001C490000}"/>
    <cellStyle name="Normal 5 15 4" xfId="15624" xr:uid="{00000000-0005-0000-0000-00001D490000}"/>
    <cellStyle name="Normal 5 15 4 2" xfId="22727" xr:uid="{00000000-0005-0000-0000-00001E490000}"/>
    <cellStyle name="Normal 5 15 5" xfId="15625" xr:uid="{00000000-0005-0000-0000-00001F490000}"/>
    <cellStyle name="Normal 5 15 5 2" xfId="22728" xr:uid="{00000000-0005-0000-0000-000020490000}"/>
    <cellStyle name="Normal 5 15 6" xfId="22723" xr:uid="{00000000-0005-0000-0000-000021490000}"/>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3" xfId="22730" xr:uid="{00000000-0005-0000-0000-000026490000}"/>
    <cellStyle name="Normal 5 16 3" xfId="15629" xr:uid="{00000000-0005-0000-0000-000027490000}"/>
    <cellStyle name="Normal 5 16 3 2" xfId="22732" xr:uid="{00000000-0005-0000-0000-000028490000}"/>
    <cellStyle name="Normal 5 16 4" xfId="15630" xr:uid="{00000000-0005-0000-0000-000029490000}"/>
    <cellStyle name="Normal 5 16 4 2" xfId="22733" xr:uid="{00000000-0005-0000-0000-00002A490000}"/>
    <cellStyle name="Normal 5 16 5" xfId="15631" xr:uid="{00000000-0005-0000-0000-00002B490000}"/>
    <cellStyle name="Normal 5 16 5 2" xfId="22734" xr:uid="{00000000-0005-0000-0000-00002C490000}"/>
    <cellStyle name="Normal 5 16 6" xfId="22729" xr:uid="{00000000-0005-0000-0000-00002D490000}"/>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3" xfId="22736" xr:uid="{00000000-0005-0000-0000-000032490000}"/>
    <cellStyle name="Normal 5 17 3" xfId="15635" xr:uid="{00000000-0005-0000-0000-000033490000}"/>
    <cellStyle name="Normal 5 17 3 2" xfId="22738" xr:uid="{00000000-0005-0000-0000-000034490000}"/>
    <cellStyle name="Normal 5 17 4" xfId="15636" xr:uid="{00000000-0005-0000-0000-000035490000}"/>
    <cellStyle name="Normal 5 17 4 2" xfId="22739" xr:uid="{00000000-0005-0000-0000-000036490000}"/>
    <cellStyle name="Normal 5 17 5" xfId="15637" xr:uid="{00000000-0005-0000-0000-000037490000}"/>
    <cellStyle name="Normal 5 17 5 2" xfId="22740" xr:uid="{00000000-0005-0000-0000-000038490000}"/>
    <cellStyle name="Normal 5 17 6" xfId="22735" xr:uid="{00000000-0005-0000-0000-000039490000}"/>
    <cellStyle name="Normal 5 18" xfId="15638" xr:uid="{00000000-0005-0000-0000-00003A490000}"/>
    <cellStyle name="Normal 5 18 2" xfId="15639" xr:uid="{00000000-0005-0000-0000-00003B490000}"/>
    <cellStyle name="Normal 5 18 2 2" xfId="22742" xr:uid="{00000000-0005-0000-0000-00003C490000}"/>
    <cellStyle name="Normal 5 18 3" xfId="15640" xr:uid="{00000000-0005-0000-0000-00003D490000}"/>
    <cellStyle name="Normal 5 18 3 2" xfId="22743" xr:uid="{00000000-0005-0000-0000-00003E490000}"/>
    <cellStyle name="Normal 5 18 4" xfId="15641" xr:uid="{00000000-0005-0000-0000-00003F490000}"/>
    <cellStyle name="Normal 5 18 4 2" xfId="22744" xr:uid="{00000000-0005-0000-0000-000040490000}"/>
    <cellStyle name="Normal 5 18 5" xfId="15642" xr:uid="{00000000-0005-0000-0000-000041490000}"/>
    <cellStyle name="Normal 5 18 5 2" xfId="22745" xr:uid="{00000000-0005-0000-0000-000042490000}"/>
    <cellStyle name="Normal 5 18 6" xfId="15643" xr:uid="{00000000-0005-0000-0000-000043490000}"/>
    <cellStyle name="Normal 5 18 6 2" xfId="22746" xr:uid="{00000000-0005-0000-0000-000044490000}"/>
    <cellStyle name="Normal 5 18 7" xfId="22741" xr:uid="{00000000-0005-0000-0000-000045490000}"/>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3" xfId="22749" xr:uid="{00000000-0005-0000-0000-00004B490000}"/>
    <cellStyle name="Normal 5 19 2 3" xfId="15648" xr:uid="{00000000-0005-0000-0000-00004C490000}"/>
    <cellStyle name="Normal 5 19 2 3 2" xfId="22751" xr:uid="{00000000-0005-0000-0000-00004D490000}"/>
    <cellStyle name="Normal 5 19 2 4" xfId="15649" xr:uid="{00000000-0005-0000-0000-00004E490000}"/>
    <cellStyle name="Normal 5 19 2 4 2" xfId="22752" xr:uid="{00000000-0005-0000-0000-00004F490000}"/>
    <cellStyle name="Normal 5 19 2 5" xfId="22748" xr:uid="{00000000-0005-0000-0000-000050490000}"/>
    <cellStyle name="Normal 5 19 3" xfId="15650" xr:uid="{00000000-0005-0000-0000-000051490000}"/>
    <cellStyle name="Normal 5 19 3 2" xfId="15651" xr:uid="{00000000-0005-0000-0000-000052490000}"/>
    <cellStyle name="Normal 5 19 3 2 2" xfId="22754" xr:uid="{00000000-0005-0000-0000-000053490000}"/>
    <cellStyle name="Normal 5 19 3 3" xfId="22753" xr:uid="{00000000-0005-0000-0000-000054490000}"/>
    <cellStyle name="Normal 5 19 4" xfId="15652" xr:uid="{00000000-0005-0000-0000-000055490000}"/>
    <cellStyle name="Normal 5 19 4 2" xfId="22755" xr:uid="{00000000-0005-0000-0000-000056490000}"/>
    <cellStyle name="Normal 5 19 5" xfId="15653" xr:uid="{00000000-0005-0000-0000-000057490000}"/>
    <cellStyle name="Normal 5 19 5 2" xfId="22756" xr:uid="{00000000-0005-0000-0000-000058490000}"/>
    <cellStyle name="Normal 5 19 6" xfId="22747" xr:uid="{00000000-0005-0000-0000-000059490000}"/>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1" xfId="15657" xr:uid="{00000000-0005-0000-0000-00005E490000}"/>
    <cellStyle name="Normal 5 2 11 2" xfId="22759" xr:uid="{00000000-0005-0000-0000-00005F490000}"/>
    <cellStyle name="Normal 5 2 12" xfId="22757" xr:uid="{00000000-0005-0000-0000-000060490000}"/>
    <cellStyle name="Normal 5 2 2" xfId="15658" xr:uid="{00000000-0005-0000-0000-000061490000}"/>
    <cellStyle name="Normal 5 2 2 10" xfId="22760" xr:uid="{00000000-0005-0000-0000-000062490000}"/>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3" xfId="15662" xr:uid="{00000000-0005-0000-0000-000067490000}"/>
    <cellStyle name="Normal 5 2 2 2 2 3 2" xfId="22764" xr:uid="{00000000-0005-0000-0000-000068490000}"/>
    <cellStyle name="Normal 5 2 2 2 2 4" xfId="15663" xr:uid="{00000000-0005-0000-0000-000069490000}"/>
    <cellStyle name="Normal 5 2 2 2 2 5" xfId="15664" xr:uid="{00000000-0005-0000-0000-00006A490000}"/>
    <cellStyle name="Normal 5 2 2 2 2 6" xfId="22762" xr:uid="{00000000-0005-0000-0000-00006B490000}"/>
    <cellStyle name="Normal 5 2 2 2 3" xfId="15665" xr:uid="{00000000-0005-0000-0000-00006C490000}"/>
    <cellStyle name="Normal 5 2 2 2 3 2" xfId="15666" xr:uid="{00000000-0005-0000-0000-00006D490000}"/>
    <cellStyle name="Normal 5 2 2 2 3 2 2" xfId="22766" xr:uid="{00000000-0005-0000-0000-00006E490000}"/>
    <cellStyle name="Normal 5 2 2 2 3 3" xfId="22765" xr:uid="{00000000-0005-0000-0000-00006F490000}"/>
    <cellStyle name="Normal 5 2 2 2 4" xfId="15667" xr:uid="{00000000-0005-0000-0000-000070490000}"/>
    <cellStyle name="Normal 5 2 2 2 4 2" xfId="22767" xr:uid="{00000000-0005-0000-0000-000071490000}"/>
    <cellStyle name="Normal 5 2 2 2 5" xfId="15668" xr:uid="{00000000-0005-0000-0000-000072490000}"/>
    <cellStyle name="Normal 5 2 2 2 6" xfId="15669" xr:uid="{00000000-0005-0000-0000-000073490000}"/>
    <cellStyle name="Normal 5 2 2 2 7" xfId="22761" xr:uid="{00000000-0005-0000-0000-000074490000}"/>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3" xfId="22769" xr:uid="{00000000-0005-0000-0000-000079490000}"/>
    <cellStyle name="Normal 5 2 2 3 3" xfId="15673" xr:uid="{00000000-0005-0000-0000-00007A490000}"/>
    <cellStyle name="Normal 5 2 2 3 3 2" xfId="22771" xr:uid="{00000000-0005-0000-0000-00007B490000}"/>
    <cellStyle name="Normal 5 2 2 3 4" xfId="15674" xr:uid="{00000000-0005-0000-0000-00007C490000}"/>
    <cellStyle name="Normal 5 2 2 3 5" xfId="15675" xr:uid="{00000000-0005-0000-0000-00007D490000}"/>
    <cellStyle name="Normal 5 2 2 3 6" xfId="22768" xr:uid="{00000000-0005-0000-0000-00007E490000}"/>
    <cellStyle name="Normal 5 2 2 4" xfId="15676" xr:uid="{00000000-0005-0000-0000-00007F490000}"/>
    <cellStyle name="Normal 5 2 2 4 2" xfId="15677" xr:uid="{00000000-0005-0000-0000-000080490000}"/>
    <cellStyle name="Normal 5 2 2 4 2 2" xfId="22773" xr:uid="{00000000-0005-0000-0000-000081490000}"/>
    <cellStyle name="Normal 5 2 2 4 3" xfId="22772" xr:uid="{00000000-0005-0000-0000-000082490000}"/>
    <cellStyle name="Normal 5 2 2 5" xfId="15678" xr:uid="{00000000-0005-0000-0000-000083490000}"/>
    <cellStyle name="Normal 5 2 2 5 2" xfId="22774" xr:uid="{00000000-0005-0000-0000-000084490000}"/>
    <cellStyle name="Normal 5 2 2 6" xfId="15679" xr:uid="{00000000-0005-0000-0000-000085490000}"/>
    <cellStyle name="Normal 5 2 2 6 2" xfId="15680" xr:uid="{00000000-0005-0000-0000-000086490000}"/>
    <cellStyle name="Normal 5 2 2 6 3" xfId="22775" xr:uid="{00000000-0005-0000-0000-000087490000}"/>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8" xfId="15685" xr:uid="{00000000-0005-0000-0000-00008D490000}"/>
    <cellStyle name="Normal 5 2 2 8 2" xfId="15686" xr:uid="{00000000-0005-0000-0000-00008E490000}"/>
    <cellStyle name="Normal 5 2 2 8 3" xfId="22777" xr:uid="{00000000-0005-0000-0000-00008F490000}"/>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3" xfId="15691" xr:uid="{00000000-0005-0000-0000-000095490000}"/>
    <cellStyle name="Normal 5 2 3 2 3 2" xfId="22781" xr:uid="{00000000-0005-0000-0000-000096490000}"/>
    <cellStyle name="Normal 5 2 3 2 4" xfId="15692" xr:uid="{00000000-0005-0000-0000-000097490000}"/>
    <cellStyle name="Normal 5 2 3 2 5" xfId="15693" xr:uid="{00000000-0005-0000-0000-000098490000}"/>
    <cellStyle name="Normal 5 2 3 2 6" xfId="22779" xr:uid="{00000000-0005-0000-0000-000099490000}"/>
    <cellStyle name="Normal 5 2 3 3" xfId="15694" xr:uid="{00000000-0005-0000-0000-00009A490000}"/>
    <cellStyle name="Normal 5 2 3 3 2" xfId="15695" xr:uid="{00000000-0005-0000-0000-00009B490000}"/>
    <cellStyle name="Normal 5 2 3 3 2 2" xfId="22783" xr:uid="{00000000-0005-0000-0000-00009C490000}"/>
    <cellStyle name="Normal 5 2 3 3 3" xfId="15696" xr:uid="{00000000-0005-0000-0000-00009D490000}"/>
    <cellStyle name="Normal 5 2 3 3 3 2" xfId="22784" xr:uid="{00000000-0005-0000-0000-00009E490000}"/>
    <cellStyle name="Normal 5 2 3 3 4" xfId="22782" xr:uid="{00000000-0005-0000-0000-00009F490000}"/>
    <cellStyle name="Normal 5 2 3 4" xfId="15697" xr:uid="{00000000-0005-0000-0000-0000A0490000}"/>
    <cellStyle name="Normal 5 2 3 4 2" xfId="15698" xr:uid="{00000000-0005-0000-0000-0000A1490000}"/>
    <cellStyle name="Normal 5 2 3 4 2 2" xfId="22786" xr:uid="{00000000-0005-0000-0000-0000A2490000}"/>
    <cellStyle name="Normal 5 2 3 4 3" xfId="22785" xr:uid="{00000000-0005-0000-0000-0000A3490000}"/>
    <cellStyle name="Normal 5 2 3 5" xfId="15699" xr:uid="{00000000-0005-0000-0000-0000A4490000}"/>
    <cellStyle name="Normal 5 2 3 5 2" xfId="15700" xr:uid="{00000000-0005-0000-0000-0000A5490000}"/>
    <cellStyle name="Normal 5 2 3 5 3" xfId="22787" xr:uid="{00000000-0005-0000-0000-0000A6490000}"/>
    <cellStyle name="Normal 5 2 3 6" xfId="15701" xr:uid="{00000000-0005-0000-0000-0000A7490000}"/>
    <cellStyle name="Normal 5 2 3 6 2" xfId="15702" xr:uid="{00000000-0005-0000-0000-0000A8490000}"/>
    <cellStyle name="Normal 5 2 3 6 3" xfId="22788" xr:uid="{00000000-0005-0000-0000-0000A9490000}"/>
    <cellStyle name="Normal 5 2 3 7" xfId="22778" xr:uid="{00000000-0005-0000-0000-0000AA490000}"/>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3" xfId="15706" xr:uid="{00000000-0005-0000-0000-0000AF490000}"/>
    <cellStyle name="Normal 5 2 4 2 3 2" xfId="22792" xr:uid="{00000000-0005-0000-0000-0000B0490000}"/>
    <cellStyle name="Normal 5 2 4 2 4" xfId="22790" xr:uid="{00000000-0005-0000-0000-0000B1490000}"/>
    <cellStyle name="Normal 5 2 4 3" xfId="15707" xr:uid="{00000000-0005-0000-0000-0000B2490000}"/>
    <cellStyle name="Normal 5 2 4 3 2" xfId="22793" xr:uid="{00000000-0005-0000-0000-0000B3490000}"/>
    <cellStyle name="Normal 5 2 4 4" xfId="15708" xr:uid="{00000000-0005-0000-0000-0000B4490000}"/>
    <cellStyle name="Normal 5 2 4 4 2" xfId="15709" xr:uid="{00000000-0005-0000-0000-0000B5490000}"/>
    <cellStyle name="Normal 5 2 4 4 3" xfId="22794" xr:uid="{00000000-0005-0000-0000-0000B6490000}"/>
    <cellStyle name="Normal 5 2 4 5" xfId="15710" xr:uid="{00000000-0005-0000-0000-0000B7490000}"/>
    <cellStyle name="Normal 5 2 4 5 2" xfId="15711" xr:uid="{00000000-0005-0000-0000-0000B8490000}"/>
    <cellStyle name="Normal 5 2 4 5 3" xfId="22795" xr:uid="{00000000-0005-0000-0000-0000B9490000}"/>
    <cellStyle name="Normal 5 2 4 6" xfId="22789" xr:uid="{00000000-0005-0000-0000-0000BA490000}"/>
    <cellStyle name="Normal 5 2 5" xfId="15712" xr:uid="{00000000-0005-0000-0000-0000BB490000}"/>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3" xfId="15717" xr:uid="{00000000-0005-0000-0000-0000C1490000}"/>
    <cellStyle name="Normal 5 2 5 2 2 4" xfId="15718" xr:uid="{00000000-0005-0000-0000-0000C2490000}"/>
    <cellStyle name="Normal 5 2 5 2 2 5" xfId="22798" xr:uid="{00000000-0005-0000-0000-0000C3490000}"/>
    <cellStyle name="Normal 5 2 5 2 3" xfId="15719" xr:uid="{00000000-0005-0000-0000-0000C4490000}"/>
    <cellStyle name="Normal 5 2 5 2 3 2" xfId="15720" xr:uid="{00000000-0005-0000-0000-0000C5490000}"/>
    <cellStyle name="Normal 5 2 5 2 3 3" xfId="22800" xr:uid="{00000000-0005-0000-0000-0000C6490000}"/>
    <cellStyle name="Normal 5 2 5 2 4" xfId="15721" xr:uid="{00000000-0005-0000-0000-0000C7490000}"/>
    <cellStyle name="Normal 5 2 5 2 4 2" xfId="15722" xr:uid="{00000000-0005-0000-0000-0000C8490000}"/>
    <cellStyle name="Normal 5 2 5 2 4 3" xfId="22801" xr:uid="{00000000-0005-0000-0000-0000C9490000}"/>
    <cellStyle name="Normal 5 2 5 2 5" xfId="15723" xr:uid="{00000000-0005-0000-0000-0000CA490000}"/>
    <cellStyle name="Normal 5 2 5 2 6" xfId="22797" xr:uid="{00000000-0005-0000-0000-0000CB490000}"/>
    <cellStyle name="Normal 5 2 5 3" xfId="15724" xr:uid="{00000000-0005-0000-0000-0000CC490000}"/>
    <cellStyle name="Normal 5 2 5 3 2" xfId="15725" xr:uid="{00000000-0005-0000-0000-0000CD490000}"/>
    <cellStyle name="Normal 5 2 5 3 2 2" xfId="22803" xr:uid="{00000000-0005-0000-0000-0000CE490000}"/>
    <cellStyle name="Normal 5 2 5 3 3" xfId="22802" xr:uid="{00000000-0005-0000-0000-0000CF490000}"/>
    <cellStyle name="Normal 5 2 5 4" xfId="15726" xr:uid="{00000000-0005-0000-0000-0000D0490000}"/>
    <cellStyle name="Normal 5 2 5 4 2" xfId="15727" xr:uid="{00000000-0005-0000-0000-0000D1490000}"/>
    <cellStyle name="Normal 5 2 5 4 3" xfId="22804" xr:uid="{00000000-0005-0000-0000-0000D2490000}"/>
    <cellStyle name="Normal 5 2 5 5" xfId="15728" xr:uid="{00000000-0005-0000-0000-0000D3490000}"/>
    <cellStyle name="Normal 5 2 5 5 2" xfId="15729" xr:uid="{00000000-0005-0000-0000-0000D4490000}"/>
    <cellStyle name="Normal 5 2 5 5 3" xfId="22805" xr:uid="{00000000-0005-0000-0000-0000D5490000}"/>
    <cellStyle name="Normal 5 2 5 6" xfId="15730" xr:uid="{00000000-0005-0000-0000-0000D6490000}"/>
    <cellStyle name="Normal 5 2 5 7" xfId="15731" xr:uid="{00000000-0005-0000-0000-0000D7490000}"/>
    <cellStyle name="Normal 5 2 5 8" xfId="22796" xr:uid="{00000000-0005-0000-0000-0000D8490000}"/>
    <cellStyle name="Normal 5 2 6" xfId="15732" xr:uid="{00000000-0005-0000-0000-0000D9490000}"/>
    <cellStyle name="Normal 5 2 6 2" xfId="15733" xr:uid="{00000000-0005-0000-0000-0000DA490000}"/>
    <cellStyle name="Normal 5 2 6 3" xfId="22806" xr:uid="{00000000-0005-0000-0000-0000DB490000}"/>
    <cellStyle name="Normal 5 2 7" xfId="15734" xr:uid="{00000000-0005-0000-0000-0000DC490000}"/>
    <cellStyle name="Normal 5 2 7 2" xfId="22807" xr:uid="{00000000-0005-0000-0000-0000DD490000}"/>
    <cellStyle name="Normal 5 2 8" xfId="15735" xr:uid="{00000000-0005-0000-0000-0000DE490000}"/>
    <cellStyle name="Normal 5 2 8 2" xfId="15736" xr:uid="{00000000-0005-0000-0000-0000DF490000}"/>
    <cellStyle name="Normal 5 2 8 3" xfId="22808" xr:uid="{00000000-0005-0000-0000-0000E0490000}"/>
    <cellStyle name="Normal 5 2 9" xfId="15737" xr:uid="{00000000-0005-0000-0000-0000E1490000}"/>
    <cellStyle name="Normal 5 2 9 2" xfId="15738" xr:uid="{00000000-0005-0000-0000-0000E2490000}"/>
    <cellStyle name="Normal 5 2 9 3" xfId="22809" xr:uid="{00000000-0005-0000-0000-0000E3490000}"/>
    <cellStyle name="Normal 5 20" xfId="15739" xr:uid="{00000000-0005-0000-0000-0000E4490000}"/>
    <cellStyle name="Normal 5 20 2" xfId="15740" xr:uid="{00000000-0005-0000-0000-0000E5490000}"/>
    <cellStyle name="Normal 5 20 2 2" xfId="22811" xr:uid="{00000000-0005-0000-0000-0000E6490000}"/>
    <cellStyle name="Normal 5 20 3" xfId="15741" xr:uid="{00000000-0005-0000-0000-0000E7490000}"/>
    <cellStyle name="Normal 5 20 3 2" xfId="22812" xr:uid="{00000000-0005-0000-0000-0000E8490000}"/>
    <cellStyle name="Normal 5 20 4" xfId="22810" xr:uid="{00000000-0005-0000-0000-0000E9490000}"/>
    <cellStyle name="Normal 5 21" xfId="15742" xr:uid="{00000000-0005-0000-0000-0000EA490000}"/>
    <cellStyle name="Normal 5 21 2" xfId="15743" xr:uid="{00000000-0005-0000-0000-0000EB490000}"/>
    <cellStyle name="Normal 5 21 2 2" xfId="22814" xr:uid="{00000000-0005-0000-0000-0000EC490000}"/>
    <cellStyle name="Normal 5 21 3" xfId="15744" xr:uid="{00000000-0005-0000-0000-0000ED490000}"/>
    <cellStyle name="Normal 5 21 3 2" xfId="22815" xr:uid="{00000000-0005-0000-0000-0000EE490000}"/>
    <cellStyle name="Normal 5 21 4" xfId="22813" xr:uid="{00000000-0005-0000-0000-0000EF490000}"/>
    <cellStyle name="Normal 5 22" xfId="15745" xr:uid="{00000000-0005-0000-0000-0000F0490000}"/>
    <cellStyle name="Normal 5 22 2" xfId="15746" xr:uid="{00000000-0005-0000-0000-0000F1490000}"/>
    <cellStyle name="Normal 5 22 2 2" xfId="22817" xr:uid="{00000000-0005-0000-0000-0000F2490000}"/>
    <cellStyle name="Normal 5 22 3" xfId="15747" xr:uid="{00000000-0005-0000-0000-0000F3490000}"/>
    <cellStyle name="Normal 5 22 3 2" xfId="22818" xr:uid="{00000000-0005-0000-0000-0000F4490000}"/>
    <cellStyle name="Normal 5 22 4" xfId="22816" xr:uid="{00000000-0005-0000-0000-0000F5490000}"/>
    <cellStyle name="Normal 5 23" xfId="15748" xr:uid="{00000000-0005-0000-0000-0000F6490000}"/>
    <cellStyle name="Normal 5 23 2" xfId="15749" xr:uid="{00000000-0005-0000-0000-0000F7490000}"/>
    <cellStyle name="Normal 5 23 2 2" xfId="22820" xr:uid="{00000000-0005-0000-0000-0000F8490000}"/>
    <cellStyle name="Normal 5 23 3" xfId="22819" xr:uid="{00000000-0005-0000-0000-0000F9490000}"/>
    <cellStyle name="Normal 5 24" xfId="15750" xr:uid="{00000000-0005-0000-0000-0000FA490000}"/>
    <cellStyle name="Normal 5 24 2" xfId="15751" xr:uid="{00000000-0005-0000-0000-0000FB490000}"/>
    <cellStyle name="Normal 5 24 2 2" xfId="22822" xr:uid="{00000000-0005-0000-0000-0000FC490000}"/>
    <cellStyle name="Normal 5 24 3" xfId="22821" xr:uid="{00000000-0005-0000-0000-0000FD490000}"/>
    <cellStyle name="Normal 5 25" xfId="15752" xr:uid="{00000000-0005-0000-0000-0000FE490000}"/>
    <cellStyle name="Normal 5 25 2" xfId="22823" xr:uid="{00000000-0005-0000-0000-0000FF490000}"/>
    <cellStyle name="Normal 5 26" xfId="15753" xr:uid="{00000000-0005-0000-0000-0000004A0000}"/>
    <cellStyle name="Normal 5 26 2" xfId="22824" xr:uid="{00000000-0005-0000-0000-0000014A0000}"/>
    <cellStyle name="Normal 5 27" xfId="15754" xr:uid="{00000000-0005-0000-0000-0000024A0000}"/>
    <cellStyle name="Normal 5 27 2" xfId="22825" xr:uid="{00000000-0005-0000-0000-0000034A0000}"/>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3" xfId="15761" xr:uid="{00000000-0005-0000-0000-00000C4A0000}"/>
    <cellStyle name="Normal 5 3 2 2 3 2" xfId="22830" xr:uid="{00000000-0005-0000-0000-00000D4A0000}"/>
    <cellStyle name="Normal 5 3 2 2 4" xfId="15762" xr:uid="{00000000-0005-0000-0000-00000E4A0000}"/>
    <cellStyle name="Normal 5 3 2 2 5" xfId="15763" xr:uid="{00000000-0005-0000-0000-00000F4A0000}"/>
    <cellStyle name="Normal 5 3 2 2 6" xfId="22828" xr:uid="{00000000-0005-0000-0000-0000104A0000}"/>
    <cellStyle name="Normal 5 3 2 3" xfId="15764" xr:uid="{00000000-0005-0000-0000-0000114A0000}"/>
    <cellStyle name="Normal 5 3 2 3 2" xfId="22831" xr:uid="{00000000-0005-0000-0000-0000124A0000}"/>
    <cellStyle name="Normal 5 3 2 4" xfId="15765" xr:uid="{00000000-0005-0000-0000-0000134A0000}"/>
    <cellStyle name="Normal 5 3 2 4 2" xfId="22832" xr:uid="{00000000-0005-0000-0000-0000144A0000}"/>
    <cellStyle name="Normal 5 3 2 5" xfId="15766" xr:uid="{00000000-0005-0000-0000-0000154A0000}"/>
    <cellStyle name="Normal 5 3 2 6" xfId="15767" xr:uid="{00000000-0005-0000-0000-0000164A0000}"/>
    <cellStyle name="Normal 5 3 2 7" xfId="22827" xr:uid="{00000000-0005-0000-0000-0000174A0000}"/>
    <cellStyle name="Normal 5 3 3" xfId="15768" xr:uid="{00000000-0005-0000-0000-0000184A0000}"/>
    <cellStyle name="Normal 5 3 3 2" xfId="15769" xr:uid="{00000000-0005-0000-0000-0000194A0000}"/>
    <cellStyle name="Normal 5 3 3 2 2" xfId="22834" xr:uid="{00000000-0005-0000-0000-00001A4A0000}"/>
    <cellStyle name="Normal 5 3 3 3" xfId="15770" xr:uid="{00000000-0005-0000-0000-00001B4A0000}"/>
    <cellStyle name="Normal 5 3 3 3 2" xfId="22835" xr:uid="{00000000-0005-0000-0000-00001C4A0000}"/>
    <cellStyle name="Normal 5 3 3 4" xfId="15771" xr:uid="{00000000-0005-0000-0000-00001D4A0000}"/>
    <cellStyle name="Normal 5 3 3 5" xfId="15772" xr:uid="{00000000-0005-0000-0000-00001E4A0000}"/>
    <cellStyle name="Normal 5 3 3 6" xfId="22833" xr:uid="{00000000-0005-0000-0000-00001F4A0000}"/>
    <cellStyle name="Normal 5 3 4" xfId="15773" xr:uid="{00000000-0005-0000-0000-0000204A0000}"/>
    <cellStyle name="Normal 5 3 4 2" xfId="22836" xr:uid="{00000000-0005-0000-0000-0000214A0000}"/>
    <cellStyle name="Normal 5 3 5" xfId="15774" xr:uid="{00000000-0005-0000-0000-0000224A0000}"/>
    <cellStyle name="Normal 5 3 5 2" xfId="22837" xr:uid="{00000000-0005-0000-0000-0000234A0000}"/>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4" xfId="15781" xr:uid="{00000000-0005-0000-0000-00002B4A0000}"/>
    <cellStyle name="Normal 5 4 10" xfId="22838" xr:uid="{00000000-0005-0000-0000-00002C4A0000}"/>
    <cellStyle name="Normal 5 4 2" xfId="15782" xr:uid="{00000000-0005-0000-0000-00002D4A0000}"/>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3" xfId="15786" xr:uid="{00000000-0005-0000-0000-0000324A0000}"/>
    <cellStyle name="Normal 5 4 2 2 2 3 2" xfId="22843" xr:uid="{00000000-0005-0000-0000-0000334A0000}"/>
    <cellStyle name="Normal 5 4 2 2 2 4" xfId="22841" xr:uid="{00000000-0005-0000-0000-0000344A0000}"/>
    <cellStyle name="Normal 5 4 2 2 3" xfId="15787" xr:uid="{00000000-0005-0000-0000-0000354A0000}"/>
    <cellStyle name="Normal 5 4 2 2 3 2" xfId="15788" xr:uid="{00000000-0005-0000-0000-0000364A0000}"/>
    <cellStyle name="Normal 5 4 2 2 3 2 2" xfId="22845" xr:uid="{00000000-0005-0000-0000-0000374A0000}"/>
    <cellStyle name="Normal 5 4 2 2 3 3" xfId="22844" xr:uid="{00000000-0005-0000-0000-0000384A0000}"/>
    <cellStyle name="Normal 5 4 2 2 4" xfId="15789" xr:uid="{00000000-0005-0000-0000-0000394A0000}"/>
    <cellStyle name="Normal 5 4 2 2 4 2" xfId="22846" xr:uid="{00000000-0005-0000-0000-00003A4A0000}"/>
    <cellStyle name="Normal 5 4 2 2 5" xfId="22840" xr:uid="{00000000-0005-0000-0000-00003B4A0000}"/>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3" xfId="22848" xr:uid="{00000000-0005-0000-0000-0000404A0000}"/>
    <cellStyle name="Normal 5 4 2 3 3" xfId="15793" xr:uid="{00000000-0005-0000-0000-0000414A0000}"/>
    <cellStyle name="Normal 5 4 2 3 3 2" xfId="22850" xr:uid="{00000000-0005-0000-0000-0000424A0000}"/>
    <cellStyle name="Normal 5 4 2 3 4" xfId="22847" xr:uid="{00000000-0005-0000-0000-0000434A0000}"/>
    <cellStyle name="Normal 5 4 2 4" xfId="15794" xr:uid="{00000000-0005-0000-0000-0000444A0000}"/>
    <cellStyle name="Normal 5 4 2 4 2" xfId="15795" xr:uid="{00000000-0005-0000-0000-0000454A0000}"/>
    <cellStyle name="Normal 5 4 2 4 2 2" xfId="22852" xr:uid="{00000000-0005-0000-0000-0000464A0000}"/>
    <cellStyle name="Normal 5 4 2 4 3" xfId="15796" xr:uid="{00000000-0005-0000-0000-0000474A0000}"/>
    <cellStyle name="Normal 5 4 2 4 4" xfId="22851" xr:uid="{00000000-0005-0000-0000-0000484A0000}"/>
    <cellStyle name="Normal 5 4 2 5" xfId="15797" xr:uid="{00000000-0005-0000-0000-0000494A0000}"/>
    <cellStyle name="Normal 5 4 2 5 2" xfId="15798" xr:uid="{00000000-0005-0000-0000-00004A4A0000}"/>
    <cellStyle name="Normal 5 4 2 5 3" xfId="22853" xr:uid="{00000000-0005-0000-0000-00004B4A0000}"/>
    <cellStyle name="Normal 5 4 2 6" xfId="15799" xr:uid="{00000000-0005-0000-0000-00004C4A0000}"/>
    <cellStyle name="Normal 5 4 2 6 2" xfId="22854" xr:uid="{00000000-0005-0000-0000-00004D4A0000}"/>
    <cellStyle name="Normal 5 4 2 7" xfId="15800" xr:uid="{00000000-0005-0000-0000-00004E4A0000}"/>
    <cellStyle name="Normal 5 4 2 7 2" xfId="22855" xr:uid="{00000000-0005-0000-0000-00004F4A0000}"/>
    <cellStyle name="Normal 5 4 2 8" xfId="15801" xr:uid="{00000000-0005-0000-0000-0000504A0000}"/>
    <cellStyle name="Normal 5 4 2 8 2" xfId="22856" xr:uid="{00000000-0005-0000-0000-0000514A0000}"/>
    <cellStyle name="Normal 5 4 2 9" xfId="22839" xr:uid="{00000000-0005-0000-0000-0000524A0000}"/>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3" xfId="15805" xr:uid="{00000000-0005-0000-0000-0000574A0000}"/>
    <cellStyle name="Normal 5 4 3 2 3 2" xfId="22860" xr:uid="{00000000-0005-0000-0000-0000584A0000}"/>
    <cellStyle name="Normal 5 4 3 2 4" xfId="22858" xr:uid="{00000000-0005-0000-0000-0000594A0000}"/>
    <cellStyle name="Normal 5 4 3 3" xfId="15806" xr:uid="{00000000-0005-0000-0000-00005A4A0000}"/>
    <cellStyle name="Normal 5 4 3 3 2" xfId="15807" xr:uid="{00000000-0005-0000-0000-00005B4A0000}"/>
    <cellStyle name="Normal 5 4 3 3 2 2" xfId="22862" xr:uid="{00000000-0005-0000-0000-00005C4A0000}"/>
    <cellStyle name="Normal 5 4 3 3 3" xfId="22861" xr:uid="{00000000-0005-0000-0000-00005D4A0000}"/>
    <cellStyle name="Normal 5 4 3 4" xfId="15808" xr:uid="{00000000-0005-0000-0000-00005E4A0000}"/>
    <cellStyle name="Normal 5 4 3 4 2" xfId="22863" xr:uid="{00000000-0005-0000-0000-00005F4A0000}"/>
    <cellStyle name="Normal 5 4 3 5" xfId="15809" xr:uid="{00000000-0005-0000-0000-0000604A0000}"/>
    <cellStyle name="Normal 5 4 3 5 2" xfId="22864" xr:uid="{00000000-0005-0000-0000-0000614A0000}"/>
    <cellStyle name="Normal 5 4 3 6" xfId="22857" xr:uid="{00000000-0005-0000-0000-0000624A0000}"/>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3" xfId="22866" xr:uid="{00000000-0005-0000-0000-0000674A0000}"/>
    <cellStyle name="Normal 5 4 4 3" xfId="15813" xr:uid="{00000000-0005-0000-0000-0000684A0000}"/>
    <cellStyle name="Normal 5 4 4 3 2" xfId="22868" xr:uid="{00000000-0005-0000-0000-0000694A0000}"/>
    <cellStyle name="Normal 5 4 4 4" xfId="15814" xr:uid="{00000000-0005-0000-0000-00006A4A0000}"/>
    <cellStyle name="Normal 5 4 4 4 2" xfId="22869" xr:uid="{00000000-0005-0000-0000-00006B4A0000}"/>
    <cellStyle name="Normal 5 4 4 5" xfId="22865" xr:uid="{00000000-0005-0000-0000-00006C4A0000}"/>
    <cellStyle name="Normal 5 4 5" xfId="15815" xr:uid="{00000000-0005-0000-0000-00006D4A0000}"/>
    <cellStyle name="Normal 5 4 5 2" xfId="15816" xr:uid="{00000000-0005-0000-0000-00006E4A0000}"/>
    <cellStyle name="Normal 5 4 5 2 2" xfId="22871" xr:uid="{00000000-0005-0000-0000-00006F4A0000}"/>
    <cellStyle name="Normal 5 4 5 3" xfId="15817" xr:uid="{00000000-0005-0000-0000-0000704A0000}"/>
    <cellStyle name="Normal 5 4 5 4" xfId="22870" xr:uid="{00000000-0005-0000-0000-0000714A0000}"/>
    <cellStyle name="Normal 5 4 6" xfId="15818" xr:uid="{00000000-0005-0000-0000-0000724A0000}"/>
    <cellStyle name="Normal 5 4 6 2" xfId="15819" xr:uid="{00000000-0005-0000-0000-0000734A0000}"/>
    <cellStyle name="Normal 5 4 6 3" xfId="22872" xr:uid="{00000000-0005-0000-0000-0000744A0000}"/>
    <cellStyle name="Normal 5 4 7" xfId="15820" xr:uid="{00000000-0005-0000-0000-0000754A0000}"/>
    <cellStyle name="Normal 5 4 7 2" xfId="22873" xr:uid="{00000000-0005-0000-0000-0000764A0000}"/>
    <cellStyle name="Normal 5 4 8" xfId="15821" xr:uid="{00000000-0005-0000-0000-0000774A0000}"/>
    <cellStyle name="Normal 5 4 8 2" xfId="22874" xr:uid="{00000000-0005-0000-0000-0000784A0000}"/>
    <cellStyle name="Normal 5 4 9" xfId="15822" xr:uid="{00000000-0005-0000-0000-0000794A0000}"/>
    <cellStyle name="Normal 5 4 9 2" xfId="22875" xr:uid="{00000000-0005-0000-0000-00007A4A0000}"/>
    <cellStyle name="Normal 5 5" xfId="15823" xr:uid="{00000000-0005-0000-0000-00007B4A0000}"/>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3" xfId="15827" xr:uid="{00000000-0005-0000-0000-0000804A0000}"/>
    <cellStyle name="Normal 5 5 2 4" xfId="15828" xr:uid="{00000000-0005-0000-0000-0000814A0000}"/>
    <cellStyle name="Normal 5 5 2 5" xfId="22877" xr:uid="{00000000-0005-0000-0000-0000824A0000}"/>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4" xfId="15833" xr:uid="{00000000-0005-0000-0000-0000884A0000}"/>
    <cellStyle name="Normal 5 5 4 2" xfId="15834" xr:uid="{00000000-0005-0000-0000-0000894A0000}"/>
    <cellStyle name="Normal 5 5 4 3" xfId="22880" xr:uid="{00000000-0005-0000-0000-00008A4A0000}"/>
    <cellStyle name="Normal 5 5 5" xfId="15835" xr:uid="{00000000-0005-0000-0000-00008B4A0000}"/>
    <cellStyle name="Normal 5 5 5 2" xfId="15836" xr:uid="{00000000-0005-0000-0000-00008C4A0000}"/>
    <cellStyle name="Normal 5 5 5 3" xfId="22881" xr:uid="{00000000-0005-0000-0000-00008D4A0000}"/>
    <cellStyle name="Normal 5 5 6" xfId="15837" xr:uid="{00000000-0005-0000-0000-00008E4A0000}"/>
    <cellStyle name="Normal 5 5 6 2" xfId="22882" xr:uid="{00000000-0005-0000-0000-00008F4A0000}"/>
    <cellStyle name="Normal 5 5 7" xfId="15838" xr:uid="{00000000-0005-0000-0000-0000904A0000}"/>
    <cellStyle name="Normal 5 5 8" xfId="22876" xr:uid="{00000000-0005-0000-0000-0000914A0000}"/>
    <cellStyle name="Normal 5 6" xfId="15839" xr:uid="{00000000-0005-0000-0000-0000924A0000}"/>
    <cellStyle name="Normal 5 6 10" xfId="15840" xr:uid="{00000000-0005-0000-0000-0000934A0000}"/>
    <cellStyle name="Normal 5 6 11" xfId="22883" xr:uid="{00000000-0005-0000-0000-0000944A0000}"/>
    <cellStyle name="Normal 5 6 2" xfId="15841" xr:uid="{00000000-0005-0000-0000-0000954A0000}"/>
    <cellStyle name="Normal 5 6 2 10" xfId="22884" xr:uid="{00000000-0005-0000-0000-0000964A0000}"/>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3" xfId="15845" xr:uid="{00000000-0005-0000-0000-00009B4A0000}"/>
    <cellStyle name="Normal 5 6 2 2 2 3 2" xfId="22888" xr:uid="{00000000-0005-0000-0000-00009C4A0000}"/>
    <cellStyle name="Normal 5 6 2 2 2 4" xfId="22886" xr:uid="{00000000-0005-0000-0000-00009D4A0000}"/>
    <cellStyle name="Normal 5 6 2 2 3" xfId="15846" xr:uid="{00000000-0005-0000-0000-00009E4A0000}"/>
    <cellStyle name="Normal 5 6 2 2 3 2" xfId="15847" xr:uid="{00000000-0005-0000-0000-00009F4A0000}"/>
    <cellStyle name="Normal 5 6 2 2 3 2 2" xfId="22890" xr:uid="{00000000-0005-0000-0000-0000A04A0000}"/>
    <cellStyle name="Normal 5 6 2 2 3 3" xfId="22889" xr:uid="{00000000-0005-0000-0000-0000A14A0000}"/>
    <cellStyle name="Normal 5 6 2 2 4" xfId="15848" xr:uid="{00000000-0005-0000-0000-0000A24A0000}"/>
    <cellStyle name="Normal 5 6 2 2 4 2" xfId="22891" xr:uid="{00000000-0005-0000-0000-0000A34A0000}"/>
    <cellStyle name="Normal 5 6 2 2 5" xfId="22885" xr:uid="{00000000-0005-0000-0000-0000A44A0000}"/>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3" xfId="22893" xr:uid="{00000000-0005-0000-0000-0000A94A0000}"/>
    <cellStyle name="Normal 5 6 2 3 3" xfId="15852" xr:uid="{00000000-0005-0000-0000-0000AA4A0000}"/>
    <cellStyle name="Normal 5 6 2 3 3 2" xfId="22895" xr:uid="{00000000-0005-0000-0000-0000AB4A0000}"/>
    <cellStyle name="Normal 5 6 2 3 4" xfId="22892" xr:uid="{00000000-0005-0000-0000-0000AC4A0000}"/>
    <cellStyle name="Normal 5 6 2 4" xfId="15853" xr:uid="{00000000-0005-0000-0000-0000AD4A0000}"/>
    <cellStyle name="Normal 5 6 2 4 2" xfId="15854" xr:uid="{00000000-0005-0000-0000-0000AE4A0000}"/>
    <cellStyle name="Normal 5 6 2 4 2 2" xfId="22897" xr:uid="{00000000-0005-0000-0000-0000AF4A0000}"/>
    <cellStyle name="Normal 5 6 2 4 3" xfId="22896" xr:uid="{00000000-0005-0000-0000-0000B04A0000}"/>
    <cellStyle name="Normal 5 6 2 5" xfId="15855" xr:uid="{00000000-0005-0000-0000-0000B14A0000}"/>
    <cellStyle name="Normal 5 6 2 5 2" xfId="22898" xr:uid="{00000000-0005-0000-0000-0000B24A0000}"/>
    <cellStyle name="Normal 5 6 2 6" xfId="15856" xr:uid="{00000000-0005-0000-0000-0000B34A0000}"/>
    <cellStyle name="Normal 5 6 2 6 2" xfId="22899" xr:uid="{00000000-0005-0000-0000-0000B44A0000}"/>
    <cellStyle name="Normal 5 6 2 7" xfId="15857" xr:uid="{00000000-0005-0000-0000-0000B54A0000}"/>
    <cellStyle name="Normal 5 6 2 7 2" xfId="22900" xr:uid="{00000000-0005-0000-0000-0000B64A0000}"/>
    <cellStyle name="Normal 5 6 2 8" xfId="15858" xr:uid="{00000000-0005-0000-0000-0000B74A0000}"/>
    <cellStyle name="Normal 5 6 2 8 2" xfId="22901" xr:uid="{00000000-0005-0000-0000-0000B84A0000}"/>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3" xfId="15863" xr:uid="{00000000-0005-0000-0000-0000BE4A0000}"/>
    <cellStyle name="Normal 5 6 3 2 3 2" xfId="22905" xr:uid="{00000000-0005-0000-0000-0000BF4A0000}"/>
    <cellStyle name="Normal 5 6 3 2 4" xfId="22903" xr:uid="{00000000-0005-0000-0000-0000C04A0000}"/>
    <cellStyle name="Normal 5 6 3 3" xfId="15864" xr:uid="{00000000-0005-0000-0000-0000C14A0000}"/>
    <cellStyle name="Normal 5 6 3 3 2" xfId="15865" xr:uid="{00000000-0005-0000-0000-0000C24A0000}"/>
    <cellStyle name="Normal 5 6 3 3 2 2" xfId="22907" xr:uid="{00000000-0005-0000-0000-0000C34A0000}"/>
    <cellStyle name="Normal 5 6 3 3 3" xfId="22906" xr:uid="{00000000-0005-0000-0000-0000C44A0000}"/>
    <cellStyle name="Normal 5 6 3 4" xfId="15866" xr:uid="{00000000-0005-0000-0000-0000C54A0000}"/>
    <cellStyle name="Normal 5 6 3 4 2" xfId="22908" xr:uid="{00000000-0005-0000-0000-0000C64A0000}"/>
    <cellStyle name="Normal 5 6 3 5" xfId="15867" xr:uid="{00000000-0005-0000-0000-0000C74A0000}"/>
    <cellStyle name="Normal 5 6 3 5 2" xfId="22909" xr:uid="{00000000-0005-0000-0000-0000C84A0000}"/>
    <cellStyle name="Normal 5 6 3 6" xfId="15868" xr:uid="{00000000-0005-0000-0000-0000C94A0000}"/>
    <cellStyle name="Normal 5 6 3 7" xfId="22902" xr:uid="{00000000-0005-0000-0000-0000CA4A0000}"/>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3" xfId="22911" xr:uid="{00000000-0005-0000-0000-0000CF4A0000}"/>
    <cellStyle name="Normal 5 6 4 3" xfId="15872" xr:uid="{00000000-0005-0000-0000-0000D04A0000}"/>
    <cellStyle name="Normal 5 6 4 3 2" xfId="22913" xr:uid="{00000000-0005-0000-0000-0000D14A0000}"/>
    <cellStyle name="Normal 5 6 4 4" xfId="15873" xr:uid="{00000000-0005-0000-0000-0000D24A0000}"/>
    <cellStyle name="Normal 5 6 4 4 2" xfId="22914" xr:uid="{00000000-0005-0000-0000-0000D34A0000}"/>
    <cellStyle name="Normal 5 6 4 5" xfId="22910" xr:uid="{00000000-0005-0000-0000-0000D44A0000}"/>
    <cellStyle name="Normal 5 6 5" xfId="15874" xr:uid="{00000000-0005-0000-0000-0000D54A0000}"/>
    <cellStyle name="Normal 5 6 5 2" xfId="15875" xr:uid="{00000000-0005-0000-0000-0000D64A0000}"/>
    <cellStyle name="Normal 5 6 5 2 2" xfId="22916" xr:uid="{00000000-0005-0000-0000-0000D74A0000}"/>
    <cellStyle name="Normal 5 6 5 3" xfId="22915" xr:uid="{00000000-0005-0000-0000-0000D84A0000}"/>
    <cellStyle name="Normal 5 6 6" xfId="15876" xr:uid="{00000000-0005-0000-0000-0000D94A0000}"/>
    <cellStyle name="Normal 5 6 6 2" xfId="22917" xr:uid="{00000000-0005-0000-0000-0000DA4A0000}"/>
    <cellStyle name="Normal 5 6 7" xfId="15877" xr:uid="{00000000-0005-0000-0000-0000DB4A0000}"/>
    <cellStyle name="Normal 5 6 7 2" xfId="22918" xr:uid="{00000000-0005-0000-0000-0000DC4A0000}"/>
    <cellStyle name="Normal 5 6 8" xfId="15878" xr:uid="{00000000-0005-0000-0000-0000DD4A0000}"/>
    <cellStyle name="Normal 5 6 8 2" xfId="22919" xr:uid="{00000000-0005-0000-0000-0000DE4A0000}"/>
    <cellStyle name="Normal 5 6 9" xfId="15879" xr:uid="{00000000-0005-0000-0000-0000DF4A0000}"/>
    <cellStyle name="Normal 5 6 9 2" xfId="22920" xr:uid="{00000000-0005-0000-0000-0000E04A0000}"/>
    <cellStyle name="Normal 5 7" xfId="15880" xr:uid="{00000000-0005-0000-0000-0000E14A0000}"/>
    <cellStyle name="Normal 5 7 10" xfId="22921" xr:uid="{00000000-0005-0000-0000-0000E24A0000}"/>
    <cellStyle name="Normal 5 7 2" xfId="15881" xr:uid="{00000000-0005-0000-0000-0000E34A0000}"/>
    <cellStyle name="Normal 5 7 2 2" xfId="15882" xr:uid="{00000000-0005-0000-0000-0000E44A0000}"/>
    <cellStyle name="Normal 5 7 2 2 2" xfId="15883" xr:uid="{00000000-0005-0000-0000-0000E54A0000}"/>
    <cellStyle name="Normal 5 7 2 2 2 2" xfId="22924" xr:uid="{00000000-0005-0000-0000-0000E64A0000}"/>
    <cellStyle name="Normal 5 7 2 2 3" xfId="15884" xr:uid="{00000000-0005-0000-0000-0000E74A0000}"/>
    <cellStyle name="Normal 5 7 2 2 3 2" xfId="22925" xr:uid="{00000000-0005-0000-0000-0000E84A0000}"/>
    <cellStyle name="Normal 5 7 2 2 4" xfId="22923" xr:uid="{00000000-0005-0000-0000-0000E94A0000}"/>
    <cellStyle name="Normal 5 7 2 3" xfId="15885" xr:uid="{00000000-0005-0000-0000-0000EA4A0000}"/>
    <cellStyle name="Normal 5 7 2 3 2" xfId="15886" xr:uid="{00000000-0005-0000-0000-0000EB4A0000}"/>
    <cellStyle name="Normal 5 7 2 3 2 2" xfId="22927" xr:uid="{00000000-0005-0000-0000-0000EC4A0000}"/>
    <cellStyle name="Normal 5 7 2 3 3" xfId="22926" xr:uid="{00000000-0005-0000-0000-0000ED4A0000}"/>
    <cellStyle name="Normal 5 7 2 4" xfId="15887" xr:uid="{00000000-0005-0000-0000-0000EE4A0000}"/>
    <cellStyle name="Normal 5 7 2 4 2" xfId="22928" xr:uid="{00000000-0005-0000-0000-0000EF4A0000}"/>
    <cellStyle name="Normal 5 7 2 5" xfId="15888" xr:uid="{00000000-0005-0000-0000-0000F04A0000}"/>
    <cellStyle name="Normal 5 7 2 5 2" xfId="22929" xr:uid="{00000000-0005-0000-0000-0000F14A0000}"/>
    <cellStyle name="Normal 5 7 2 6" xfId="15889" xr:uid="{00000000-0005-0000-0000-0000F24A0000}"/>
    <cellStyle name="Normal 5 7 2 6 2" xfId="22930" xr:uid="{00000000-0005-0000-0000-0000F34A0000}"/>
    <cellStyle name="Normal 5 7 2 7" xfId="15890" xr:uid="{00000000-0005-0000-0000-0000F44A0000}"/>
    <cellStyle name="Normal 5 7 2 7 2" xfId="22931" xr:uid="{00000000-0005-0000-0000-0000F54A0000}"/>
    <cellStyle name="Normal 5 7 2 8" xfId="22922" xr:uid="{00000000-0005-0000-0000-0000F64A0000}"/>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3" xfId="22933" xr:uid="{00000000-0005-0000-0000-0000FB4A0000}"/>
    <cellStyle name="Normal 5 7 3 3" xfId="15894" xr:uid="{00000000-0005-0000-0000-0000FC4A0000}"/>
    <cellStyle name="Normal 5 7 3 3 2" xfId="22935" xr:uid="{00000000-0005-0000-0000-0000FD4A0000}"/>
    <cellStyle name="Normal 5 7 3 4" xfId="15895" xr:uid="{00000000-0005-0000-0000-0000FE4A0000}"/>
    <cellStyle name="Normal 5 7 3 4 2" xfId="22936" xr:uid="{00000000-0005-0000-0000-0000FF4A0000}"/>
    <cellStyle name="Normal 5 7 3 5" xfId="22932" xr:uid="{00000000-0005-0000-0000-0000004B0000}"/>
    <cellStyle name="Normal 5 7 4" xfId="15896" xr:uid="{00000000-0005-0000-0000-0000014B0000}"/>
    <cellStyle name="Normal 5 7 4 2" xfId="15897" xr:uid="{00000000-0005-0000-0000-0000024B0000}"/>
    <cellStyle name="Normal 5 7 4 2 2" xfId="22938" xr:uid="{00000000-0005-0000-0000-0000034B0000}"/>
    <cellStyle name="Normal 5 7 4 3" xfId="15898" xr:uid="{00000000-0005-0000-0000-0000044B0000}"/>
    <cellStyle name="Normal 5 7 4 3 2" xfId="22939" xr:uid="{00000000-0005-0000-0000-0000054B0000}"/>
    <cellStyle name="Normal 5 7 4 4" xfId="22937" xr:uid="{00000000-0005-0000-0000-0000064B0000}"/>
    <cellStyle name="Normal 5 7 5" xfId="15899" xr:uid="{00000000-0005-0000-0000-0000074B0000}"/>
    <cellStyle name="Normal 5 7 5 2" xfId="22940" xr:uid="{00000000-0005-0000-0000-0000084B0000}"/>
    <cellStyle name="Normal 5 7 6" xfId="15900" xr:uid="{00000000-0005-0000-0000-0000094B0000}"/>
    <cellStyle name="Normal 5 7 6 2" xfId="22941" xr:uid="{00000000-0005-0000-0000-00000A4B0000}"/>
    <cellStyle name="Normal 5 7 7" xfId="15901" xr:uid="{00000000-0005-0000-0000-00000B4B0000}"/>
    <cellStyle name="Normal 5 7 7 2" xfId="22942" xr:uid="{00000000-0005-0000-0000-00000C4B0000}"/>
    <cellStyle name="Normal 5 7 8" xfId="15902" xr:uid="{00000000-0005-0000-0000-00000D4B0000}"/>
    <cellStyle name="Normal 5 7 8 2" xfId="22943" xr:uid="{00000000-0005-0000-0000-00000E4B0000}"/>
    <cellStyle name="Normal 5 7 9" xfId="15903" xr:uid="{00000000-0005-0000-0000-00000F4B0000}"/>
    <cellStyle name="Normal 5 8" xfId="15904" xr:uid="{00000000-0005-0000-0000-0000104B0000}"/>
    <cellStyle name="Normal 5 8 10" xfId="22944" xr:uid="{00000000-0005-0000-0000-0000114B0000}"/>
    <cellStyle name="Normal 5 8 2" xfId="15905" xr:uid="{00000000-0005-0000-0000-0000124B0000}"/>
    <cellStyle name="Normal 5 8 2 2" xfId="15906" xr:uid="{00000000-0005-0000-0000-0000134B0000}"/>
    <cellStyle name="Normal 5 8 2 2 2" xfId="15907" xr:uid="{00000000-0005-0000-0000-0000144B0000}"/>
    <cellStyle name="Normal 5 8 2 2 2 2" xfId="22947" xr:uid="{00000000-0005-0000-0000-0000154B0000}"/>
    <cellStyle name="Normal 5 8 2 2 3" xfId="15908" xr:uid="{00000000-0005-0000-0000-0000164B0000}"/>
    <cellStyle name="Normal 5 8 2 2 3 2" xfId="22948" xr:uid="{00000000-0005-0000-0000-0000174B0000}"/>
    <cellStyle name="Normal 5 8 2 2 4" xfId="22946" xr:uid="{00000000-0005-0000-0000-0000184B0000}"/>
    <cellStyle name="Normal 5 8 2 3" xfId="15909" xr:uid="{00000000-0005-0000-0000-0000194B0000}"/>
    <cellStyle name="Normal 5 8 2 3 2" xfId="22949" xr:uid="{00000000-0005-0000-0000-00001A4B0000}"/>
    <cellStyle name="Normal 5 8 2 4" xfId="15910" xr:uid="{00000000-0005-0000-0000-00001B4B0000}"/>
    <cellStyle name="Normal 5 8 2 4 2" xfId="22950" xr:uid="{00000000-0005-0000-0000-00001C4B0000}"/>
    <cellStyle name="Normal 5 8 2 5" xfId="15911" xr:uid="{00000000-0005-0000-0000-00001D4B0000}"/>
    <cellStyle name="Normal 5 8 2 5 2" xfId="22951" xr:uid="{00000000-0005-0000-0000-00001E4B0000}"/>
    <cellStyle name="Normal 5 8 2 6" xfId="15912" xr:uid="{00000000-0005-0000-0000-00001F4B0000}"/>
    <cellStyle name="Normal 5 8 2 6 2" xfId="22952" xr:uid="{00000000-0005-0000-0000-0000204B0000}"/>
    <cellStyle name="Normal 5 8 2 7" xfId="15913" xr:uid="{00000000-0005-0000-0000-0000214B0000}"/>
    <cellStyle name="Normal 5 8 2 7 2" xfId="22953" xr:uid="{00000000-0005-0000-0000-0000224B0000}"/>
    <cellStyle name="Normal 5 8 2 8" xfId="22945" xr:uid="{00000000-0005-0000-0000-0000234B0000}"/>
    <cellStyle name="Normal 5 8 3" xfId="15914" xr:uid="{00000000-0005-0000-0000-0000244B0000}"/>
    <cellStyle name="Normal 5 8 3 2" xfId="15915" xr:uid="{00000000-0005-0000-0000-0000254B0000}"/>
    <cellStyle name="Normal 5 8 3 2 2" xfId="22955" xr:uid="{00000000-0005-0000-0000-0000264B0000}"/>
    <cellStyle name="Normal 5 8 3 3" xfId="15916" xr:uid="{00000000-0005-0000-0000-0000274B0000}"/>
    <cellStyle name="Normal 5 8 3 3 2" xfId="22956" xr:uid="{00000000-0005-0000-0000-0000284B0000}"/>
    <cellStyle name="Normal 5 8 3 4" xfId="15917" xr:uid="{00000000-0005-0000-0000-0000294B0000}"/>
    <cellStyle name="Normal 5 8 3 4 2" xfId="22957" xr:uid="{00000000-0005-0000-0000-00002A4B0000}"/>
    <cellStyle name="Normal 5 8 3 5" xfId="22954" xr:uid="{00000000-0005-0000-0000-00002B4B0000}"/>
    <cellStyle name="Normal 5 8 4" xfId="15918" xr:uid="{00000000-0005-0000-0000-00002C4B0000}"/>
    <cellStyle name="Normal 5 8 4 2" xfId="15919" xr:uid="{00000000-0005-0000-0000-00002D4B0000}"/>
    <cellStyle name="Normal 5 8 4 2 2" xfId="22959" xr:uid="{00000000-0005-0000-0000-00002E4B0000}"/>
    <cellStyle name="Normal 5 8 4 3" xfId="22958" xr:uid="{00000000-0005-0000-0000-00002F4B0000}"/>
    <cellStyle name="Normal 5 8 5" xfId="15920" xr:uid="{00000000-0005-0000-0000-0000304B0000}"/>
    <cellStyle name="Normal 5 8 5 2" xfId="22960" xr:uid="{00000000-0005-0000-0000-0000314B0000}"/>
    <cellStyle name="Normal 5 8 6" xfId="15921" xr:uid="{00000000-0005-0000-0000-0000324B0000}"/>
    <cellStyle name="Normal 5 8 6 2" xfId="22961" xr:uid="{00000000-0005-0000-0000-0000334B0000}"/>
    <cellStyle name="Normal 5 8 7" xfId="15922" xr:uid="{00000000-0005-0000-0000-0000344B0000}"/>
    <cellStyle name="Normal 5 8 7 2" xfId="22962" xr:uid="{00000000-0005-0000-0000-0000354B0000}"/>
    <cellStyle name="Normal 5 8 8" xfId="15923" xr:uid="{00000000-0005-0000-0000-0000364B0000}"/>
    <cellStyle name="Normal 5 8 8 2" xfId="22963" xr:uid="{00000000-0005-0000-0000-0000374B0000}"/>
    <cellStyle name="Normal 5 8 9" xfId="15924" xr:uid="{00000000-0005-0000-0000-0000384B0000}"/>
    <cellStyle name="Normal 5 9" xfId="15925" xr:uid="{00000000-0005-0000-0000-0000394B0000}"/>
    <cellStyle name="Normal 5 9 2" xfId="15926" xr:uid="{00000000-0005-0000-0000-00003A4B0000}"/>
    <cellStyle name="Normal 5 9 2 2" xfId="15927" xr:uid="{00000000-0005-0000-0000-00003B4B0000}"/>
    <cellStyle name="Normal 5 9 2 2 2" xfId="22966" xr:uid="{00000000-0005-0000-0000-00003C4B0000}"/>
    <cellStyle name="Normal 5 9 2 3" xfId="15928" xr:uid="{00000000-0005-0000-0000-00003D4B0000}"/>
    <cellStyle name="Normal 5 9 2 3 2" xfId="22967" xr:uid="{00000000-0005-0000-0000-00003E4B0000}"/>
    <cellStyle name="Normal 5 9 2 4" xfId="15929" xr:uid="{00000000-0005-0000-0000-00003F4B0000}"/>
    <cellStyle name="Normal 5 9 2 4 2" xfId="22968" xr:uid="{00000000-0005-0000-0000-0000404B0000}"/>
    <cellStyle name="Normal 5 9 2 5" xfId="15930" xr:uid="{00000000-0005-0000-0000-0000414B0000}"/>
    <cellStyle name="Normal 5 9 2 5 2" xfId="22969" xr:uid="{00000000-0005-0000-0000-0000424B0000}"/>
    <cellStyle name="Normal 5 9 2 6" xfId="15931" xr:uid="{00000000-0005-0000-0000-0000434B0000}"/>
    <cellStyle name="Normal 5 9 2 6 2" xfId="22970" xr:uid="{00000000-0005-0000-0000-0000444B0000}"/>
    <cellStyle name="Normal 5 9 2 7" xfId="22965" xr:uid="{00000000-0005-0000-0000-0000454B0000}"/>
    <cellStyle name="Normal 5 9 3" xfId="15932" xr:uid="{00000000-0005-0000-0000-0000464B0000}"/>
    <cellStyle name="Normal 5 9 3 2" xfId="15933" xr:uid="{00000000-0005-0000-0000-0000474B0000}"/>
    <cellStyle name="Normal 5 9 3 2 2" xfId="22972" xr:uid="{00000000-0005-0000-0000-0000484B0000}"/>
    <cellStyle name="Normal 5 9 3 3" xfId="22971" xr:uid="{00000000-0005-0000-0000-0000494B0000}"/>
    <cellStyle name="Normal 5 9 4" xfId="15934" xr:uid="{00000000-0005-0000-0000-00004A4B0000}"/>
    <cellStyle name="Normal 5 9 4 2" xfId="15935" xr:uid="{00000000-0005-0000-0000-00004B4B0000}"/>
    <cellStyle name="Normal 5 9 4 2 2" xfId="22974" xr:uid="{00000000-0005-0000-0000-00004C4B0000}"/>
    <cellStyle name="Normal 5 9 4 3" xfId="22973" xr:uid="{00000000-0005-0000-0000-00004D4B0000}"/>
    <cellStyle name="Normal 5 9 5" xfId="15936" xr:uid="{00000000-0005-0000-0000-00004E4B0000}"/>
    <cellStyle name="Normal 5 9 5 2" xfId="22975" xr:uid="{00000000-0005-0000-0000-00004F4B0000}"/>
    <cellStyle name="Normal 5 9 6" xfId="15937" xr:uid="{00000000-0005-0000-0000-0000504B0000}"/>
    <cellStyle name="Normal 5 9 6 2" xfId="22976" xr:uid="{00000000-0005-0000-0000-0000514B0000}"/>
    <cellStyle name="Normal 5 9 7" xfId="15938" xr:uid="{00000000-0005-0000-0000-0000524B0000}"/>
    <cellStyle name="Normal 5 9 7 2" xfId="22977" xr:uid="{00000000-0005-0000-0000-0000534B0000}"/>
    <cellStyle name="Normal 5 9 8" xfId="15939" xr:uid="{00000000-0005-0000-0000-0000544B0000}"/>
    <cellStyle name="Normal 5 9 9" xfId="22964" xr:uid="{00000000-0005-0000-0000-0000554B0000}"/>
    <cellStyle name="Normal 50" xfId="15940" xr:uid="{00000000-0005-0000-0000-0000564B0000}"/>
    <cellStyle name="Normal 50 2" xfId="22978" xr:uid="{00000000-0005-0000-0000-0000574B0000}"/>
    <cellStyle name="Normal 500" xfId="15941" xr:uid="{00000000-0005-0000-0000-0000584B0000}"/>
    <cellStyle name="Normal 500 2" xfId="22979" xr:uid="{00000000-0005-0000-0000-0000594B0000}"/>
    <cellStyle name="Normal 501" xfId="15942" xr:uid="{00000000-0005-0000-0000-00005A4B0000}"/>
    <cellStyle name="Normal 501 2" xfId="22980" xr:uid="{00000000-0005-0000-0000-00005B4B0000}"/>
    <cellStyle name="Normal 502" xfId="15943" xr:uid="{00000000-0005-0000-0000-00005C4B0000}"/>
    <cellStyle name="Normal 502 2" xfId="22981" xr:uid="{00000000-0005-0000-0000-00005D4B0000}"/>
    <cellStyle name="Normal 503" xfId="15944" xr:uid="{00000000-0005-0000-0000-00005E4B0000}"/>
    <cellStyle name="Normal 503 2" xfId="22982" xr:uid="{00000000-0005-0000-0000-00005F4B0000}"/>
    <cellStyle name="Normal 504" xfId="15945" xr:uid="{00000000-0005-0000-0000-0000604B0000}"/>
    <cellStyle name="Normal 504 2" xfId="22983" xr:uid="{00000000-0005-0000-0000-0000614B0000}"/>
    <cellStyle name="Normal 505" xfId="15946" xr:uid="{00000000-0005-0000-0000-0000624B0000}"/>
    <cellStyle name="Normal 505 2" xfId="22984" xr:uid="{00000000-0005-0000-0000-0000634B0000}"/>
    <cellStyle name="Normal 506" xfId="15947" xr:uid="{00000000-0005-0000-0000-0000644B0000}"/>
    <cellStyle name="Normal 506 2" xfId="22985" xr:uid="{00000000-0005-0000-0000-0000654B0000}"/>
    <cellStyle name="Normal 507" xfId="15948" xr:uid="{00000000-0005-0000-0000-0000664B0000}"/>
    <cellStyle name="Normal 507 2" xfId="22986" xr:uid="{00000000-0005-0000-0000-0000674B0000}"/>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3" xfId="16039" xr:uid="{00000000-0005-0000-0000-0000CA4B0000}"/>
    <cellStyle name="Normal 58 3 2" xfId="22996" xr:uid="{00000000-0005-0000-0000-0000CB4B0000}"/>
    <cellStyle name="Normal 58 4" xfId="22994" xr:uid="{00000000-0005-0000-0000-0000CC4B0000}"/>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3" xfId="16062" xr:uid="{00000000-0005-0000-0000-0000E44B0000}"/>
    <cellStyle name="Normal 59 3 2" xfId="22999" xr:uid="{00000000-0005-0000-0000-0000E54B0000}"/>
    <cellStyle name="Normal 59 4" xfId="16063" xr:uid="{00000000-0005-0000-0000-0000E64B0000}"/>
    <cellStyle name="Normal 59 4 2" xfId="23000" xr:uid="{00000000-0005-0000-0000-0000E74B0000}"/>
    <cellStyle name="Normal 59 5" xfId="22997" xr:uid="{00000000-0005-0000-0000-0000E84B0000}"/>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3" xfId="16084" xr:uid="{00000000-0005-0000-0000-0000FE4B0000}"/>
    <cellStyle name="Normal 6 10 2 3 2" xfId="23004" xr:uid="{00000000-0005-0000-0000-0000FF4B0000}"/>
    <cellStyle name="Normal 6 10 2 4" xfId="16085" xr:uid="{00000000-0005-0000-0000-0000004C0000}"/>
    <cellStyle name="Normal 6 10 2 4 2" xfId="23005" xr:uid="{00000000-0005-0000-0000-0000014C0000}"/>
    <cellStyle name="Normal 6 10 2 5" xfId="16086" xr:uid="{00000000-0005-0000-0000-0000024C0000}"/>
    <cellStyle name="Normal 6 10 2 5 2" xfId="23006" xr:uid="{00000000-0005-0000-0000-0000034C0000}"/>
    <cellStyle name="Normal 6 10 2 6" xfId="23002" xr:uid="{00000000-0005-0000-0000-0000044C0000}"/>
    <cellStyle name="Normal 6 10 3" xfId="16087" xr:uid="{00000000-0005-0000-0000-0000054C0000}"/>
    <cellStyle name="Normal 6 10 3 2" xfId="16088" xr:uid="{00000000-0005-0000-0000-0000064C0000}"/>
    <cellStyle name="Normal 6 10 3 2 2" xfId="23008" xr:uid="{00000000-0005-0000-0000-0000074C0000}"/>
    <cellStyle name="Normal 6 10 3 3" xfId="23007" xr:uid="{00000000-0005-0000-0000-0000084C0000}"/>
    <cellStyle name="Normal 6 10 4" xfId="16089" xr:uid="{00000000-0005-0000-0000-0000094C0000}"/>
    <cellStyle name="Normal 6 10 4 2" xfId="16090" xr:uid="{00000000-0005-0000-0000-00000A4C0000}"/>
    <cellStyle name="Normal 6 10 4 2 2" xfId="23010" xr:uid="{00000000-0005-0000-0000-00000B4C0000}"/>
    <cellStyle name="Normal 6 10 4 3" xfId="23009" xr:uid="{00000000-0005-0000-0000-00000C4C0000}"/>
    <cellStyle name="Normal 6 10 5" xfId="16091" xr:uid="{00000000-0005-0000-0000-00000D4C0000}"/>
    <cellStyle name="Normal 6 10 5 2" xfId="23011" xr:uid="{00000000-0005-0000-0000-00000E4C0000}"/>
    <cellStyle name="Normal 6 10 6" xfId="16092" xr:uid="{00000000-0005-0000-0000-00000F4C0000}"/>
    <cellStyle name="Normal 6 10 6 2" xfId="23012" xr:uid="{00000000-0005-0000-0000-0000104C0000}"/>
    <cellStyle name="Normal 6 10 7" xfId="23001" xr:uid="{00000000-0005-0000-0000-0000114C0000}"/>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3" xfId="23014" xr:uid="{00000000-0005-0000-0000-0000164C0000}"/>
    <cellStyle name="Normal 6 11 3" xfId="16096" xr:uid="{00000000-0005-0000-0000-0000174C0000}"/>
    <cellStyle name="Normal 6 11 3 2" xfId="16097" xr:uid="{00000000-0005-0000-0000-0000184C0000}"/>
    <cellStyle name="Normal 6 11 3 2 2" xfId="23017" xr:uid="{00000000-0005-0000-0000-0000194C0000}"/>
    <cellStyle name="Normal 6 11 3 3" xfId="23016" xr:uid="{00000000-0005-0000-0000-00001A4C0000}"/>
    <cellStyle name="Normal 6 11 4" xfId="16098" xr:uid="{00000000-0005-0000-0000-00001B4C0000}"/>
    <cellStyle name="Normal 6 11 4 2" xfId="16099" xr:uid="{00000000-0005-0000-0000-00001C4C0000}"/>
    <cellStyle name="Normal 6 11 4 2 2" xfId="23019" xr:uid="{00000000-0005-0000-0000-00001D4C0000}"/>
    <cellStyle name="Normal 6 11 4 3" xfId="23018" xr:uid="{00000000-0005-0000-0000-00001E4C0000}"/>
    <cellStyle name="Normal 6 11 5" xfId="16100" xr:uid="{00000000-0005-0000-0000-00001F4C0000}"/>
    <cellStyle name="Normal 6 11 5 2" xfId="23020" xr:uid="{00000000-0005-0000-0000-0000204C0000}"/>
    <cellStyle name="Normal 6 11 6" xfId="16101" xr:uid="{00000000-0005-0000-0000-0000214C0000}"/>
    <cellStyle name="Normal 6 11 6 2" xfId="23021" xr:uid="{00000000-0005-0000-0000-0000224C0000}"/>
    <cellStyle name="Normal 6 11 7" xfId="23013" xr:uid="{00000000-0005-0000-0000-0000234C0000}"/>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3" xfId="23023" xr:uid="{00000000-0005-0000-0000-0000284C0000}"/>
    <cellStyle name="Normal 6 12 3" xfId="16105" xr:uid="{00000000-0005-0000-0000-0000294C0000}"/>
    <cellStyle name="Normal 6 12 3 2" xfId="23025" xr:uid="{00000000-0005-0000-0000-00002A4C0000}"/>
    <cellStyle name="Normal 6 12 4" xfId="16106" xr:uid="{00000000-0005-0000-0000-00002B4C0000}"/>
    <cellStyle name="Normal 6 12 4 2" xfId="23026" xr:uid="{00000000-0005-0000-0000-00002C4C0000}"/>
    <cellStyle name="Normal 6 12 5" xfId="16107" xr:uid="{00000000-0005-0000-0000-00002D4C0000}"/>
    <cellStyle name="Normal 6 12 5 2" xfId="23027" xr:uid="{00000000-0005-0000-0000-00002E4C0000}"/>
    <cellStyle name="Normal 6 12 6" xfId="23022" xr:uid="{00000000-0005-0000-0000-00002F4C0000}"/>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3" xfId="23029" xr:uid="{00000000-0005-0000-0000-0000344C0000}"/>
    <cellStyle name="Normal 6 13 3" xfId="16111" xr:uid="{00000000-0005-0000-0000-0000354C0000}"/>
    <cellStyle name="Normal 6 13 3 2" xfId="23031" xr:uid="{00000000-0005-0000-0000-0000364C0000}"/>
    <cellStyle name="Normal 6 13 4" xfId="16112" xr:uid="{00000000-0005-0000-0000-0000374C0000}"/>
    <cellStyle name="Normal 6 13 4 2" xfId="23032" xr:uid="{00000000-0005-0000-0000-0000384C0000}"/>
    <cellStyle name="Normal 6 13 5" xfId="16113" xr:uid="{00000000-0005-0000-0000-0000394C0000}"/>
    <cellStyle name="Normal 6 13 5 2" xfId="23033" xr:uid="{00000000-0005-0000-0000-00003A4C0000}"/>
    <cellStyle name="Normal 6 13 6" xfId="23028" xr:uid="{00000000-0005-0000-0000-00003B4C0000}"/>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3" xfId="23035" xr:uid="{00000000-0005-0000-0000-0000404C0000}"/>
    <cellStyle name="Normal 6 14 3" xfId="16117" xr:uid="{00000000-0005-0000-0000-0000414C0000}"/>
    <cellStyle name="Normal 6 14 3 2" xfId="23037" xr:uid="{00000000-0005-0000-0000-0000424C0000}"/>
    <cellStyle name="Normal 6 14 4" xfId="16118" xr:uid="{00000000-0005-0000-0000-0000434C0000}"/>
    <cellStyle name="Normal 6 14 4 2" xfId="23038" xr:uid="{00000000-0005-0000-0000-0000444C0000}"/>
    <cellStyle name="Normal 6 14 5" xfId="16119" xr:uid="{00000000-0005-0000-0000-0000454C0000}"/>
    <cellStyle name="Normal 6 14 5 2" xfId="23039" xr:uid="{00000000-0005-0000-0000-0000464C0000}"/>
    <cellStyle name="Normal 6 14 6" xfId="23034" xr:uid="{00000000-0005-0000-0000-0000474C0000}"/>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3" xfId="23041" xr:uid="{00000000-0005-0000-0000-00004C4C0000}"/>
    <cellStyle name="Normal 6 15 3" xfId="16123" xr:uid="{00000000-0005-0000-0000-00004D4C0000}"/>
    <cellStyle name="Normal 6 15 3 2" xfId="23043" xr:uid="{00000000-0005-0000-0000-00004E4C0000}"/>
    <cellStyle name="Normal 6 15 4" xfId="16124" xr:uid="{00000000-0005-0000-0000-00004F4C0000}"/>
    <cellStyle name="Normal 6 15 4 2" xfId="23044" xr:uid="{00000000-0005-0000-0000-0000504C0000}"/>
    <cellStyle name="Normal 6 15 5" xfId="16125" xr:uid="{00000000-0005-0000-0000-0000514C0000}"/>
    <cellStyle name="Normal 6 15 5 2" xfId="23045" xr:uid="{00000000-0005-0000-0000-0000524C0000}"/>
    <cellStyle name="Normal 6 15 6" xfId="23040" xr:uid="{00000000-0005-0000-0000-0000534C0000}"/>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3" xfId="23047" xr:uid="{00000000-0005-0000-0000-0000584C0000}"/>
    <cellStyle name="Normal 6 16 3" xfId="16129" xr:uid="{00000000-0005-0000-0000-0000594C0000}"/>
    <cellStyle name="Normal 6 16 3 2" xfId="23049" xr:uid="{00000000-0005-0000-0000-00005A4C0000}"/>
    <cellStyle name="Normal 6 16 4" xfId="16130" xr:uid="{00000000-0005-0000-0000-00005B4C0000}"/>
    <cellStyle name="Normal 6 16 4 2" xfId="23050" xr:uid="{00000000-0005-0000-0000-00005C4C0000}"/>
    <cellStyle name="Normal 6 16 5" xfId="16131" xr:uid="{00000000-0005-0000-0000-00005D4C0000}"/>
    <cellStyle name="Normal 6 16 5 2" xfId="23051" xr:uid="{00000000-0005-0000-0000-00005E4C0000}"/>
    <cellStyle name="Normal 6 16 6" xfId="23046" xr:uid="{00000000-0005-0000-0000-00005F4C0000}"/>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3" xfId="23053" xr:uid="{00000000-0005-0000-0000-0000644C0000}"/>
    <cellStyle name="Normal 6 17 3" xfId="16135" xr:uid="{00000000-0005-0000-0000-0000654C0000}"/>
    <cellStyle name="Normal 6 17 3 2" xfId="23055" xr:uid="{00000000-0005-0000-0000-0000664C0000}"/>
    <cellStyle name="Normal 6 17 4" xfId="16136" xr:uid="{00000000-0005-0000-0000-0000674C0000}"/>
    <cellStyle name="Normal 6 17 4 2" xfId="23056" xr:uid="{00000000-0005-0000-0000-0000684C0000}"/>
    <cellStyle name="Normal 6 17 5" xfId="16137" xr:uid="{00000000-0005-0000-0000-0000694C0000}"/>
    <cellStyle name="Normal 6 17 5 2" xfId="23057" xr:uid="{00000000-0005-0000-0000-00006A4C0000}"/>
    <cellStyle name="Normal 6 17 6" xfId="23052" xr:uid="{00000000-0005-0000-0000-00006B4C0000}"/>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3" xfId="23060" xr:uid="{00000000-0005-0000-0000-0000714C0000}"/>
    <cellStyle name="Normal 6 18 2 3" xfId="16142" xr:uid="{00000000-0005-0000-0000-0000724C0000}"/>
    <cellStyle name="Normal 6 18 2 3 2" xfId="23062" xr:uid="{00000000-0005-0000-0000-0000734C0000}"/>
    <cellStyle name="Normal 6 18 2 4" xfId="16143" xr:uid="{00000000-0005-0000-0000-0000744C0000}"/>
    <cellStyle name="Normal 6 18 2 4 2" xfId="23063" xr:uid="{00000000-0005-0000-0000-0000754C0000}"/>
    <cellStyle name="Normal 6 18 2 5" xfId="23059" xr:uid="{00000000-0005-0000-0000-0000764C0000}"/>
    <cellStyle name="Normal 6 18 3" xfId="16144" xr:uid="{00000000-0005-0000-0000-0000774C0000}"/>
    <cellStyle name="Normal 6 18 3 2" xfId="16145" xr:uid="{00000000-0005-0000-0000-0000784C0000}"/>
    <cellStyle name="Normal 6 18 3 2 2" xfId="23065" xr:uid="{00000000-0005-0000-0000-0000794C0000}"/>
    <cellStyle name="Normal 6 18 3 3" xfId="23064" xr:uid="{00000000-0005-0000-0000-00007A4C0000}"/>
    <cellStyle name="Normal 6 18 4" xfId="16146" xr:uid="{00000000-0005-0000-0000-00007B4C0000}"/>
    <cellStyle name="Normal 6 18 4 2" xfId="23066" xr:uid="{00000000-0005-0000-0000-00007C4C0000}"/>
    <cellStyle name="Normal 6 18 5" xfId="16147" xr:uid="{00000000-0005-0000-0000-00007D4C0000}"/>
    <cellStyle name="Normal 6 18 5 2" xfId="23067" xr:uid="{00000000-0005-0000-0000-00007E4C0000}"/>
    <cellStyle name="Normal 6 18 6" xfId="23058" xr:uid="{00000000-0005-0000-0000-00007F4C0000}"/>
    <cellStyle name="Normal 6 19" xfId="16148" xr:uid="{00000000-0005-0000-0000-0000804C0000}"/>
    <cellStyle name="Normal 6 19 2" xfId="16149" xr:uid="{00000000-0005-0000-0000-0000814C0000}"/>
    <cellStyle name="Normal 6 19 2 2" xfId="23069" xr:uid="{00000000-0005-0000-0000-0000824C0000}"/>
    <cellStyle name="Normal 6 19 3" xfId="16150" xr:uid="{00000000-0005-0000-0000-0000834C0000}"/>
    <cellStyle name="Normal 6 19 3 2" xfId="23070" xr:uid="{00000000-0005-0000-0000-0000844C0000}"/>
    <cellStyle name="Normal 6 19 4" xfId="23068" xr:uid="{00000000-0005-0000-0000-0000854C0000}"/>
    <cellStyle name="Normal 6 2" xfId="16151" xr:uid="{00000000-0005-0000-0000-0000864C0000}"/>
    <cellStyle name="Normal 6 2 10" xfId="16152" xr:uid="{00000000-0005-0000-0000-0000874C0000}"/>
    <cellStyle name="Normal 6 2 10 2" xfId="23071" xr:uid="{00000000-0005-0000-0000-0000884C0000}"/>
    <cellStyle name="Normal 6 2 11" xfId="16153" xr:uid="{00000000-0005-0000-0000-0000894C0000}"/>
    <cellStyle name="Normal 6 2 11 2" xfId="23072" xr:uid="{00000000-0005-0000-0000-00008A4C0000}"/>
    <cellStyle name="Normal 6 2 2" xfId="16154" xr:uid="{00000000-0005-0000-0000-00008B4C0000}"/>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3" xfId="16158" xr:uid="{00000000-0005-0000-0000-0000904C0000}"/>
    <cellStyle name="Normal 6 2 2 2 2 3 2" xfId="23077" xr:uid="{00000000-0005-0000-0000-0000914C0000}"/>
    <cellStyle name="Normal 6 2 2 2 2 4" xfId="16159" xr:uid="{00000000-0005-0000-0000-0000924C0000}"/>
    <cellStyle name="Normal 6 2 2 2 2 5" xfId="16160" xr:uid="{00000000-0005-0000-0000-0000934C0000}"/>
    <cellStyle name="Normal 6 2 2 2 2 6" xfId="23075" xr:uid="{00000000-0005-0000-0000-0000944C0000}"/>
    <cellStyle name="Normal 6 2 2 2 3" xfId="16161" xr:uid="{00000000-0005-0000-0000-0000954C0000}"/>
    <cellStyle name="Normal 6 2 2 2 3 2" xfId="16162" xr:uid="{00000000-0005-0000-0000-0000964C0000}"/>
    <cellStyle name="Normal 6 2 2 2 3 2 2" xfId="23079" xr:uid="{00000000-0005-0000-0000-0000974C0000}"/>
    <cellStyle name="Normal 6 2 2 2 3 3" xfId="23078" xr:uid="{00000000-0005-0000-0000-0000984C0000}"/>
    <cellStyle name="Normal 6 2 2 2 4" xfId="16163" xr:uid="{00000000-0005-0000-0000-0000994C0000}"/>
    <cellStyle name="Normal 6 2 2 2 4 2" xfId="23080" xr:uid="{00000000-0005-0000-0000-00009A4C0000}"/>
    <cellStyle name="Normal 6 2 2 2 5" xfId="16164" xr:uid="{00000000-0005-0000-0000-00009B4C0000}"/>
    <cellStyle name="Normal 6 2 2 2 5 2" xfId="16165" xr:uid="{00000000-0005-0000-0000-00009C4C0000}"/>
    <cellStyle name="Normal 6 2 2 2 5 3" xfId="23081" xr:uid="{00000000-0005-0000-0000-00009D4C0000}"/>
    <cellStyle name="Normal 6 2 2 2 6" xfId="16166" xr:uid="{00000000-0005-0000-0000-00009E4C0000}"/>
    <cellStyle name="Normal 6 2 2 2 6 2" xfId="16167" xr:uid="{00000000-0005-0000-0000-00009F4C0000}"/>
    <cellStyle name="Normal 6 2 2 2 6 3" xfId="23082" xr:uid="{00000000-0005-0000-0000-0000A04C0000}"/>
    <cellStyle name="Normal 6 2 2 2 7" xfId="23074" xr:uid="{00000000-0005-0000-0000-0000A14C0000}"/>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3" xfId="23084" xr:uid="{00000000-0005-0000-0000-0000A64C0000}"/>
    <cellStyle name="Normal 6 2 2 3 3" xfId="16171" xr:uid="{00000000-0005-0000-0000-0000A74C0000}"/>
    <cellStyle name="Normal 6 2 2 3 3 2" xfId="23086" xr:uid="{00000000-0005-0000-0000-0000A84C0000}"/>
    <cellStyle name="Normal 6 2 2 3 4" xfId="16172" xr:uid="{00000000-0005-0000-0000-0000A94C0000}"/>
    <cellStyle name="Normal 6 2 2 3 5" xfId="16173" xr:uid="{00000000-0005-0000-0000-0000AA4C0000}"/>
    <cellStyle name="Normal 6 2 2 3 6" xfId="23083" xr:uid="{00000000-0005-0000-0000-0000AB4C0000}"/>
    <cellStyle name="Normal 6 2 2 4" xfId="16174" xr:uid="{00000000-0005-0000-0000-0000AC4C0000}"/>
    <cellStyle name="Normal 6 2 2 4 2" xfId="16175" xr:uid="{00000000-0005-0000-0000-0000AD4C0000}"/>
    <cellStyle name="Normal 6 2 2 4 2 2" xfId="23088" xr:uid="{00000000-0005-0000-0000-0000AE4C0000}"/>
    <cellStyle name="Normal 6 2 2 4 3" xfId="23087" xr:uid="{00000000-0005-0000-0000-0000AF4C0000}"/>
    <cellStyle name="Normal 6 2 2 5" xfId="16176" xr:uid="{00000000-0005-0000-0000-0000B04C0000}"/>
    <cellStyle name="Normal 6 2 2 5 2" xfId="23089" xr:uid="{00000000-0005-0000-0000-0000B14C0000}"/>
    <cellStyle name="Normal 6 2 2 6" xfId="16177" xr:uid="{00000000-0005-0000-0000-0000B24C0000}"/>
    <cellStyle name="Normal 6 2 2 6 2" xfId="16178" xr:uid="{00000000-0005-0000-0000-0000B34C0000}"/>
    <cellStyle name="Normal 6 2 2 6 3" xfId="23090" xr:uid="{00000000-0005-0000-0000-0000B44C0000}"/>
    <cellStyle name="Normal 6 2 2 7" xfId="16179" xr:uid="{00000000-0005-0000-0000-0000B54C0000}"/>
    <cellStyle name="Normal 6 2 2 7 2" xfId="16180" xr:uid="{00000000-0005-0000-0000-0000B64C0000}"/>
    <cellStyle name="Normal 6 2 2 7 3" xfId="23091" xr:uid="{00000000-0005-0000-0000-0000B74C0000}"/>
    <cellStyle name="Normal 6 2 2 8" xfId="16181" xr:uid="{00000000-0005-0000-0000-0000B84C0000}"/>
    <cellStyle name="Normal 6 2 2 8 2" xfId="23092" xr:uid="{00000000-0005-0000-0000-0000B94C0000}"/>
    <cellStyle name="Normal 6 2 2 9" xfId="23073" xr:uid="{00000000-0005-0000-0000-0000BA4C0000}"/>
    <cellStyle name="Normal 6 2 3" xfId="16182" xr:uid="{00000000-0005-0000-0000-0000BB4C0000}"/>
    <cellStyle name="Normal 6 2 3 2" xfId="16183" xr:uid="{00000000-0005-0000-0000-0000BC4C0000}"/>
    <cellStyle name="Normal 6 2 3 2 2" xfId="16184" xr:uid="{00000000-0005-0000-0000-0000BD4C0000}"/>
    <cellStyle name="Normal 6 2 3 2 2 2" xfId="23095" xr:uid="{00000000-0005-0000-0000-0000BE4C0000}"/>
    <cellStyle name="Normal 6 2 3 2 3" xfId="16185" xr:uid="{00000000-0005-0000-0000-0000BF4C0000}"/>
    <cellStyle name="Normal 6 2 3 2 3 2" xfId="23096" xr:uid="{00000000-0005-0000-0000-0000C04C0000}"/>
    <cellStyle name="Normal 6 2 3 2 4" xfId="16186" xr:uid="{00000000-0005-0000-0000-0000C14C0000}"/>
    <cellStyle name="Normal 6 2 3 2 5" xfId="16187" xr:uid="{00000000-0005-0000-0000-0000C24C0000}"/>
    <cellStyle name="Normal 6 2 3 2 6" xfId="23094" xr:uid="{00000000-0005-0000-0000-0000C34C0000}"/>
    <cellStyle name="Normal 6 2 3 3" xfId="16188" xr:uid="{00000000-0005-0000-0000-0000C44C0000}"/>
    <cellStyle name="Normal 6 2 3 3 2" xfId="16189" xr:uid="{00000000-0005-0000-0000-0000C54C0000}"/>
    <cellStyle name="Normal 6 2 3 3 2 2" xfId="23098" xr:uid="{00000000-0005-0000-0000-0000C64C0000}"/>
    <cellStyle name="Normal 6 2 3 3 3" xfId="23097" xr:uid="{00000000-0005-0000-0000-0000C74C0000}"/>
    <cellStyle name="Normal 6 2 3 4" xfId="16190" xr:uid="{00000000-0005-0000-0000-0000C84C0000}"/>
    <cellStyle name="Normal 6 2 3 4 2" xfId="23099" xr:uid="{00000000-0005-0000-0000-0000C94C0000}"/>
    <cellStyle name="Normal 6 2 3 5" xfId="16191" xr:uid="{00000000-0005-0000-0000-0000CA4C0000}"/>
    <cellStyle name="Normal 6 2 3 5 2" xfId="16192" xr:uid="{00000000-0005-0000-0000-0000CB4C0000}"/>
    <cellStyle name="Normal 6 2 3 5 3" xfId="23100" xr:uid="{00000000-0005-0000-0000-0000CC4C0000}"/>
    <cellStyle name="Normal 6 2 3 6" xfId="16193" xr:uid="{00000000-0005-0000-0000-0000CD4C0000}"/>
    <cellStyle name="Normal 6 2 3 6 2" xfId="16194" xr:uid="{00000000-0005-0000-0000-0000CE4C0000}"/>
    <cellStyle name="Normal 6 2 3 6 3" xfId="23101" xr:uid="{00000000-0005-0000-0000-0000CF4C0000}"/>
    <cellStyle name="Normal 6 2 3 7" xfId="16195" xr:uid="{00000000-0005-0000-0000-0000D04C0000}"/>
    <cellStyle name="Normal 6 2 3 7 2" xfId="23102" xr:uid="{00000000-0005-0000-0000-0000D14C0000}"/>
    <cellStyle name="Normal 6 2 3 8" xfId="23093" xr:uid="{00000000-0005-0000-0000-0000D24C0000}"/>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3" xfId="23104" xr:uid="{00000000-0005-0000-0000-0000D74C0000}"/>
    <cellStyle name="Normal 6 2 4 3" xfId="16199" xr:uid="{00000000-0005-0000-0000-0000D84C0000}"/>
    <cellStyle name="Normal 6 2 4 3 2" xfId="23106" xr:uid="{00000000-0005-0000-0000-0000D94C0000}"/>
    <cellStyle name="Normal 6 2 4 4" xfId="16200" xr:uid="{00000000-0005-0000-0000-0000DA4C0000}"/>
    <cellStyle name="Normal 6 2 4 4 2" xfId="16201" xr:uid="{00000000-0005-0000-0000-0000DB4C0000}"/>
    <cellStyle name="Normal 6 2 4 4 3" xfId="23107" xr:uid="{00000000-0005-0000-0000-0000DC4C0000}"/>
    <cellStyle name="Normal 6 2 4 5" xfId="16202" xr:uid="{00000000-0005-0000-0000-0000DD4C0000}"/>
    <cellStyle name="Normal 6 2 4 6" xfId="23103" xr:uid="{00000000-0005-0000-0000-0000DE4C0000}"/>
    <cellStyle name="Normal 6 2 5" xfId="16203" xr:uid="{00000000-0005-0000-0000-0000DF4C0000}"/>
    <cellStyle name="Normal 6 2 5 2" xfId="16204" xr:uid="{00000000-0005-0000-0000-0000E04C0000}"/>
    <cellStyle name="Normal 6 2 5 2 2" xfId="23109" xr:uid="{00000000-0005-0000-0000-0000E14C0000}"/>
    <cellStyle name="Normal 6 2 5 3" xfId="16205" xr:uid="{00000000-0005-0000-0000-0000E24C0000}"/>
    <cellStyle name="Normal 6 2 5 3 2" xfId="23110" xr:uid="{00000000-0005-0000-0000-0000E34C0000}"/>
    <cellStyle name="Normal 6 2 5 4" xfId="23108" xr:uid="{00000000-0005-0000-0000-0000E44C0000}"/>
    <cellStyle name="Normal 6 2 6" xfId="16206" xr:uid="{00000000-0005-0000-0000-0000E54C0000}"/>
    <cellStyle name="Normal 6 2 6 2" xfId="16207" xr:uid="{00000000-0005-0000-0000-0000E64C0000}"/>
    <cellStyle name="Normal 6 2 6 2 2" xfId="23112" xr:uid="{00000000-0005-0000-0000-0000E74C0000}"/>
    <cellStyle name="Normal 6 2 6 3" xfId="23111" xr:uid="{00000000-0005-0000-0000-0000E84C0000}"/>
    <cellStyle name="Normal 6 2 7" xfId="16208" xr:uid="{00000000-0005-0000-0000-0000E94C0000}"/>
    <cellStyle name="Normal 6 2 7 2" xfId="16209" xr:uid="{00000000-0005-0000-0000-0000EA4C0000}"/>
    <cellStyle name="Normal 6 2 7 3" xfId="23113" xr:uid="{00000000-0005-0000-0000-0000EB4C0000}"/>
    <cellStyle name="Normal 6 2 8" xfId="16210" xr:uid="{00000000-0005-0000-0000-0000EC4C0000}"/>
    <cellStyle name="Normal 6 2 8 2" xfId="16211" xr:uid="{00000000-0005-0000-0000-0000ED4C0000}"/>
    <cellStyle name="Normal 6 2 8 3" xfId="23114" xr:uid="{00000000-0005-0000-0000-0000EE4C0000}"/>
    <cellStyle name="Normal 6 2 9" xfId="16212" xr:uid="{00000000-0005-0000-0000-0000EF4C0000}"/>
    <cellStyle name="Normal 6 2 9 2" xfId="23115" xr:uid="{00000000-0005-0000-0000-0000F04C0000}"/>
    <cellStyle name="Normal 6 20" xfId="16213" xr:uid="{00000000-0005-0000-0000-0000F14C0000}"/>
    <cellStyle name="Normal 6 20 2" xfId="16214" xr:uid="{00000000-0005-0000-0000-0000F24C0000}"/>
    <cellStyle name="Normal 6 20 2 2" xfId="23117" xr:uid="{00000000-0005-0000-0000-0000F34C0000}"/>
    <cellStyle name="Normal 6 20 3" xfId="16215" xr:uid="{00000000-0005-0000-0000-0000F44C0000}"/>
    <cellStyle name="Normal 6 20 3 2" xfId="23118" xr:uid="{00000000-0005-0000-0000-0000F54C0000}"/>
    <cellStyle name="Normal 6 20 4" xfId="23116" xr:uid="{00000000-0005-0000-0000-0000F64C0000}"/>
    <cellStyle name="Normal 6 21" xfId="16216" xr:uid="{00000000-0005-0000-0000-0000F74C0000}"/>
    <cellStyle name="Normal 6 21 2" xfId="16217" xr:uid="{00000000-0005-0000-0000-0000F84C0000}"/>
    <cellStyle name="Normal 6 21 2 2" xfId="23120" xr:uid="{00000000-0005-0000-0000-0000F94C0000}"/>
    <cellStyle name="Normal 6 21 3" xfId="16218" xr:uid="{00000000-0005-0000-0000-0000FA4C0000}"/>
    <cellStyle name="Normal 6 21 3 2" xfId="23121" xr:uid="{00000000-0005-0000-0000-0000FB4C0000}"/>
    <cellStyle name="Normal 6 21 4" xfId="23119" xr:uid="{00000000-0005-0000-0000-0000FC4C0000}"/>
    <cellStyle name="Normal 6 22" xfId="16219" xr:uid="{00000000-0005-0000-0000-0000FD4C0000}"/>
    <cellStyle name="Normal 6 22 2" xfId="16220" xr:uid="{00000000-0005-0000-0000-0000FE4C0000}"/>
    <cellStyle name="Normal 6 22 2 2" xfId="23123" xr:uid="{00000000-0005-0000-0000-0000FF4C0000}"/>
    <cellStyle name="Normal 6 22 3" xfId="23122" xr:uid="{00000000-0005-0000-0000-0000004D0000}"/>
    <cellStyle name="Normal 6 23" xfId="16221" xr:uid="{00000000-0005-0000-0000-0000014D0000}"/>
    <cellStyle name="Normal 6 23 2" xfId="16222" xr:uid="{00000000-0005-0000-0000-0000024D0000}"/>
    <cellStyle name="Normal 6 23 2 2" xfId="23125" xr:uid="{00000000-0005-0000-0000-0000034D0000}"/>
    <cellStyle name="Normal 6 23 3" xfId="23124" xr:uid="{00000000-0005-0000-0000-0000044D0000}"/>
    <cellStyle name="Normal 6 24" xfId="16223" xr:uid="{00000000-0005-0000-0000-0000054D0000}"/>
    <cellStyle name="Normal 6 24 2" xfId="16224" xr:uid="{00000000-0005-0000-0000-0000064D0000}"/>
    <cellStyle name="Normal 6 24 2 2" xfId="23127" xr:uid="{00000000-0005-0000-0000-0000074D0000}"/>
    <cellStyle name="Normal 6 24 3" xfId="23126" xr:uid="{00000000-0005-0000-0000-0000084D0000}"/>
    <cellStyle name="Normal 6 25" xfId="16225" xr:uid="{00000000-0005-0000-0000-0000094D0000}"/>
    <cellStyle name="Normal 6 25 2" xfId="23128" xr:uid="{00000000-0005-0000-0000-00000A4D0000}"/>
    <cellStyle name="Normal 6 26" xfId="16226" xr:uid="{00000000-0005-0000-0000-00000B4D0000}"/>
    <cellStyle name="Normal 6 26 2" xfId="23129" xr:uid="{00000000-0005-0000-0000-00000C4D0000}"/>
    <cellStyle name="Normal 6 27" xfId="16227" xr:uid="{00000000-0005-0000-0000-00000D4D0000}"/>
    <cellStyle name="Normal 6 27 2" xfId="23130" xr:uid="{00000000-0005-0000-0000-00000E4D0000}"/>
    <cellStyle name="Normal 6 28" xfId="16228" xr:uid="{00000000-0005-0000-0000-00000F4D0000}"/>
    <cellStyle name="Normal 6 28 2" xfId="23131" xr:uid="{00000000-0005-0000-0000-0000104D0000}"/>
    <cellStyle name="Normal 6 29" xfId="16229" xr:uid="{00000000-0005-0000-0000-0000114D0000}"/>
    <cellStyle name="Normal 6 29 2" xfId="23132" xr:uid="{00000000-0005-0000-0000-0000124D0000}"/>
    <cellStyle name="Normal 6 3" xfId="16230" xr:uid="{00000000-0005-0000-0000-0000134D0000}"/>
    <cellStyle name="Normal 6 3 10" xfId="16231" xr:uid="{00000000-0005-0000-0000-0000144D0000}"/>
    <cellStyle name="Normal 6 3 10 2" xfId="23133" xr:uid="{00000000-0005-0000-0000-0000154D0000}"/>
    <cellStyle name="Normal 6 3 2" xfId="16232" xr:uid="{00000000-0005-0000-0000-0000164D0000}"/>
    <cellStyle name="Normal 6 3 2 2" xfId="16233" xr:uid="{00000000-0005-0000-0000-0000174D0000}"/>
    <cellStyle name="Normal 6 3 2 2 2" xfId="16234" xr:uid="{00000000-0005-0000-0000-0000184D0000}"/>
    <cellStyle name="Normal 6 3 2 2 2 2" xfId="23136" xr:uid="{00000000-0005-0000-0000-0000194D0000}"/>
    <cellStyle name="Normal 6 3 2 2 3" xfId="16235" xr:uid="{00000000-0005-0000-0000-00001A4D0000}"/>
    <cellStyle name="Normal 6 3 2 2 3 2" xfId="23137" xr:uid="{00000000-0005-0000-0000-00001B4D0000}"/>
    <cellStyle name="Normal 6 3 2 2 4" xfId="16236" xr:uid="{00000000-0005-0000-0000-00001C4D0000}"/>
    <cellStyle name="Normal 6 3 2 2 5" xfId="16237" xr:uid="{00000000-0005-0000-0000-00001D4D0000}"/>
    <cellStyle name="Normal 6 3 2 2 6" xfId="23135" xr:uid="{00000000-0005-0000-0000-00001E4D0000}"/>
    <cellStyle name="Normal 6 3 2 3" xfId="16238" xr:uid="{00000000-0005-0000-0000-00001F4D0000}"/>
    <cellStyle name="Normal 6 3 2 3 2" xfId="16239" xr:uid="{00000000-0005-0000-0000-0000204D0000}"/>
    <cellStyle name="Normal 6 3 2 3 2 2" xfId="23139" xr:uid="{00000000-0005-0000-0000-0000214D0000}"/>
    <cellStyle name="Normal 6 3 2 3 3" xfId="23138" xr:uid="{00000000-0005-0000-0000-0000224D0000}"/>
    <cellStyle name="Normal 6 3 2 4" xfId="16240" xr:uid="{00000000-0005-0000-0000-0000234D0000}"/>
    <cellStyle name="Normal 6 3 2 4 2" xfId="23140" xr:uid="{00000000-0005-0000-0000-0000244D0000}"/>
    <cellStyle name="Normal 6 3 2 5" xfId="16241" xr:uid="{00000000-0005-0000-0000-0000254D0000}"/>
    <cellStyle name="Normal 6 3 2 5 2" xfId="16242" xr:uid="{00000000-0005-0000-0000-0000264D0000}"/>
    <cellStyle name="Normal 6 3 2 5 3" xfId="23141" xr:uid="{00000000-0005-0000-0000-0000274D0000}"/>
    <cellStyle name="Normal 6 3 2 6" xfId="16243" xr:uid="{00000000-0005-0000-0000-0000284D0000}"/>
    <cellStyle name="Normal 6 3 2 6 2" xfId="16244" xr:uid="{00000000-0005-0000-0000-0000294D0000}"/>
    <cellStyle name="Normal 6 3 2 6 3" xfId="23142" xr:uid="{00000000-0005-0000-0000-00002A4D0000}"/>
    <cellStyle name="Normal 6 3 2 7" xfId="16245" xr:uid="{00000000-0005-0000-0000-00002B4D0000}"/>
    <cellStyle name="Normal 6 3 2 7 2" xfId="23143" xr:uid="{00000000-0005-0000-0000-00002C4D0000}"/>
    <cellStyle name="Normal 6 3 2 8" xfId="23134" xr:uid="{00000000-0005-0000-0000-00002D4D0000}"/>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3" xfId="23145" xr:uid="{00000000-0005-0000-0000-0000324D0000}"/>
    <cellStyle name="Normal 6 3 3 3" xfId="16249" xr:uid="{00000000-0005-0000-0000-0000334D0000}"/>
    <cellStyle name="Normal 6 3 3 3 2" xfId="23147" xr:uid="{00000000-0005-0000-0000-0000344D0000}"/>
    <cellStyle name="Normal 6 3 3 4" xfId="16250" xr:uid="{00000000-0005-0000-0000-0000354D0000}"/>
    <cellStyle name="Normal 6 3 3 4 2" xfId="16251" xr:uid="{00000000-0005-0000-0000-0000364D0000}"/>
    <cellStyle name="Normal 6 3 3 4 3" xfId="23148" xr:uid="{00000000-0005-0000-0000-0000374D0000}"/>
    <cellStyle name="Normal 6 3 3 5" xfId="16252" xr:uid="{00000000-0005-0000-0000-0000384D0000}"/>
    <cellStyle name="Normal 6 3 3 6" xfId="23144" xr:uid="{00000000-0005-0000-0000-0000394D0000}"/>
    <cellStyle name="Normal 6 3 4" xfId="16253" xr:uid="{00000000-0005-0000-0000-00003A4D0000}"/>
    <cellStyle name="Normal 6 3 4 2" xfId="16254" xr:uid="{00000000-0005-0000-0000-00003B4D0000}"/>
    <cellStyle name="Normal 6 3 4 2 2" xfId="23150" xr:uid="{00000000-0005-0000-0000-00003C4D0000}"/>
    <cellStyle name="Normal 6 3 4 3" xfId="16255" xr:uid="{00000000-0005-0000-0000-00003D4D0000}"/>
    <cellStyle name="Normal 6 3 4 3 2" xfId="23151" xr:uid="{00000000-0005-0000-0000-00003E4D0000}"/>
    <cellStyle name="Normal 6 3 4 4" xfId="23149" xr:uid="{00000000-0005-0000-0000-00003F4D0000}"/>
    <cellStyle name="Normal 6 3 5" xfId="16256" xr:uid="{00000000-0005-0000-0000-0000404D0000}"/>
    <cellStyle name="Normal 6 3 5 2" xfId="23152" xr:uid="{00000000-0005-0000-0000-0000414D0000}"/>
    <cellStyle name="Normal 6 3 6" xfId="16257" xr:uid="{00000000-0005-0000-0000-0000424D0000}"/>
    <cellStyle name="Normal 6 3 6 2" xfId="16258" xr:uid="{00000000-0005-0000-0000-0000434D0000}"/>
    <cellStyle name="Normal 6 3 6 3" xfId="23153" xr:uid="{00000000-0005-0000-0000-0000444D0000}"/>
    <cellStyle name="Normal 6 3 7" xfId="16259" xr:uid="{00000000-0005-0000-0000-0000454D0000}"/>
    <cellStyle name="Normal 6 3 7 2" xfId="16260" xr:uid="{00000000-0005-0000-0000-0000464D0000}"/>
    <cellStyle name="Normal 6 3 7 3" xfId="23154" xr:uid="{00000000-0005-0000-0000-0000474D0000}"/>
    <cellStyle name="Normal 6 3 8" xfId="16261" xr:uid="{00000000-0005-0000-0000-0000484D0000}"/>
    <cellStyle name="Normal 6 3 8 2" xfId="23155" xr:uid="{00000000-0005-0000-0000-0000494D0000}"/>
    <cellStyle name="Normal 6 3 9" xfId="16262" xr:uid="{00000000-0005-0000-0000-00004A4D0000}"/>
    <cellStyle name="Normal 6 3 9 2" xfId="23156" xr:uid="{00000000-0005-0000-0000-00004B4D0000}"/>
    <cellStyle name="Normal 6 30" xfId="16263" xr:uid="{00000000-0005-0000-0000-00004C4D0000}"/>
    <cellStyle name="Normal 6 30 2" xfId="23157" xr:uid="{00000000-0005-0000-0000-00004D4D0000}"/>
    <cellStyle name="Normal 6 31" xfId="16264" xr:uid="{00000000-0005-0000-0000-00004E4D0000}"/>
    <cellStyle name="Normal 6 31 2" xfId="23158" xr:uid="{00000000-0005-0000-0000-00004F4D0000}"/>
    <cellStyle name="Normal 6 4" xfId="16265" xr:uid="{00000000-0005-0000-0000-0000504D0000}"/>
    <cellStyle name="Normal 6 4 2" xfId="16266" xr:uid="{00000000-0005-0000-0000-0000514D0000}"/>
    <cellStyle name="Normal 6 4 2 2" xfId="16267" xr:uid="{00000000-0005-0000-0000-0000524D0000}"/>
    <cellStyle name="Normal 6 4 2 2 2" xfId="16268" xr:uid="{00000000-0005-0000-0000-0000534D0000}"/>
    <cellStyle name="Normal 6 4 2 2 2 2" xfId="23162" xr:uid="{00000000-0005-0000-0000-0000544D0000}"/>
    <cellStyle name="Normal 6 4 2 2 3" xfId="16269" xr:uid="{00000000-0005-0000-0000-0000554D0000}"/>
    <cellStyle name="Normal 6 4 2 2 3 2" xfId="23163" xr:uid="{00000000-0005-0000-0000-0000564D0000}"/>
    <cellStyle name="Normal 6 4 2 2 4" xfId="23161" xr:uid="{00000000-0005-0000-0000-0000574D0000}"/>
    <cellStyle name="Normal 6 4 2 3" xfId="16270" xr:uid="{00000000-0005-0000-0000-0000584D0000}"/>
    <cellStyle name="Normal 6 4 2 3 2" xfId="16271" xr:uid="{00000000-0005-0000-0000-0000594D0000}"/>
    <cellStyle name="Normal 6 4 2 3 2 2" xfId="23165" xr:uid="{00000000-0005-0000-0000-00005A4D0000}"/>
    <cellStyle name="Normal 6 4 2 3 3" xfId="23164" xr:uid="{00000000-0005-0000-0000-00005B4D0000}"/>
    <cellStyle name="Normal 6 4 2 4" xfId="16272" xr:uid="{00000000-0005-0000-0000-00005C4D0000}"/>
    <cellStyle name="Normal 6 4 2 4 2" xfId="16273" xr:uid="{00000000-0005-0000-0000-00005D4D0000}"/>
    <cellStyle name="Normal 6 4 2 4 3" xfId="23166" xr:uid="{00000000-0005-0000-0000-00005E4D0000}"/>
    <cellStyle name="Normal 6 4 2 5" xfId="16274" xr:uid="{00000000-0005-0000-0000-00005F4D0000}"/>
    <cellStyle name="Normal 6 4 2 5 2" xfId="16275" xr:uid="{00000000-0005-0000-0000-0000604D0000}"/>
    <cellStyle name="Normal 6 4 2 5 3" xfId="23167" xr:uid="{00000000-0005-0000-0000-0000614D0000}"/>
    <cellStyle name="Normal 6 4 2 6" xfId="16276" xr:uid="{00000000-0005-0000-0000-0000624D0000}"/>
    <cellStyle name="Normal 6 4 2 6 2" xfId="23168" xr:uid="{00000000-0005-0000-0000-0000634D0000}"/>
    <cellStyle name="Normal 6 4 2 7" xfId="16277" xr:uid="{00000000-0005-0000-0000-0000644D0000}"/>
    <cellStyle name="Normal 6 4 2 7 2" xfId="23169" xr:uid="{00000000-0005-0000-0000-0000654D0000}"/>
    <cellStyle name="Normal 6 4 2 8" xfId="23160" xr:uid="{00000000-0005-0000-0000-0000664D0000}"/>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3" xfId="23171" xr:uid="{00000000-0005-0000-0000-00006B4D0000}"/>
    <cellStyle name="Normal 6 4 3 3" xfId="16281" xr:uid="{00000000-0005-0000-0000-00006C4D0000}"/>
    <cellStyle name="Normal 6 4 3 3 2" xfId="23173" xr:uid="{00000000-0005-0000-0000-00006D4D0000}"/>
    <cellStyle name="Normal 6 4 3 4" xfId="16282" xr:uid="{00000000-0005-0000-0000-00006E4D0000}"/>
    <cellStyle name="Normal 6 4 3 4 2" xfId="23174" xr:uid="{00000000-0005-0000-0000-00006F4D0000}"/>
    <cellStyle name="Normal 6 4 3 5" xfId="23170" xr:uid="{00000000-0005-0000-0000-0000704D0000}"/>
    <cellStyle name="Normal 6 4 4" xfId="16283" xr:uid="{00000000-0005-0000-0000-0000714D0000}"/>
    <cellStyle name="Normal 6 4 4 2" xfId="16284" xr:uid="{00000000-0005-0000-0000-0000724D0000}"/>
    <cellStyle name="Normal 6 4 4 2 2" xfId="23176" xr:uid="{00000000-0005-0000-0000-0000734D0000}"/>
    <cellStyle name="Normal 6 4 4 3" xfId="16285" xr:uid="{00000000-0005-0000-0000-0000744D0000}"/>
    <cellStyle name="Normal 6 4 4 3 2" xfId="23177" xr:uid="{00000000-0005-0000-0000-0000754D0000}"/>
    <cellStyle name="Normal 6 4 4 4" xfId="23175" xr:uid="{00000000-0005-0000-0000-0000764D0000}"/>
    <cellStyle name="Normal 6 4 5" xfId="16286" xr:uid="{00000000-0005-0000-0000-0000774D0000}"/>
    <cellStyle name="Normal 6 4 5 2" xfId="16287" xr:uid="{00000000-0005-0000-0000-0000784D0000}"/>
    <cellStyle name="Normal 6 4 5 3" xfId="23178" xr:uid="{00000000-0005-0000-0000-0000794D0000}"/>
    <cellStyle name="Normal 6 4 6" xfId="16288" xr:uid="{00000000-0005-0000-0000-00007A4D0000}"/>
    <cellStyle name="Normal 6 4 6 2" xfId="16289" xr:uid="{00000000-0005-0000-0000-00007B4D0000}"/>
    <cellStyle name="Normal 6 4 6 3" xfId="23179" xr:uid="{00000000-0005-0000-0000-00007C4D0000}"/>
    <cellStyle name="Normal 6 4 7" xfId="16290" xr:uid="{00000000-0005-0000-0000-00007D4D0000}"/>
    <cellStyle name="Normal 6 4 7 2" xfId="23180" xr:uid="{00000000-0005-0000-0000-00007E4D0000}"/>
    <cellStyle name="Normal 6 4 8" xfId="16291" xr:uid="{00000000-0005-0000-0000-00007F4D0000}"/>
    <cellStyle name="Normal 6 4 8 2" xfId="23181" xr:uid="{00000000-0005-0000-0000-0000804D0000}"/>
    <cellStyle name="Normal 6 4 9" xfId="23159" xr:uid="{00000000-0005-0000-0000-0000814D0000}"/>
    <cellStyle name="Normal 6 5" xfId="16292" xr:uid="{00000000-0005-0000-0000-0000824D0000}"/>
    <cellStyle name="Normal 6 5 2" xfId="16293" xr:uid="{00000000-0005-0000-0000-0000834D0000}"/>
    <cellStyle name="Normal 6 5 2 2" xfId="16294" xr:uid="{00000000-0005-0000-0000-0000844D0000}"/>
    <cellStyle name="Normal 6 5 2 2 2" xfId="16295" xr:uid="{00000000-0005-0000-0000-0000854D0000}"/>
    <cellStyle name="Normal 6 5 2 2 2 2" xfId="23185" xr:uid="{00000000-0005-0000-0000-0000864D0000}"/>
    <cellStyle name="Normal 6 5 2 2 3" xfId="16296" xr:uid="{00000000-0005-0000-0000-0000874D0000}"/>
    <cellStyle name="Normal 6 5 2 2 3 2" xfId="23186" xr:uid="{00000000-0005-0000-0000-0000884D0000}"/>
    <cellStyle name="Normal 6 5 2 2 4" xfId="23184" xr:uid="{00000000-0005-0000-0000-0000894D0000}"/>
    <cellStyle name="Normal 6 5 2 3" xfId="16297" xr:uid="{00000000-0005-0000-0000-00008A4D0000}"/>
    <cellStyle name="Normal 6 5 2 3 2" xfId="23187" xr:uid="{00000000-0005-0000-0000-00008B4D0000}"/>
    <cellStyle name="Normal 6 5 2 4" xfId="16298" xr:uid="{00000000-0005-0000-0000-00008C4D0000}"/>
    <cellStyle name="Normal 6 5 2 4 2" xfId="23188" xr:uid="{00000000-0005-0000-0000-00008D4D0000}"/>
    <cellStyle name="Normal 6 5 2 5" xfId="16299" xr:uid="{00000000-0005-0000-0000-00008E4D0000}"/>
    <cellStyle name="Normal 6 5 2 5 2" xfId="23189" xr:uid="{00000000-0005-0000-0000-00008F4D0000}"/>
    <cellStyle name="Normal 6 5 2 6" xfId="16300" xr:uid="{00000000-0005-0000-0000-0000904D0000}"/>
    <cellStyle name="Normal 6 5 2 6 2" xfId="23190" xr:uid="{00000000-0005-0000-0000-0000914D0000}"/>
    <cellStyle name="Normal 6 5 2 7" xfId="16301" xr:uid="{00000000-0005-0000-0000-0000924D0000}"/>
    <cellStyle name="Normal 6 5 2 7 2" xfId="23191" xr:uid="{00000000-0005-0000-0000-0000934D0000}"/>
    <cellStyle name="Normal 6 5 2 8" xfId="23183" xr:uid="{00000000-0005-0000-0000-0000944D0000}"/>
    <cellStyle name="Normal 6 5 3" xfId="16302" xr:uid="{00000000-0005-0000-0000-0000954D0000}"/>
    <cellStyle name="Normal 6 5 3 2" xfId="16303" xr:uid="{00000000-0005-0000-0000-0000964D0000}"/>
    <cellStyle name="Normal 6 5 3 2 2" xfId="23193" xr:uid="{00000000-0005-0000-0000-0000974D0000}"/>
    <cellStyle name="Normal 6 5 3 3" xfId="16304" xr:uid="{00000000-0005-0000-0000-0000984D0000}"/>
    <cellStyle name="Normal 6 5 3 3 2" xfId="23194" xr:uid="{00000000-0005-0000-0000-0000994D0000}"/>
    <cellStyle name="Normal 6 5 3 4" xfId="16305" xr:uid="{00000000-0005-0000-0000-00009A4D0000}"/>
    <cellStyle name="Normal 6 5 3 4 2" xfId="23195" xr:uid="{00000000-0005-0000-0000-00009B4D0000}"/>
    <cellStyle name="Normal 6 5 3 5" xfId="23192" xr:uid="{00000000-0005-0000-0000-00009C4D0000}"/>
    <cellStyle name="Normal 6 5 4" xfId="16306" xr:uid="{00000000-0005-0000-0000-00009D4D0000}"/>
    <cellStyle name="Normal 6 5 4 2" xfId="16307" xr:uid="{00000000-0005-0000-0000-00009E4D0000}"/>
    <cellStyle name="Normal 6 5 4 2 2" xfId="23197" xr:uid="{00000000-0005-0000-0000-00009F4D0000}"/>
    <cellStyle name="Normal 6 5 4 3" xfId="16308" xr:uid="{00000000-0005-0000-0000-0000A04D0000}"/>
    <cellStyle name="Normal 6 5 4 3 2" xfId="23198" xr:uid="{00000000-0005-0000-0000-0000A14D0000}"/>
    <cellStyle name="Normal 6 5 4 4" xfId="16309" xr:uid="{00000000-0005-0000-0000-0000A24D0000}"/>
    <cellStyle name="Normal 6 5 4 5" xfId="23196" xr:uid="{00000000-0005-0000-0000-0000A34D0000}"/>
    <cellStyle name="Normal 6 5 5" xfId="16310" xr:uid="{00000000-0005-0000-0000-0000A44D0000}"/>
    <cellStyle name="Normal 6 5 5 2" xfId="16311" xr:uid="{00000000-0005-0000-0000-0000A54D0000}"/>
    <cellStyle name="Normal 6 5 5 3" xfId="23199" xr:uid="{00000000-0005-0000-0000-0000A64D0000}"/>
    <cellStyle name="Normal 6 5 6" xfId="16312" xr:uid="{00000000-0005-0000-0000-0000A74D0000}"/>
    <cellStyle name="Normal 6 5 6 2" xfId="23200" xr:uid="{00000000-0005-0000-0000-0000A84D0000}"/>
    <cellStyle name="Normal 6 5 7" xfId="16313" xr:uid="{00000000-0005-0000-0000-0000A94D0000}"/>
    <cellStyle name="Normal 6 5 7 2" xfId="23201" xr:uid="{00000000-0005-0000-0000-0000AA4D0000}"/>
    <cellStyle name="Normal 6 5 8" xfId="16314" xr:uid="{00000000-0005-0000-0000-0000AB4D0000}"/>
    <cellStyle name="Normal 6 5 8 2" xfId="23202" xr:uid="{00000000-0005-0000-0000-0000AC4D0000}"/>
    <cellStyle name="Normal 6 5 9" xfId="23182" xr:uid="{00000000-0005-0000-0000-0000AD4D0000}"/>
    <cellStyle name="Normal 6 6" xfId="16315" xr:uid="{00000000-0005-0000-0000-0000AE4D0000}"/>
    <cellStyle name="Normal 6 6 2" xfId="16316" xr:uid="{00000000-0005-0000-0000-0000AF4D0000}"/>
    <cellStyle name="Normal 6 6 2 2" xfId="16317" xr:uid="{00000000-0005-0000-0000-0000B04D0000}"/>
    <cellStyle name="Normal 6 6 2 2 2" xfId="23205" xr:uid="{00000000-0005-0000-0000-0000B14D0000}"/>
    <cellStyle name="Normal 6 6 2 3" xfId="16318" xr:uid="{00000000-0005-0000-0000-0000B24D0000}"/>
    <cellStyle name="Normal 6 6 2 3 2" xfId="23206" xr:uid="{00000000-0005-0000-0000-0000B34D0000}"/>
    <cellStyle name="Normal 6 6 2 4" xfId="16319" xr:uid="{00000000-0005-0000-0000-0000B44D0000}"/>
    <cellStyle name="Normal 6 6 2 4 2" xfId="23207" xr:uid="{00000000-0005-0000-0000-0000B54D0000}"/>
    <cellStyle name="Normal 6 6 2 5" xfId="16320" xr:uid="{00000000-0005-0000-0000-0000B64D0000}"/>
    <cellStyle name="Normal 6 6 2 5 2" xfId="23208" xr:uid="{00000000-0005-0000-0000-0000B74D0000}"/>
    <cellStyle name="Normal 6 6 2 6" xfId="16321" xr:uid="{00000000-0005-0000-0000-0000B84D0000}"/>
    <cellStyle name="Normal 6 6 2 6 2" xfId="23209" xr:uid="{00000000-0005-0000-0000-0000B94D0000}"/>
    <cellStyle name="Normal 6 6 2 7" xfId="23204" xr:uid="{00000000-0005-0000-0000-0000BA4D0000}"/>
    <cellStyle name="Normal 6 6 3" xfId="16322" xr:uid="{00000000-0005-0000-0000-0000BB4D0000}"/>
    <cellStyle name="Normal 6 6 3 2" xfId="16323" xr:uid="{00000000-0005-0000-0000-0000BC4D0000}"/>
    <cellStyle name="Normal 6 6 3 2 2" xfId="23211" xr:uid="{00000000-0005-0000-0000-0000BD4D0000}"/>
    <cellStyle name="Normal 6 6 3 3" xfId="16324" xr:uid="{00000000-0005-0000-0000-0000BE4D0000}"/>
    <cellStyle name="Normal 6 6 3 3 2" xfId="23212" xr:uid="{00000000-0005-0000-0000-0000BF4D0000}"/>
    <cellStyle name="Normal 6 6 3 4" xfId="23210" xr:uid="{00000000-0005-0000-0000-0000C04D0000}"/>
    <cellStyle name="Normal 6 6 4" xfId="16325" xr:uid="{00000000-0005-0000-0000-0000C14D0000}"/>
    <cellStyle name="Normal 6 6 4 2" xfId="16326" xr:uid="{00000000-0005-0000-0000-0000C24D0000}"/>
    <cellStyle name="Normal 6 6 4 2 2" xfId="23214" xr:uid="{00000000-0005-0000-0000-0000C34D0000}"/>
    <cellStyle name="Normal 6 6 4 3" xfId="23213" xr:uid="{00000000-0005-0000-0000-0000C44D0000}"/>
    <cellStyle name="Normal 6 6 5" xfId="16327" xr:uid="{00000000-0005-0000-0000-0000C54D0000}"/>
    <cellStyle name="Normal 6 6 5 2" xfId="23215" xr:uid="{00000000-0005-0000-0000-0000C64D0000}"/>
    <cellStyle name="Normal 6 6 6" xfId="16328" xr:uid="{00000000-0005-0000-0000-0000C74D0000}"/>
    <cellStyle name="Normal 6 6 6 2" xfId="23216" xr:uid="{00000000-0005-0000-0000-0000C84D0000}"/>
    <cellStyle name="Normal 6 6 7" xfId="16329" xr:uid="{00000000-0005-0000-0000-0000C94D0000}"/>
    <cellStyle name="Normal 6 6 7 2" xfId="23217" xr:uid="{00000000-0005-0000-0000-0000CA4D0000}"/>
    <cellStyle name="Normal 6 6 8" xfId="23203" xr:uid="{00000000-0005-0000-0000-0000CB4D0000}"/>
    <cellStyle name="Normal 6 7" xfId="16330" xr:uid="{00000000-0005-0000-0000-0000CC4D0000}"/>
    <cellStyle name="Normal 6 7 2" xfId="16331" xr:uid="{00000000-0005-0000-0000-0000CD4D0000}"/>
    <cellStyle name="Normal 6 7 2 2" xfId="16332" xr:uid="{00000000-0005-0000-0000-0000CE4D0000}"/>
    <cellStyle name="Normal 6 7 2 2 2" xfId="23220" xr:uid="{00000000-0005-0000-0000-0000CF4D0000}"/>
    <cellStyle name="Normal 6 7 2 3" xfId="16333" xr:uid="{00000000-0005-0000-0000-0000D04D0000}"/>
    <cellStyle name="Normal 6 7 2 3 2" xfId="23221" xr:uid="{00000000-0005-0000-0000-0000D14D0000}"/>
    <cellStyle name="Normal 6 7 2 4" xfId="16334" xr:uid="{00000000-0005-0000-0000-0000D24D0000}"/>
    <cellStyle name="Normal 6 7 2 4 2" xfId="23222" xr:uid="{00000000-0005-0000-0000-0000D34D0000}"/>
    <cellStyle name="Normal 6 7 2 5" xfId="16335" xr:uid="{00000000-0005-0000-0000-0000D44D0000}"/>
    <cellStyle name="Normal 6 7 2 5 2" xfId="23223" xr:uid="{00000000-0005-0000-0000-0000D54D0000}"/>
    <cellStyle name="Normal 6 7 2 6" xfId="16336" xr:uid="{00000000-0005-0000-0000-0000D64D0000}"/>
    <cellStyle name="Normal 6 7 2 6 2" xfId="23224" xr:uid="{00000000-0005-0000-0000-0000D74D0000}"/>
    <cellStyle name="Normal 6 7 2 7" xfId="23219" xr:uid="{00000000-0005-0000-0000-0000D84D0000}"/>
    <cellStyle name="Normal 6 7 3" xfId="16337" xr:uid="{00000000-0005-0000-0000-0000D94D0000}"/>
    <cellStyle name="Normal 6 7 3 2" xfId="16338" xr:uid="{00000000-0005-0000-0000-0000DA4D0000}"/>
    <cellStyle name="Normal 6 7 3 2 2" xfId="23226" xr:uid="{00000000-0005-0000-0000-0000DB4D0000}"/>
    <cellStyle name="Normal 6 7 3 3" xfId="16339" xr:uid="{00000000-0005-0000-0000-0000DC4D0000}"/>
    <cellStyle name="Normal 6 7 3 3 2" xfId="23227" xr:uid="{00000000-0005-0000-0000-0000DD4D0000}"/>
    <cellStyle name="Normal 6 7 3 4" xfId="23225" xr:uid="{00000000-0005-0000-0000-0000DE4D0000}"/>
    <cellStyle name="Normal 6 7 4" xfId="16340" xr:uid="{00000000-0005-0000-0000-0000DF4D0000}"/>
    <cellStyle name="Normal 6 7 4 2" xfId="16341" xr:uid="{00000000-0005-0000-0000-0000E04D0000}"/>
    <cellStyle name="Normal 6 7 4 2 2" xfId="23229" xr:uid="{00000000-0005-0000-0000-0000E14D0000}"/>
    <cellStyle name="Normal 6 7 4 3" xfId="23228" xr:uid="{00000000-0005-0000-0000-0000E24D0000}"/>
    <cellStyle name="Normal 6 7 5" xfId="16342" xr:uid="{00000000-0005-0000-0000-0000E34D0000}"/>
    <cellStyle name="Normal 6 7 5 2" xfId="23230" xr:uid="{00000000-0005-0000-0000-0000E44D0000}"/>
    <cellStyle name="Normal 6 7 6" xfId="16343" xr:uid="{00000000-0005-0000-0000-0000E54D0000}"/>
    <cellStyle name="Normal 6 7 6 2" xfId="23231" xr:uid="{00000000-0005-0000-0000-0000E64D0000}"/>
    <cellStyle name="Normal 6 7 7" xfId="16344" xr:uid="{00000000-0005-0000-0000-0000E74D0000}"/>
    <cellStyle name="Normal 6 7 7 2" xfId="23232" xr:uid="{00000000-0005-0000-0000-0000E84D0000}"/>
    <cellStyle name="Normal 6 7 8" xfId="16345" xr:uid="{00000000-0005-0000-0000-0000E94D0000}"/>
    <cellStyle name="Normal 6 7 9" xfId="23218" xr:uid="{00000000-0005-0000-0000-0000EA4D0000}"/>
    <cellStyle name="Normal 6 8" xfId="16346" xr:uid="{00000000-0005-0000-0000-0000EB4D0000}"/>
    <cellStyle name="Normal 6 8 2" xfId="16347" xr:uid="{00000000-0005-0000-0000-0000EC4D0000}"/>
    <cellStyle name="Normal 6 8 2 2" xfId="16348" xr:uid="{00000000-0005-0000-0000-0000ED4D0000}"/>
    <cellStyle name="Normal 6 8 2 2 2" xfId="23235" xr:uid="{00000000-0005-0000-0000-0000EE4D0000}"/>
    <cellStyle name="Normal 6 8 2 3" xfId="16349" xr:uid="{00000000-0005-0000-0000-0000EF4D0000}"/>
    <cellStyle name="Normal 6 8 2 3 2" xfId="23236" xr:uid="{00000000-0005-0000-0000-0000F04D0000}"/>
    <cellStyle name="Normal 6 8 2 4" xfId="16350" xr:uid="{00000000-0005-0000-0000-0000F14D0000}"/>
    <cellStyle name="Normal 6 8 2 4 2" xfId="23237" xr:uid="{00000000-0005-0000-0000-0000F24D0000}"/>
    <cellStyle name="Normal 6 8 2 5" xfId="16351" xr:uid="{00000000-0005-0000-0000-0000F34D0000}"/>
    <cellStyle name="Normal 6 8 2 5 2" xfId="23238" xr:uid="{00000000-0005-0000-0000-0000F44D0000}"/>
    <cellStyle name="Normal 6 8 2 6" xfId="16352" xr:uid="{00000000-0005-0000-0000-0000F54D0000}"/>
    <cellStyle name="Normal 6 8 2 6 2" xfId="23239" xr:uid="{00000000-0005-0000-0000-0000F64D0000}"/>
    <cellStyle name="Normal 6 8 2 7" xfId="23234" xr:uid="{00000000-0005-0000-0000-0000F74D0000}"/>
    <cellStyle name="Normal 6 8 3" xfId="16353" xr:uid="{00000000-0005-0000-0000-0000F84D0000}"/>
    <cellStyle name="Normal 6 8 3 2" xfId="16354" xr:uid="{00000000-0005-0000-0000-0000F94D0000}"/>
    <cellStyle name="Normal 6 8 3 2 2" xfId="23241" xr:uid="{00000000-0005-0000-0000-0000FA4D0000}"/>
    <cellStyle name="Normal 6 8 3 3" xfId="23240" xr:uid="{00000000-0005-0000-0000-0000FB4D0000}"/>
    <cellStyle name="Normal 6 8 4" xfId="16355" xr:uid="{00000000-0005-0000-0000-0000FC4D0000}"/>
    <cellStyle name="Normal 6 8 4 2" xfId="16356" xr:uid="{00000000-0005-0000-0000-0000FD4D0000}"/>
    <cellStyle name="Normal 6 8 4 2 2" xfId="23243" xr:uid="{00000000-0005-0000-0000-0000FE4D0000}"/>
    <cellStyle name="Normal 6 8 4 3" xfId="23242" xr:uid="{00000000-0005-0000-0000-0000FF4D0000}"/>
    <cellStyle name="Normal 6 8 5" xfId="16357" xr:uid="{00000000-0005-0000-0000-0000004E0000}"/>
    <cellStyle name="Normal 6 8 5 2" xfId="23244" xr:uid="{00000000-0005-0000-0000-0000014E0000}"/>
    <cellStyle name="Normal 6 8 6" xfId="16358" xr:uid="{00000000-0005-0000-0000-0000024E0000}"/>
    <cellStyle name="Normal 6 8 6 2" xfId="23245" xr:uid="{00000000-0005-0000-0000-0000034E0000}"/>
    <cellStyle name="Normal 6 8 7" xfId="16359" xr:uid="{00000000-0005-0000-0000-0000044E0000}"/>
    <cellStyle name="Normal 6 8 7 2" xfId="23246" xr:uid="{00000000-0005-0000-0000-0000054E0000}"/>
    <cellStyle name="Normal 6 8 8" xfId="16360" xr:uid="{00000000-0005-0000-0000-0000064E0000}"/>
    <cellStyle name="Normal 6 8 9" xfId="23233" xr:uid="{00000000-0005-0000-0000-0000074E0000}"/>
    <cellStyle name="Normal 6 9" xfId="16361" xr:uid="{00000000-0005-0000-0000-0000084E0000}"/>
    <cellStyle name="Normal 6 9 2" xfId="16362" xr:uid="{00000000-0005-0000-0000-0000094E0000}"/>
    <cellStyle name="Normal 6 9 2 2" xfId="16363" xr:uid="{00000000-0005-0000-0000-00000A4E0000}"/>
    <cellStyle name="Normal 6 9 2 2 2" xfId="23249" xr:uid="{00000000-0005-0000-0000-00000B4E0000}"/>
    <cellStyle name="Normal 6 9 2 3" xfId="16364" xr:uid="{00000000-0005-0000-0000-00000C4E0000}"/>
    <cellStyle name="Normal 6 9 2 3 2" xfId="23250" xr:uid="{00000000-0005-0000-0000-00000D4E0000}"/>
    <cellStyle name="Normal 6 9 2 4" xfId="16365" xr:uid="{00000000-0005-0000-0000-00000E4E0000}"/>
    <cellStyle name="Normal 6 9 2 4 2" xfId="23251" xr:uid="{00000000-0005-0000-0000-00000F4E0000}"/>
    <cellStyle name="Normal 6 9 2 5" xfId="16366" xr:uid="{00000000-0005-0000-0000-0000104E0000}"/>
    <cellStyle name="Normal 6 9 2 5 2" xfId="23252" xr:uid="{00000000-0005-0000-0000-0000114E0000}"/>
    <cellStyle name="Normal 6 9 2 6" xfId="23248" xr:uid="{00000000-0005-0000-0000-0000124E0000}"/>
    <cellStyle name="Normal 6 9 3" xfId="16367" xr:uid="{00000000-0005-0000-0000-0000134E0000}"/>
    <cellStyle name="Normal 6 9 3 2" xfId="16368" xr:uid="{00000000-0005-0000-0000-0000144E0000}"/>
    <cellStyle name="Normal 6 9 3 2 2" xfId="23254" xr:uid="{00000000-0005-0000-0000-0000154E0000}"/>
    <cellStyle name="Normal 6 9 3 3" xfId="23253" xr:uid="{00000000-0005-0000-0000-0000164E0000}"/>
    <cellStyle name="Normal 6 9 4" xfId="16369" xr:uid="{00000000-0005-0000-0000-0000174E0000}"/>
    <cellStyle name="Normal 6 9 4 2" xfId="16370" xr:uid="{00000000-0005-0000-0000-0000184E0000}"/>
    <cellStyle name="Normal 6 9 4 2 2" xfId="23256" xr:uid="{00000000-0005-0000-0000-0000194E0000}"/>
    <cellStyle name="Normal 6 9 4 3" xfId="23255" xr:uid="{00000000-0005-0000-0000-00001A4E0000}"/>
    <cellStyle name="Normal 6 9 5" xfId="16371" xr:uid="{00000000-0005-0000-0000-00001B4E0000}"/>
    <cellStyle name="Normal 6 9 5 2" xfId="23257" xr:uid="{00000000-0005-0000-0000-00001C4E0000}"/>
    <cellStyle name="Normal 6 9 6" xfId="16372" xr:uid="{00000000-0005-0000-0000-00001D4E0000}"/>
    <cellStyle name="Normal 6 9 6 2" xfId="23258" xr:uid="{00000000-0005-0000-0000-00001E4E0000}"/>
    <cellStyle name="Normal 6 9 7" xfId="16373" xr:uid="{00000000-0005-0000-0000-00001F4E0000}"/>
    <cellStyle name="Normal 6 9 8" xfId="23247" xr:uid="{00000000-0005-0000-0000-0000204E0000}"/>
    <cellStyle name="Normal 60" xfId="16374" xr:uid="{00000000-0005-0000-0000-0000214E0000}"/>
    <cellStyle name="Normal 60 2" xfId="16375" xr:uid="{00000000-0005-0000-0000-0000224E0000}"/>
    <cellStyle name="Normal 60 2 2" xfId="23260" xr:uid="{00000000-0005-0000-0000-0000234E0000}"/>
    <cellStyle name="Normal 60 3" xfId="16376" xr:uid="{00000000-0005-0000-0000-0000244E0000}"/>
    <cellStyle name="Normal 60 3 2" xfId="23261" xr:uid="{00000000-0005-0000-0000-0000254E0000}"/>
    <cellStyle name="Normal 60 4" xfId="16377" xr:uid="{00000000-0005-0000-0000-0000264E0000}"/>
    <cellStyle name="Normal 60 4 2" xfId="23262" xr:uid="{00000000-0005-0000-0000-0000274E0000}"/>
    <cellStyle name="Normal 60 5" xfId="23259" xr:uid="{00000000-0005-0000-0000-0000284E0000}"/>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3" xfId="23263" xr:uid="{00000000-0005-0000-0000-0000384E0000}"/>
    <cellStyle name="Normal 62" xfId="16392" xr:uid="{00000000-0005-0000-0000-0000394E0000}"/>
    <cellStyle name="Normal 62 2" xfId="16393" xr:uid="{00000000-0005-0000-0000-00003A4E0000}"/>
    <cellStyle name="Normal 62 2 2" xfId="23266" xr:uid="{00000000-0005-0000-0000-00003B4E0000}"/>
    <cellStyle name="Normal 62 3" xfId="23265" xr:uid="{00000000-0005-0000-0000-00003C4E0000}"/>
    <cellStyle name="Normal 63" xfId="16394" xr:uid="{00000000-0005-0000-0000-00003D4E0000}"/>
    <cellStyle name="Normal 63 2" xfId="16395" xr:uid="{00000000-0005-0000-0000-00003E4E0000}"/>
    <cellStyle name="Normal 63 2 2" xfId="23268" xr:uid="{00000000-0005-0000-0000-00003F4E0000}"/>
    <cellStyle name="Normal 63 3" xfId="23267" xr:uid="{00000000-0005-0000-0000-0000404E0000}"/>
    <cellStyle name="Normal 64" xfId="16396" xr:uid="{00000000-0005-0000-0000-0000414E0000}"/>
    <cellStyle name="Normal 64 2" xfId="16397" xr:uid="{00000000-0005-0000-0000-0000424E0000}"/>
    <cellStyle name="Normal 64 2 2" xfId="23270" xr:uid="{00000000-0005-0000-0000-0000434E0000}"/>
    <cellStyle name="Normal 64 3" xfId="23269" xr:uid="{00000000-0005-0000-0000-0000444E0000}"/>
    <cellStyle name="Normal 65" xfId="16398" xr:uid="{00000000-0005-0000-0000-0000454E0000}"/>
    <cellStyle name="Normal 65 2" xfId="16399" xr:uid="{00000000-0005-0000-0000-0000464E0000}"/>
    <cellStyle name="Normal 65 2 2" xfId="23272" xr:uid="{00000000-0005-0000-0000-0000474E0000}"/>
    <cellStyle name="Normal 65 3" xfId="23271" xr:uid="{00000000-0005-0000-0000-0000484E0000}"/>
    <cellStyle name="Normal 66" xfId="16400" xr:uid="{00000000-0005-0000-0000-0000494E0000}"/>
    <cellStyle name="Normal 66 2" xfId="16401" xr:uid="{00000000-0005-0000-0000-00004A4E0000}"/>
    <cellStyle name="Normal 66 2 2" xfId="23273" xr:uid="{00000000-0005-0000-0000-00004B4E0000}"/>
    <cellStyle name="Normal 66 3" xfId="16402" xr:uid="{00000000-0005-0000-0000-00004C4E0000}"/>
    <cellStyle name="Normal 66 3 2" xfId="23274" xr:uid="{00000000-0005-0000-0000-00004D4E0000}"/>
    <cellStyle name="Normal 66 4" xfId="16403" xr:uid="{00000000-0005-0000-0000-00004E4E0000}"/>
    <cellStyle name="Normal 66 4 2" xfId="23275" xr:uid="{00000000-0005-0000-0000-00004F4E0000}"/>
    <cellStyle name="Normal 67" xfId="16404" xr:uid="{00000000-0005-0000-0000-0000504E0000}"/>
    <cellStyle name="Normal 67 2" xfId="16405" xr:uid="{00000000-0005-0000-0000-0000514E0000}"/>
    <cellStyle name="Normal 67 2 2" xfId="23276" xr:uid="{00000000-0005-0000-0000-0000524E0000}"/>
    <cellStyle name="Normal 67 3" xfId="16406" xr:uid="{00000000-0005-0000-0000-0000534E0000}"/>
    <cellStyle name="Normal 67 3 2" xfId="23277" xr:uid="{00000000-0005-0000-0000-0000544E0000}"/>
    <cellStyle name="Normal 67 4" xfId="16407" xr:uid="{00000000-0005-0000-0000-0000554E0000}"/>
    <cellStyle name="Normal 67 4 2" xfId="23278" xr:uid="{00000000-0005-0000-0000-0000564E0000}"/>
    <cellStyle name="Normal 68" xfId="16408" xr:uid="{00000000-0005-0000-0000-0000574E0000}"/>
    <cellStyle name="Normal 68 2" xfId="16409" xr:uid="{00000000-0005-0000-0000-0000584E0000}"/>
    <cellStyle name="Normal 68 2 2" xfId="23279" xr:uid="{00000000-0005-0000-0000-0000594E0000}"/>
    <cellStyle name="Normal 68 3" xfId="16410" xr:uid="{00000000-0005-0000-0000-00005A4E0000}"/>
    <cellStyle name="Normal 68 3 2" xfId="23280" xr:uid="{00000000-0005-0000-0000-00005B4E0000}"/>
    <cellStyle name="Normal 69" xfId="16411" xr:uid="{00000000-0005-0000-0000-00005C4E0000}"/>
    <cellStyle name="Normal 69 2" xfId="16412" xr:uid="{00000000-0005-0000-0000-00005D4E0000}"/>
    <cellStyle name="Normal 69 2 2" xfId="23281" xr:uid="{00000000-0005-0000-0000-00005E4E0000}"/>
    <cellStyle name="Normal 69 3" xfId="16413" xr:uid="{00000000-0005-0000-0000-00005F4E0000}"/>
    <cellStyle name="Normal 69 3 2" xfId="23282" xr:uid="{00000000-0005-0000-0000-0000604E0000}"/>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3" xfId="16417" xr:uid="{00000000-0005-0000-0000-0000654E0000}"/>
    <cellStyle name="Normal 7 10 3 2" xfId="23285" xr:uid="{00000000-0005-0000-0000-0000664E0000}"/>
    <cellStyle name="Normal 7 10 4" xfId="16418" xr:uid="{00000000-0005-0000-0000-0000674E0000}"/>
    <cellStyle name="Normal 7 10 4 2" xfId="23286" xr:uid="{00000000-0005-0000-0000-0000684E0000}"/>
    <cellStyle name="Normal 7 10 5" xfId="16419" xr:uid="{00000000-0005-0000-0000-0000694E0000}"/>
    <cellStyle name="Normal 7 10 5 2" xfId="23287" xr:uid="{00000000-0005-0000-0000-00006A4E0000}"/>
    <cellStyle name="Normal 7 10 6" xfId="16420" xr:uid="{00000000-0005-0000-0000-00006B4E0000}"/>
    <cellStyle name="Normal 7 10 7" xfId="23283" xr:uid="{00000000-0005-0000-0000-00006C4E0000}"/>
    <cellStyle name="Normal 7 11" xfId="16421" xr:uid="{00000000-0005-0000-0000-00006D4E0000}"/>
    <cellStyle name="Normal 7 11 2" xfId="16422" xr:uid="{00000000-0005-0000-0000-00006E4E0000}"/>
    <cellStyle name="Normal 7 11 2 2" xfId="23289" xr:uid="{00000000-0005-0000-0000-00006F4E0000}"/>
    <cellStyle name="Normal 7 11 3" xfId="16423" xr:uid="{00000000-0005-0000-0000-0000704E0000}"/>
    <cellStyle name="Normal 7 11 3 2" xfId="23290" xr:uid="{00000000-0005-0000-0000-0000714E0000}"/>
    <cellStyle name="Normal 7 11 4" xfId="16424" xr:uid="{00000000-0005-0000-0000-0000724E0000}"/>
    <cellStyle name="Normal 7 11 4 2" xfId="23291" xr:uid="{00000000-0005-0000-0000-0000734E0000}"/>
    <cellStyle name="Normal 7 11 5" xfId="16425" xr:uid="{00000000-0005-0000-0000-0000744E0000}"/>
    <cellStyle name="Normal 7 11 5 2" xfId="23292" xr:uid="{00000000-0005-0000-0000-0000754E0000}"/>
    <cellStyle name="Normal 7 11 6" xfId="16426" xr:uid="{00000000-0005-0000-0000-0000764E0000}"/>
    <cellStyle name="Normal 7 11 7" xfId="23288" xr:uid="{00000000-0005-0000-0000-0000774E0000}"/>
    <cellStyle name="Normal 7 12" xfId="16427" xr:uid="{00000000-0005-0000-0000-0000784E0000}"/>
    <cellStyle name="Normal 7 12 2" xfId="16428" xr:uid="{00000000-0005-0000-0000-0000794E0000}"/>
    <cellStyle name="Normal 7 12 2 2" xfId="23294" xr:uid="{00000000-0005-0000-0000-00007A4E0000}"/>
    <cellStyle name="Normal 7 12 3" xfId="16429" xr:uid="{00000000-0005-0000-0000-00007B4E0000}"/>
    <cellStyle name="Normal 7 12 3 2" xfId="23295" xr:uid="{00000000-0005-0000-0000-00007C4E0000}"/>
    <cellStyle name="Normal 7 12 4" xfId="16430" xr:uid="{00000000-0005-0000-0000-00007D4E0000}"/>
    <cellStyle name="Normal 7 12 4 2" xfId="23296" xr:uid="{00000000-0005-0000-0000-00007E4E0000}"/>
    <cellStyle name="Normal 7 12 5" xfId="16431" xr:uid="{00000000-0005-0000-0000-00007F4E0000}"/>
    <cellStyle name="Normal 7 12 5 2" xfId="23297" xr:uid="{00000000-0005-0000-0000-0000804E0000}"/>
    <cellStyle name="Normal 7 12 6" xfId="23293" xr:uid="{00000000-0005-0000-0000-0000814E0000}"/>
    <cellStyle name="Normal 7 13" xfId="16432" xr:uid="{00000000-0005-0000-0000-0000824E0000}"/>
    <cellStyle name="Normal 7 13 2" xfId="16433" xr:uid="{00000000-0005-0000-0000-0000834E0000}"/>
    <cellStyle name="Normal 7 13 2 2" xfId="23299" xr:uid="{00000000-0005-0000-0000-0000844E0000}"/>
    <cellStyle name="Normal 7 13 3" xfId="16434" xr:uid="{00000000-0005-0000-0000-0000854E0000}"/>
    <cellStyle name="Normal 7 13 3 2" xfId="23300" xr:uid="{00000000-0005-0000-0000-0000864E0000}"/>
    <cellStyle name="Normal 7 13 4" xfId="16435" xr:uid="{00000000-0005-0000-0000-0000874E0000}"/>
    <cellStyle name="Normal 7 13 4 2" xfId="23301" xr:uid="{00000000-0005-0000-0000-0000884E0000}"/>
    <cellStyle name="Normal 7 13 5" xfId="23298" xr:uid="{00000000-0005-0000-0000-0000894E0000}"/>
    <cellStyle name="Normal 7 14" xfId="16436" xr:uid="{00000000-0005-0000-0000-00008A4E0000}"/>
    <cellStyle name="Normal 7 14 2" xfId="16437" xr:uid="{00000000-0005-0000-0000-00008B4E0000}"/>
    <cellStyle name="Normal 7 14 2 2" xfId="23303" xr:uid="{00000000-0005-0000-0000-00008C4E0000}"/>
    <cellStyle name="Normal 7 14 3" xfId="16438" xr:uid="{00000000-0005-0000-0000-00008D4E0000}"/>
    <cellStyle name="Normal 7 14 3 2" xfId="23304" xr:uid="{00000000-0005-0000-0000-00008E4E0000}"/>
    <cellStyle name="Normal 7 14 4" xfId="16439" xr:uid="{00000000-0005-0000-0000-00008F4E0000}"/>
    <cellStyle name="Normal 7 14 4 2" xfId="23305" xr:uid="{00000000-0005-0000-0000-0000904E0000}"/>
    <cellStyle name="Normal 7 14 5" xfId="23302" xr:uid="{00000000-0005-0000-0000-0000914E0000}"/>
    <cellStyle name="Normal 7 15" xfId="16440" xr:uid="{00000000-0005-0000-0000-0000924E0000}"/>
    <cellStyle name="Normal 7 15 2" xfId="16441" xr:uid="{00000000-0005-0000-0000-0000934E0000}"/>
    <cellStyle name="Normal 7 15 2 2" xfId="23307" xr:uid="{00000000-0005-0000-0000-0000944E0000}"/>
    <cellStyle name="Normal 7 15 3" xfId="16442" xr:uid="{00000000-0005-0000-0000-0000954E0000}"/>
    <cellStyle name="Normal 7 15 3 2" xfId="23308" xr:uid="{00000000-0005-0000-0000-0000964E0000}"/>
    <cellStyle name="Normal 7 15 4" xfId="16443" xr:uid="{00000000-0005-0000-0000-0000974E0000}"/>
    <cellStyle name="Normal 7 15 4 2" xfId="23309" xr:uid="{00000000-0005-0000-0000-0000984E0000}"/>
    <cellStyle name="Normal 7 15 5" xfId="23306" xr:uid="{00000000-0005-0000-0000-0000994E0000}"/>
    <cellStyle name="Normal 7 16" xfId="16444" xr:uid="{00000000-0005-0000-0000-00009A4E0000}"/>
    <cellStyle name="Normal 7 16 2" xfId="16445" xr:uid="{00000000-0005-0000-0000-00009B4E0000}"/>
    <cellStyle name="Normal 7 16 2 2" xfId="23311" xr:uid="{00000000-0005-0000-0000-00009C4E0000}"/>
    <cellStyle name="Normal 7 16 3" xfId="16446" xr:uid="{00000000-0005-0000-0000-00009D4E0000}"/>
    <cellStyle name="Normal 7 16 3 2" xfId="23312" xr:uid="{00000000-0005-0000-0000-00009E4E0000}"/>
    <cellStyle name="Normal 7 16 4" xfId="16447" xr:uid="{00000000-0005-0000-0000-00009F4E0000}"/>
    <cellStyle name="Normal 7 16 4 2" xfId="23313" xr:uid="{00000000-0005-0000-0000-0000A04E0000}"/>
    <cellStyle name="Normal 7 16 5" xfId="23310" xr:uid="{00000000-0005-0000-0000-0000A14E0000}"/>
    <cellStyle name="Normal 7 17" xfId="16448" xr:uid="{00000000-0005-0000-0000-0000A24E0000}"/>
    <cellStyle name="Normal 7 17 2" xfId="16449" xr:uid="{00000000-0005-0000-0000-0000A34E0000}"/>
    <cellStyle name="Normal 7 17 2 2" xfId="23315" xr:uid="{00000000-0005-0000-0000-0000A44E0000}"/>
    <cellStyle name="Normal 7 17 3" xfId="16450" xr:uid="{00000000-0005-0000-0000-0000A54E0000}"/>
    <cellStyle name="Normal 7 17 3 2" xfId="23316" xr:uid="{00000000-0005-0000-0000-0000A64E0000}"/>
    <cellStyle name="Normal 7 17 4" xfId="16451" xr:uid="{00000000-0005-0000-0000-0000A74E0000}"/>
    <cellStyle name="Normal 7 17 4 2" xfId="23317" xr:uid="{00000000-0005-0000-0000-0000A84E0000}"/>
    <cellStyle name="Normal 7 17 5" xfId="23314" xr:uid="{00000000-0005-0000-0000-0000A94E0000}"/>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3" xfId="23320" xr:uid="{00000000-0005-0000-0000-0000AF4E0000}"/>
    <cellStyle name="Normal 7 18 2 3" xfId="16456" xr:uid="{00000000-0005-0000-0000-0000B04E0000}"/>
    <cellStyle name="Normal 7 18 2 3 2" xfId="23322" xr:uid="{00000000-0005-0000-0000-0000B14E0000}"/>
    <cellStyle name="Normal 7 18 2 4" xfId="23319" xr:uid="{00000000-0005-0000-0000-0000B24E0000}"/>
    <cellStyle name="Normal 7 18 3" xfId="16457" xr:uid="{00000000-0005-0000-0000-0000B34E0000}"/>
    <cellStyle name="Normal 7 18 3 2" xfId="16458" xr:uid="{00000000-0005-0000-0000-0000B44E0000}"/>
    <cellStyle name="Normal 7 18 3 2 2" xfId="23324" xr:uid="{00000000-0005-0000-0000-0000B54E0000}"/>
    <cellStyle name="Normal 7 18 3 3" xfId="23323" xr:uid="{00000000-0005-0000-0000-0000B64E0000}"/>
    <cellStyle name="Normal 7 18 4" xfId="16459" xr:uid="{00000000-0005-0000-0000-0000B74E0000}"/>
    <cellStyle name="Normal 7 18 4 2" xfId="23325" xr:uid="{00000000-0005-0000-0000-0000B84E0000}"/>
    <cellStyle name="Normal 7 18 5" xfId="23318" xr:uid="{00000000-0005-0000-0000-0000B94E0000}"/>
    <cellStyle name="Normal 7 19" xfId="16460" xr:uid="{00000000-0005-0000-0000-0000BA4E0000}"/>
    <cellStyle name="Normal 7 19 2" xfId="23326" xr:uid="{00000000-0005-0000-0000-0000BB4E0000}"/>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7" xfId="16470" xr:uid="{00000000-0005-0000-0000-0000C64E0000}"/>
    <cellStyle name="Normal 7 2 17 2" xfId="23328" xr:uid="{00000000-0005-0000-0000-0000C74E0000}"/>
    <cellStyle name="Normal 7 2 2" xfId="16471" xr:uid="{00000000-0005-0000-0000-0000C84E0000}"/>
    <cellStyle name="Normal 7 2 2 10" xfId="16472" xr:uid="{00000000-0005-0000-0000-0000C94E0000}"/>
    <cellStyle name="Normal 7 2 2 10 2" xfId="23329" xr:uid="{00000000-0005-0000-0000-0000CA4E0000}"/>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3" xfId="16476" xr:uid="{00000000-0005-0000-0000-0000CF4E0000}"/>
    <cellStyle name="Normal 7 2 2 2 2 3 2" xfId="23333" xr:uid="{00000000-0005-0000-0000-0000D04E0000}"/>
    <cellStyle name="Normal 7 2 2 2 2 4" xfId="16477" xr:uid="{00000000-0005-0000-0000-0000D14E0000}"/>
    <cellStyle name="Normal 7 2 2 2 2 5" xfId="16478" xr:uid="{00000000-0005-0000-0000-0000D24E0000}"/>
    <cellStyle name="Normal 7 2 2 2 2 6" xfId="23331" xr:uid="{00000000-0005-0000-0000-0000D34E0000}"/>
    <cellStyle name="Normal 7 2 2 2 3" xfId="16479" xr:uid="{00000000-0005-0000-0000-0000D44E0000}"/>
    <cellStyle name="Normal 7 2 2 2 3 2" xfId="16480" xr:uid="{00000000-0005-0000-0000-0000D54E0000}"/>
    <cellStyle name="Normal 7 2 2 2 3 2 2" xfId="23335" xr:uid="{00000000-0005-0000-0000-0000D64E0000}"/>
    <cellStyle name="Normal 7 2 2 2 3 3" xfId="23334" xr:uid="{00000000-0005-0000-0000-0000D74E0000}"/>
    <cellStyle name="Normal 7 2 2 2 4" xfId="16481" xr:uid="{00000000-0005-0000-0000-0000D84E0000}"/>
    <cellStyle name="Normal 7 2 2 2 4 2" xfId="23336" xr:uid="{00000000-0005-0000-0000-0000D94E0000}"/>
    <cellStyle name="Normal 7 2 2 2 5" xfId="16482" xr:uid="{00000000-0005-0000-0000-0000DA4E0000}"/>
    <cellStyle name="Normal 7 2 2 2 6" xfId="16483" xr:uid="{00000000-0005-0000-0000-0000DB4E0000}"/>
    <cellStyle name="Normal 7 2 2 2 7" xfId="23330" xr:uid="{00000000-0005-0000-0000-0000DC4E0000}"/>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3" xfId="23338" xr:uid="{00000000-0005-0000-0000-0000E14E0000}"/>
    <cellStyle name="Normal 7 2 2 3 3" xfId="16487" xr:uid="{00000000-0005-0000-0000-0000E24E0000}"/>
    <cellStyle name="Normal 7 2 2 3 3 2" xfId="23340" xr:uid="{00000000-0005-0000-0000-0000E34E0000}"/>
    <cellStyle name="Normal 7 2 2 3 4" xfId="16488" xr:uid="{00000000-0005-0000-0000-0000E44E0000}"/>
    <cellStyle name="Normal 7 2 2 3 5" xfId="16489" xr:uid="{00000000-0005-0000-0000-0000E54E0000}"/>
    <cellStyle name="Normal 7 2 2 3 6" xfId="23337" xr:uid="{00000000-0005-0000-0000-0000E64E0000}"/>
    <cellStyle name="Normal 7 2 2 4" xfId="16490" xr:uid="{00000000-0005-0000-0000-0000E74E0000}"/>
    <cellStyle name="Normal 7 2 2 4 2" xfId="16491" xr:uid="{00000000-0005-0000-0000-0000E84E0000}"/>
    <cellStyle name="Normal 7 2 2 4 2 2" xfId="23342" xr:uid="{00000000-0005-0000-0000-0000E94E0000}"/>
    <cellStyle name="Normal 7 2 2 4 3" xfId="23341" xr:uid="{00000000-0005-0000-0000-0000EA4E0000}"/>
    <cellStyle name="Normal 7 2 2 5" xfId="16492" xr:uid="{00000000-0005-0000-0000-0000EB4E0000}"/>
    <cellStyle name="Normal 7 2 2 5 2" xfId="23343" xr:uid="{00000000-0005-0000-0000-0000EC4E0000}"/>
    <cellStyle name="Normal 7 2 2 6" xfId="16493" xr:uid="{00000000-0005-0000-0000-0000ED4E0000}"/>
    <cellStyle name="Normal 7 2 2 6 2" xfId="16494" xr:uid="{00000000-0005-0000-0000-0000EE4E0000}"/>
    <cellStyle name="Normal 7 2 2 6 3" xfId="23344" xr:uid="{00000000-0005-0000-0000-0000EF4E0000}"/>
    <cellStyle name="Normal 7 2 2 7" xfId="16495" xr:uid="{00000000-0005-0000-0000-0000F04E0000}"/>
    <cellStyle name="Normal 7 2 2 7 2" xfId="16496" xr:uid="{00000000-0005-0000-0000-0000F14E0000}"/>
    <cellStyle name="Normal 7 2 2 7 3" xfId="23345" xr:uid="{00000000-0005-0000-0000-0000F24E0000}"/>
    <cellStyle name="Normal 7 2 2 8" xfId="16497" xr:uid="{00000000-0005-0000-0000-0000F34E0000}"/>
    <cellStyle name="Normal 7 2 2 8 2" xfId="23346" xr:uid="{00000000-0005-0000-0000-0000F44E0000}"/>
    <cellStyle name="Normal 7 2 2 9" xfId="16498" xr:uid="{00000000-0005-0000-0000-0000F54E0000}"/>
    <cellStyle name="Normal 7 2 2 9 2" xfId="23347" xr:uid="{00000000-0005-0000-0000-0000F64E0000}"/>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3" xfId="16502" xr:uid="{00000000-0005-0000-0000-0000FB4E0000}"/>
    <cellStyle name="Normal 7 2 3 2 3 2" xfId="23350" xr:uid="{00000000-0005-0000-0000-0000FC4E0000}"/>
    <cellStyle name="Normal 7 2 3 2 4" xfId="16503" xr:uid="{00000000-0005-0000-0000-0000FD4E0000}"/>
    <cellStyle name="Normal 7 2 3 2 5" xfId="16504" xr:uid="{00000000-0005-0000-0000-0000FE4E0000}"/>
    <cellStyle name="Normal 7 2 3 2 6" xfId="23348" xr:uid="{00000000-0005-0000-0000-0000FF4E0000}"/>
    <cellStyle name="Normal 7 2 3 3" xfId="16505" xr:uid="{00000000-0005-0000-0000-0000004F0000}"/>
    <cellStyle name="Normal 7 2 3 3 2" xfId="16506" xr:uid="{00000000-0005-0000-0000-0000014F0000}"/>
    <cellStyle name="Normal 7 2 3 3 2 2" xfId="23352" xr:uid="{00000000-0005-0000-0000-0000024F0000}"/>
    <cellStyle name="Normal 7 2 3 3 3" xfId="23351" xr:uid="{00000000-0005-0000-0000-0000034F0000}"/>
    <cellStyle name="Normal 7 2 3 4" xfId="16507" xr:uid="{00000000-0005-0000-0000-0000044F0000}"/>
    <cellStyle name="Normal 7 2 3 4 2" xfId="23353" xr:uid="{00000000-0005-0000-0000-0000054F0000}"/>
    <cellStyle name="Normal 7 2 3 5" xfId="16508" xr:uid="{00000000-0005-0000-0000-0000064F0000}"/>
    <cellStyle name="Normal 7 2 3 5 2" xfId="16509" xr:uid="{00000000-0005-0000-0000-0000074F0000}"/>
    <cellStyle name="Normal 7 2 3 5 3" xfId="23354" xr:uid="{00000000-0005-0000-0000-0000084F0000}"/>
    <cellStyle name="Normal 7 2 3 6" xfId="16510" xr:uid="{00000000-0005-0000-0000-0000094F0000}"/>
    <cellStyle name="Normal 7 2 3 6 2" xfId="16511" xr:uid="{00000000-0005-0000-0000-00000A4F0000}"/>
    <cellStyle name="Normal 7 2 3 6 3" xfId="23355" xr:uid="{00000000-0005-0000-0000-00000B4F0000}"/>
    <cellStyle name="Normal 7 2 3 7" xfId="16512" xr:uid="{00000000-0005-0000-0000-00000C4F0000}"/>
    <cellStyle name="Normal 7 2 3 7 2" xfId="23356" xr:uid="{00000000-0005-0000-0000-00000D4F0000}"/>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3" xfId="23357" xr:uid="{00000000-0005-0000-0000-0000124F0000}"/>
    <cellStyle name="Normal 7 2 4 3" xfId="16516" xr:uid="{00000000-0005-0000-0000-0000134F0000}"/>
    <cellStyle name="Normal 7 2 4 3 2" xfId="23359" xr:uid="{00000000-0005-0000-0000-0000144F0000}"/>
    <cellStyle name="Normal 7 2 4 4" xfId="16517" xr:uid="{00000000-0005-0000-0000-0000154F0000}"/>
    <cellStyle name="Normal 7 2 4 4 2" xfId="16518" xr:uid="{00000000-0005-0000-0000-0000164F0000}"/>
    <cellStyle name="Normal 7 2 4 4 3" xfId="23360" xr:uid="{00000000-0005-0000-0000-0000174F0000}"/>
    <cellStyle name="Normal 7 2 4 5" xfId="16519" xr:uid="{00000000-0005-0000-0000-0000184F0000}"/>
    <cellStyle name="Normal 7 2 4 5 2" xfId="16520" xr:uid="{00000000-0005-0000-0000-0000194F0000}"/>
    <cellStyle name="Normal 7 2 4 5 3" xfId="23361" xr:uid="{00000000-0005-0000-0000-00001A4F0000}"/>
    <cellStyle name="Normal 7 2 4 6" xfId="16521" xr:uid="{00000000-0005-0000-0000-00001B4F0000}"/>
    <cellStyle name="Normal 7 2 4 6 2" xfId="23362" xr:uid="{00000000-0005-0000-0000-00001C4F0000}"/>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3" xfId="23364" xr:uid="{00000000-0005-0000-0000-0000224F0000}"/>
    <cellStyle name="Normal 7 2 5 2 3" xfId="16526" xr:uid="{00000000-0005-0000-0000-0000234F0000}"/>
    <cellStyle name="Normal 7 2 5 2 3 2" xfId="23366" xr:uid="{00000000-0005-0000-0000-0000244F0000}"/>
    <cellStyle name="Normal 7 2 5 2 4" xfId="16527" xr:uid="{00000000-0005-0000-0000-0000254F0000}"/>
    <cellStyle name="Normal 7 2 5 2 4 2" xfId="23367" xr:uid="{00000000-0005-0000-0000-0000264F0000}"/>
    <cellStyle name="Normal 7 2 5 2 5" xfId="23363" xr:uid="{00000000-0005-0000-0000-0000274F0000}"/>
    <cellStyle name="Normal 7 2 5 3" xfId="16528" xr:uid="{00000000-0005-0000-0000-0000284F0000}"/>
    <cellStyle name="Normal 7 2 5 3 2" xfId="16529" xr:uid="{00000000-0005-0000-0000-0000294F0000}"/>
    <cellStyle name="Normal 7 2 5 3 2 2" xfId="23369" xr:uid="{00000000-0005-0000-0000-00002A4F0000}"/>
    <cellStyle name="Normal 7 2 5 3 3" xfId="23368" xr:uid="{00000000-0005-0000-0000-00002B4F0000}"/>
    <cellStyle name="Normal 7 2 5 4" xfId="16530" xr:uid="{00000000-0005-0000-0000-00002C4F0000}"/>
    <cellStyle name="Normal 7 2 5 4 2" xfId="23370" xr:uid="{00000000-0005-0000-0000-00002D4F0000}"/>
    <cellStyle name="Normal 7 2 5 5" xfId="16531" xr:uid="{00000000-0005-0000-0000-00002E4F0000}"/>
    <cellStyle name="Normal 7 2 5 5 2" xfId="23371" xr:uid="{00000000-0005-0000-0000-00002F4F0000}"/>
    <cellStyle name="Normal 7 2 5 6" xfId="16532" xr:uid="{00000000-0005-0000-0000-0000304F0000}"/>
    <cellStyle name="Normal 7 2 5 6 2" xfId="23372" xr:uid="{00000000-0005-0000-0000-0000314F0000}"/>
    <cellStyle name="Normal 7 2 5 7" xfId="16533" xr:uid="{00000000-0005-0000-0000-0000324F0000}"/>
    <cellStyle name="Normal 7 2 5 7 2" xfId="23373" xr:uid="{00000000-0005-0000-0000-0000334F0000}"/>
    <cellStyle name="Normal 7 2 6" xfId="16534" xr:uid="{00000000-0005-0000-0000-0000344F0000}"/>
    <cellStyle name="Normal 7 2 6 2" xfId="16535" xr:uid="{00000000-0005-0000-0000-0000354F0000}"/>
    <cellStyle name="Normal 7 2 6 2 2" xfId="23374" xr:uid="{00000000-0005-0000-0000-0000364F0000}"/>
    <cellStyle name="Normal 7 2 6 3" xfId="16536" xr:uid="{00000000-0005-0000-0000-0000374F0000}"/>
    <cellStyle name="Normal 7 2 6 3 2" xfId="23375" xr:uid="{00000000-0005-0000-0000-0000384F0000}"/>
    <cellStyle name="Normal 7 2 6 4" xfId="16537" xr:uid="{00000000-0005-0000-0000-0000394F0000}"/>
    <cellStyle name="Normal 7 2 6 4 2" xfId="23376" xr:uid="{00000000-0005-0000-0000-00003A4F0000}"/>
    <cellStyle name="Normal 7 2 7" xfId="16538" xr:uid="{00000000-0005-0000-0000-00003B4F0000}"/>
    <cellStyle name="Normal 7 2 7 2" xfId="16539" xr:uid="{00000000-0005-0000-0000-00003C4F0000}"/>
    <cellStyle name="Normal 7 2 7 2 2" xfId="23377" xr:uid="{00000000-0005-0000-0000-00003D4F0000}"/>
    <cellStyle name="Normal 7 2 7 3" xfId="16540" xr:uid="{00000000-0005-0000-0000-00003E4F0000}"/>
    <cellStyle name="Normal 7 2 7 3 2" xfId="23378" xr:uid="{00000000-0005-0000-0000-00003F4F0000}"/>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3" xfId="16545" xr:uid="{00000000-0005-0000-0000-0000454F0000}"/>
    <cellStyle name="Normal 7 2 8 3 2" xfId="16546" xr:uid="{00000000-0005-0000-0000-0000464F0000}"/>
    <cellStyle name="Normal 7 2 8 3 3" xfId="23380" xr:uid="{00000000-0005-0000-0000-0000474F0000}"/>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3" xfId="16550" xr:uid="{00000000-0005-0000-0000-00004C4F0000}"/>
    <cellStyle name="Normal 7 2 9 3 2" xfId="23382" xr:uid="{00000000-0005-0000-0000-00004D4F0000}"/>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3" xfId="23384" xr:uid="{00000000-0005-0000-0000-0000534F0000}"/>
    <cellStyle name="Normal 7 20 3" xfId="16555" xr:uid="{00000000-0005-0000-0000-0000544F0000}"/>
    <cellStyle name="Normal 7 20 3 2" xfId="23386" xr:uid="{00000000-0005-0000-0000-0000554F0000}"/>
    <cellStyle name="Normal 7 20 4" xfId="23383" xr:uid="{00000000-0005-0000-0000-0000564F0000}"/>
    <cellStyle name="Normal 7 21" xfId="16556" xr:uid="{00000000-0005-0000-0000-0000574F0000}"/>
    <cellStyle name="Normal 7 21 2" xfId="16557" xr:uid="{00000000-0005-0000-0000-0000584F0000}"/>
    <cellStyle name="Normal 7 21 2 2" xfId="23388" xr:uid="{00000000-0005-0000-0000-0000594F0000}"/>
    <cellStyle name="Normal 7 21 3" xfId="23387" xr:uid="{00000000-0005-0000-0000-00005A4F0000}"/>
    <cellStyle name="Normal 7 22" xfId="16558" xr:uid="{00000000-0005-0000-0000-00005B4F0000}"/>
    <cellStyle name="Normal 7 22 2" xfId="23389" xr:uid="{00000000-0005-0000-0000-00005C4F0000}"/>
    <cellStyle name="Normal 7 23" xfId="16559" xr:uid="{00000000-0005-0000-0000-00005D4F0000}"/>
    <cellStyle name="Normal 7 23 2" xfId="23390" xr:uid="{00000000-0005-0000-0000-00005E4F0000}"/>
    <cellStyle name="Normal 7 24" xfId="16560" xr:uid="{00000000-0005-0000-0000-00005F4F0000}"/>
    <cellStyle name="Normal 7 24 2" xfId="23391" xr:uid="{00000000-0005-0000-0000-0000604F0000}"/>
    <cellStyle name="Normal 7 25" xfId="16561" xr:uid="{00000000-0005-0000-0000-0000614F0000}"/>
    <cellStyle name="Normal 7 25 2" xfId="23392" xr:uid="{00000000-0005-0000-0000-0000624F0000}"/>
    <cellStyle name="Normal 7 26" xfId="16562" xr:uid="{00000000-0005-0000-0000-0000634F0000}"/>
    <cellStyle name="Normal 7 26 2" xfId="23393" xr:uid="{00000000-0005-0000-0000-0000644F0000}"/>
    <cellStyle name="Normal 7 3" xfId="16563" xr:uid="{00000000-0005-0000-0000-0000654F0000}"/>
    <cellStyle name="Normal 7 3 10" xfId="16564" xr:uid="{00000000-0005-0000-0000-0000664F0000}"/>
    <cellStyle name="Normal 7 3 10 2" xfId="23394" xr:uid="{00000000-0005-0000-0000-0000674F0000}"/>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3" xfId="16568" xr:uid="{00000000-0005-0000-0000-00006C4F0000}"/>
    <cellStyle name="Normal 7 3 2 2 3 2" xfId="23398" xr:uid="{00000000-0005-0000-0000-00006D4F0000}"/>
    <cellStyle name="Normal 7 3 2 2 4" xfId="16569" xr:uid="{00000000-0005-0000-0000-00006E4F0000}"/>
    <cellStyle name="Normal 7 3 2 2 5" xfId="16570" xr:uid="{00000000-0005-0000-0000-00006F4F0000}"/>
    <cellStyle name="Normal 7 3 2 2 6" xfId="23396" xr:uid="{00000000-0005-0000-0000-0000704F0000}"/>
    <cellStyle name="Normal 7 3 2 3" xfId="16571" xr:uid="{00000000-0005-0000-0000-0000714F0000}"/>
    <cellStyle name="Normal 7 3 2 3 2" xfId="16572" xr:uid="{00000000-0005-0000-0000-0000724F0000}"/>
    <cellStyle name="Normal 7 3 2 3 2 2" xfId="23400" xr:uid="{00000000-0005-0000-0000-0000734F0000}"/>
    <cellStyle name="Normal 7 3 2 3 3" xfId="23399" xr:uid="{00000000-0005-0000-0000-0000744F0000}"/>
    <cellStyle name="Normal 7 3 2 4" xfId="16573" xr:uid="{00000000-0005-0000-0000-0000754F0000}"/>
    <cellStyle name="Normal 7 3 2 4 2" xfId="23401" xr:uid="{00000000-0005-0000-0000-0000764F0000}"/>
    <cellStyle name="Normal 7 3 2 5" xfId="16574" xr:uid="{00000000-0005-0000-0000-0000774F0000}"/>
    <cellStyle name="Normal 7 3 2 5 2" xfId="16575" xr:uid="{00000000-0005-0000-0000-0000784F0000}"/>
    <cellStyle name="Normal 7 3 2 5 3" xfId="23402" xr:uid="{00000000-0005-0000-0000-0000794F0000}"/>
    <cellStyle name="Normal 7 3 2 6" xfId="16576" xr:uid="{00000000-0005-0000-0000-00007A4F0000}"/>
    <cellStyle name="Normal 7 3 2 7" xfId="23395" xr:uid="{00000000-0005-0000-0000-00007B4F0000}"/>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3" xfId="23404" xr:uid="{00000000-0005-0000-0000-0000804F0000}"/>
    <cellStyle name="Normal 7 3 3 3" xfId="16580" xr:uid="{00000000-0005-0000-0000-0000814F0000}"/>
    <cellStyle name="Normal 7 3 3 3 2" xfId="23406" xr:uid="{00000000-0005-0000-0000-0000824F0000}"/>
    <cellStyle name="Normal 7 3 3 4" xfId="16581" xr:uid="{00000000-0005-0000-0000-0000834F0000}"/>
    <cellStyle name="Normal 7 3 3 4 2" xfId="16582" xr:uid="{00000000-0005-0000-0000-0000844F0000}"/>
    <cellStyle name="Normal 7 3 3 4 3" xfId="23407" xr:uid="{00000000-0005-0000-0000-0000854F0000}"/>
    <cellStyle name="Normal 7 3 3 5" xfId="16583" xr:uid="{00000000-0005-0000-0000-0000864F0000}"/>
    <cellStyle name="Normal 7 3 3 6" xfId="23403" xr:uid="{00000000-0005-0000-0000-0000874F0000}"/>
    <cellStyle name="Normal 7 3 4" xfId="16584" xr:uid="{00000000-0005-0000-0000-0000884F0000}"/>
    <cellStyle name="Normal 7 3 4 2" xfId="16585" xr:uid="{00000000-0005-0000-0000-0000894F0000}"/>
    <cellStyle name="Normal 7 3 4 2 2" xfId="23409" xr:uid="{00000000-0005-0000-0000-00008A4F0000}"/>
    <cellStyle name="Normal 7 3 4 3" xfId="16586" xr:uid="{00000000-0005-0000-0000-00008B4F0000}"/>
    <cellStyle name="Normal 7 3 4 3 2" xfId="23410" xr:uid="{00000000-0005-0000-0000-00008C4F0000}"/>
    <cellStyle name="Normal 7 3 4 4" xfId="23408" xr:uid="{00000000-0005-0000-0000-00008D4F0000}"/>
    <cellStyle name="Normal 7 3 5" xfId="16587" xr:uid="{00000000-0005-0000-0000-00008E4F0000}"/>
    <cellStyle name="Normal 7 3 5 2" xfId="23411" xr:uid="{00000000-0005-0000-0000-00008F4F0000}"/>
    <cellStyle name="Normal 7 3 6" xfId="16588" xr:uid="{00000000-0005-0000-0000-0000904F0000}"/>
    <cellStyle name="Normal 7 3 6 2" xfId="16589" xr:uid="{00000000-0005-0000-0000-0000914F0000}"/>
    <cellStyle name="Normal 7 3 6 3" xfId="23412" xr:uid="{00000000-0005-0000-0000-0000924F0000}"/>
    <cellStyle name="Normal 7 3 7" xfId="16590" xr:uid="{00000000-0005-0000-0000-0000934F0000}"/>
    <cellStyle name="Normal 7 3 7 2" xfId="16591" xr:uid="{00000000-0005-0000-0000-0000944F0000}"/>
    <cellStyle name="Normal 7 3 7 3" xfId="23413" xr:uid="{00000000-0005-0000-0000-0000954F0000}"/>
    <cellStyle name="Normal 7 3 8" xfId="16592" xr:uid="{00000000-0005-0000-0000-0000964F0000}"/>
    <cellStyle name="Normal 7 3 8 2" xfId="23414" xr:uid="{00000000-0005-0000-0000-0000974F0000}"/>
    <cellStyle name="Normal 7 3 9" xfId="16593" xr:uid="{00000000-0005-0000-0000-0000984F0000}"/>
    <cellStyle name="Normal 7 3 9 2" xfId="23415" xr:uid="{00000000-0005-0000-0000-0000994F0000}"/>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3" xfId="16598" xr:uid="{00000000-0005-0000-0000-00009F4F0000}"/>
    <cellStyle name="Normal 7 4 2 2 3 2" xfId="23420" xr:uid="{00000000-0005-0000-0000-0000A04F0000}"/>
    <cellStyle name="Normal 7 4 2 2 4" xfId="23418" xr:uid="{00000000-0005-0000-0000-0000A14F0000}"/>
    <cellStyle name="Normal 7 4 2 3" xfId="16599" xr:uid="{00000000-0005-0000-0000-0000A24F0000}"/>
    <cellStyle name="Normal 7 4 2 3 2" xfId="23421" xr:uid="{00000000-0005-0000-0000-0000A34F0000}"/>
    <cellStyle name="Normal 7 4 2 4" xfId="16600" xr:uid="{00000000-0005-0000-0000-0000A44F0000}"/>
    <cellStyle name="Normal 7 4 2 4 2" xfId="16601" xr:uid="{00000000-0005-0000-0000-0000A54F0000}"/>
    <cellStyle name="Normal 7 4 2 4 3" xfId="23422" xr:uid="{00000000-0005-0000-0000-0000A64F0000}"/>
    <cellStyle name="Normal 7 4 2 5" xfId="16602" xr:uid="{00000000-0005-0000-0000-0000A74F0000}"/>
    <cellStyle name="Normal 7 4 2 5 2" xfId="16603" xr:uid="{00000000-0005-0000-0000-0000A84F0000}"/>
    <cellStyle name="Normal 7 4 2 5 3" xfId="23423" xr:uid="{00000000-0005-0000-0000-0000A94F0000}"/>
    <cellStyle name="Normal 7 4 2 6" xfId="23417" xr:uid="{00000000-0005-0000-0000-0000AA4F0000}"/>
    <cellStyle name="Normal 7 4 3" xfId="16604" xr:uid="{00000000-0005-0000-0000-0000AB4F0000}"/>
    <cellStyle name="Normal 7 4 3 2" xfId="16605" xr:uid="{00000000-0005-0000-0000-0000AC4F0000}"/>
    <cellStyle name="Normal 7 4 3 2 2" xfId="23425" xr:uid="{00000000-0005-0000-0000-0000AD4F0000}"/>
    <cellStyle name="Normal 7 4 3 3" xfId="16606" xr:uid="{00000000-0005-0000-0000-0000AE4F0000}"/>
    <cellStyle name="Normal 7 4 3 3 2" xfId="23426" xr:uid="{00000000-0005-0000-0000-0000AF4F0000}"/>
    <cellStyle name="Normal 7 4 3 4" xfId="16607" xr:uid="{00000000-0005-0000-0000-0000B04F0000}"/>
    <cellStyle name="Normal 7 4 3 4 2" xfId="23427" xr:uid="{00000000-0005-0000-0000-0000B14F0000}"/>
    <cellStyle name="Normal 7 4 3 5" xfId="23424" xr:uid="{00000000-0005-0000-0000-0000B24F0000}"/>
    <cellStyle name="Normal 7 4 4" xfId="16608" xr:uid="{00000000-0005-0000-0000-0000B34F0000}"/>
    <cellStyle name="Normal 7 4 4 2" xfId="16609" xr:uid="{00000000-0005-0000-0000-0000B44F0000}"/>
    <cellStyle name="Normal 7 4 4 2 2" xfId="23429" xr:uid="{00000000-0005-0000-0000-0000B54F0000}"/>
    <cellStyle name="Normal 7 4 4 3" xfId="16610" xr:uid="{00000000-0005-0000-0000-0000B64F0000}"/>
    <cellStyle name="Normal 7 4 4 3 2" xfId="23430" xr:uid="{00000000-0005-0000-0000-0000B74F0000}"/>
    <cellStyle name="Normal 7 4 4 4" xfId="23428" xr:uid="{00000000-0005-0000-0000-0000B84F0000}"/>
    <cellStyle name="Normal 7 4 5" xfId="16611" xr:uid="{00000000-0005-0000-0000-0000B94F0000}"/>
    <cellStyle name="Normal 7 4 5 2" xfId="16612" xr:uid="{00000000-0005-0000-0000-0000BA4F0000}"/>
    <cellStyle name="Normal 7 4 5 3" xfId="23431" xr:uid="{00000000-0005-0000-0000-0000BB4F0000}"/>
    <cellStyle name="Normal 7 4 6" xfId="16613" xr:uid="{00000000-0005-0000-0000-0000BC4F0000}"/>
    <cellStyle name="Normal 7 4 6 2" xfId="16614" xr:uid="{00000000-0005-0000-0000-0000BD4F0000}"/>
    <cellStyle name="Normal 7 4 6 3" xfId="23432" xr:uid="{00000000-0005-0000-0000-0000BE4F0000}"/>
    <cellStyle name="Normal 7 4 7" xfId="23416" xr:uid="{00000000-0005-0000-0000-0000BF4F0000}"/>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3" xfId="23434" xr:uid="{00000000-0005-0000-0000-0000C44F0000}"/>
    <cellStyle name="Normal 7 5 3" xfId="16618" xr:uid="{00000000-0005-0000-0000-0000C54F0000}"/>
    <cellStyle name="Normal 7 5 3 2" xfId="16619" xr:uid="{00000000-0005-0000-0000-0000C64F0000}"/>
    <cellStyle name="Normal 7 5 3 2 2" xfId="23437" xr:uid="{00000000-0005-0000-0000-0000C74F0000}"/>
    <cellStyle name="Normal 7 5 3 3" xfId="16620" xr:uid="{00000000-0005-0000-0000-0000C84F0000}"/>
    <cellStyle name="Normal 7 5 3 3 2" xfId="23438" xr:uid="{00000000-0005-0000-0000-0000C94F0000}"/>
    <cellStyle name="Normal 7 5 3 4" xfId="16621" xr:uid="{00000000-0005-0000-0000-0000CA4F0000}"/>
    <cellStyle name="Normal 7 5 3 4 2" xfId="23439" xr:uid="{00000000-0005-0000-0000-0000CB4F0000}"/>
    <cellStyle name="Normal 7 5 3 5" xfId="23436" xr:uid="{00000000-0005-0000-0000-0000CC4F0000}"/>
    <cellStyle name="Normal 7 5 4" xfId="16622" xr:uid="{00000000-0005-0000-0000-0000CD4F0000}"/>
    <cellStyle name="Normal 7 5 4 2" xfId="16623" xr:uid="{00000000-0005-0000-0000-0000CE4F0000}"/>
    <cellStyle name="Normal 7 5 4 2 2" xfId="23441" xr:uid="{00000000-0005-0000-0000-0000CF4F0000}"/>
    <cellStyle name="Normal 7 5 4 3" xfId="16624" xr:uid="{00000000-0005-0000-0000-0000D04F0000}"/>
    <cellStyle name="Normal 7 5 4 3 2" xfId="23442" xr:uid="{00000000-0005-0000-0000-0000D14F0000}"/>
    <cellStyle name="Normal 7 5 4 4" xfId="16625" xr:uid="{00000000-0005-0000-0000-0000D24F0000}"/>
    <cellStyle name="Normal 7 5 4 5" xfId="23440" xr:uid="{00000000-0005-0000-0000-0000D34F0000}"/>
    <cellStyle name="Normal 7 5 5" xfId="16626" xr:uid="{00000000-0005-0000-0000-0000D44F0000}"/>
    <cellStyle name="Normal 7 5 5 2" xfId="16627" xr:uid="{00000000-0005-0000-0000-0000D54F0000}"/>
    <cellStyle name="Normal 7 5 5 3" xfId="23443" xr:uid="{00000000-0005-0000-0000-0000D64F0000}"/>
    <cellStyle name="Normal 7 5 6" xfId="16628" xr:uid="{00000000-0005-0000-0000-0000D74F0000}"/>
    <cellStyle name="Normal 7 5 6 2" xfId="23444" xr:uid="{00000000-0005-0000-0000-0000D84F0000}"/>
    <cellStyle name="Normal 7 5 7" xfId="23433" xr:uid="{00000000-0005-0000-0000-0000D94F0000}"/>
    <cellStyle name="Normal 7 6" xfId="16629" xr:uid="{00000000-0005-0000-0000-0000DA4F0000}"/>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3" xfId="16635" xr:uid="{00000000-0005-0000-0000-0000E14F0000}"/>
    <cellStyle name="Normal 7 6 2 3 2" xfId="16636" xr:uid="{00000000-0005-0000-0000-0000E24F0000}"/>
    <cellStyle name="Normal 7 6 2 3 3" xfId="23448" xr:uid="{00000000-0005-0000-0000-0000E34F0000}"/>
    <cellStyle name="Normal 7 6 2 4" xfId="16637" xr:uid="{00000000-0005-0000-0000-0000E44F0000}"/>
    <cellStyle name="Normal 7 6 2 4 2" xfId="16638" xr:uid="{00000000-0005-0000-0000-0000E54F0000}"/>
    <cellStyle name="Normal 7 6 2 4 3" xfId="23449" xr:uid="{00000000-0005-0000-0000-0000E64F0000}"/>
    <cellStyle name="Normal 7 6 2 5" xfId="16639" xr:uid="{00000000-0005-0000-0000-0000E74F0000}"/>
    <cellStyle name="Normal 7 6 2 6" xfId="23446" xr:uid="{00000000-0005-0000-0000-0000E84F0000}"/>
    <cellStyle name="Normal 7 6 3" xfId="16640" xr:uid="{00000000-0005-0000-0000-0000E94F0000}"/>
    <cellStyle name="Normal 7 6 3 2" xfId="16641" xr:uid="{00000000-0005-0000-0000-0000EA4F0000}"/>
    <cellStyle name="Normal 7 6 3 2 2" xfId="23451" xr:uid="{00000000-0005-0000-0000-0000EB4F0000}"/>
    <cellStyle name="Normal 7 6 3 3" xfId="23450" xr:uid="{00000000-0005-0000-0000-0000EC4F0000}"/>
    <cellStyle name="Normal 7 6 4" xfId="16642" xr:uid="{00000000-0005-0000-0000-0000ED4F0000}"/>
    <cellStyle name="Normal 7 6 4 2" xfId="16643" xr:uid="{00000000-0005-0000-0000-0000EE4F0000}"/>
    <cellStyle name="Normal 7 6 4 2 2" xfId="23453" xr:uid="{00000000-0005-0000-0000-0000EF4F0000}"/>
    <cellStyle name="Normal 7 6 4 3" xfId="16644" xr:uid="{00000000-0005-0000-0000-0000F04F0000}"/>
    <cellStyle name="Normal 7 6 4 4" xfId="23452" xr:uid="{00000000-0005-0000-0000-0000F14F0000}"/>
    <cellStyle name="Normal 7 6 5" xfId="16645" xr:uid="{00000000-0005-0000-0000-0000F24F0000}"/>
    <cellStyle name="Normal 7 6 5 2" xfId="16646" xr:uid="{00000000-0005-0000-0000-0000F34F0000}"/>
    <cellStyle name="Normal 7 6 5 3" xfId="23454" xr:uid="{00000000-0005-0000-0000-0000F44F0000}"/>
    <cellStyle name="Normal 7 6 6" xfId="16647" xr:uid="{00000000-0005-0000-0000-0000F54F0000}"/>
    <cellStyle name="Normal 7 6 7" xfId="16648" xr:uid="{00000000-0005-0000-0000-0000F64F0000}"/>
    <cellStyle name="Normal 7 6 8" xfId="23445" xr:uid="{00000000-0005-0000-0000-0000F74F0000}"/>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3" xfId="23456" xr:uid="{00000000-0005-0000-0000-0000FC4F0000}"/>
    <cellStyle name="Normal 7 7 3" xfId="16652" xr:uid="{00000000-0005-0000-0000-0000FD4F0000}"/>
    <cellStyle name="Normal 7 7 3 2" xfId="23458" xr:uid="{00000000-0005-0000-0000-0000FE4F0000}"/>
    <cellStyle name="Normal 7 7 4" xfId="16653" xr:uid="{00000000-0005-0000-0000-0000FF4F0000}"/>
    <cellStyle name="Normal 7 7 4 2" xfId="23459" xr:uid="{00000000-0005-0000-0000-000000500000}"/>
    <cellStyle name="Normal 7 7 5" xfId="16654" xr:uid="{00000000-0005-0000-0000-000001500000}"/>
    <cellStyle name="Normal 7 7 5 2" xfId="23460" xr:uid="{00000000-0005-0000-0000-000002500000}"/>
    <cellStyle name="Normal 7 7 6" xfId="16655" xr:uid="{00000000-0005-0000-0000-000003500000}"/>
    <cellStyle name="Normal 7 7 7" xfId="23455" xr:uid="{00000000-0005-0000-0000-000004500000}"/>
    <cellStyle name="Normal 7 8" xfId="16656" xr:uid="{00000000-0005-0000-0000-000005500000}"/>
    <cellStyle name="Normal 7 8 2" xfId="16657" xr:uid="{00000000-0005-0000-0000-000006500000}"/>
    <cellStyle name="Normal 7 8 2 2" xfId="23462" xr:uid="{00000000-0005-0000-0000-000007500000}"/>
    <cellStyle name="Normal 7 8 3" xfId="16658" xr:uid="{00000000-0005-0000-0000-000008500000}"/>
    <cellStyle name="Normal 7 8 3 2" xfId="23463" xr:uid="{00000000-0005-0000-0000-000009500000}"/>
    <cellStyle name="Normal 7 8 4" xfId="16659" xr:uid="{00000000-0005-0000-0000-00000A500000}"/>
    <cellStyle name="Normal 7 8 4 2" xfId="23464" xr:uid="{00000000-0005-0000-0000-00000B500000}"/>
    <cellStyle name="Normal 7 8 5" xfId="16660" xr:uid="{00000000-0005-0000-0000-00000C500000}"/>
    <cellStyle name="Normal 7 8 5 2" xfId="23465" xr:uid="{00000000-0005-0000-0000-00000D500000}"/>
    <cellStyle name="Normal 7 8 6" xfId="23461" xr:uid="{00000000-0005-0000-0000-00000E500000}"/>
    <cellStyle name="Normal 7 9" xfId="16661" xr:uid="{00000000-0005-0000-0000-00000F500000}"/>
    <cellStyle name="Normal 7 9 2" xfId="16662" xr:uid="{00000000-0005-0000-0000-000010500000}"/>
    <cellStyle name="Normal 7 9 2 2" xfId="23467" xr:uid="{00000000-0005-0000-0000-000011500000}"/>
    <cellStyle name="Normal 7 9 3" xfId="16663" xr:uid="{00000000-0005-0000-0000-000012500000}"/>
    <cellStyle name="Normal 7 9 3 2" xfId="23468" xr:uid="{00000000-0005-0000-0000-000013500000}"/>
    <cellStyle name="Normal 7 9 4" xfId="16664" xr:uid="{00000000-0005-0000-0000-000014500000}"/>
    <cellStyle name="Normal 7 9 4 2" xfId="23469" xr:uid="{00000000-0005-0000-0000-000015500000}"/>
    <cellStyle name="Normal 7 9 5" xfId="16665" xr:uid="{00000000-0005-0000-0000-000016500000}"/>
    <cellStyle name="Normal 7 9 5 2" xfId="23470" xr:uid="{00000000-0005-0000-0000-000017500000}"/>
    <cellStyle name="Normal 7 9 6" xfId="16666" xr:uid="{00000000-0005-0000-0000-000018500000}"/>
    <cellStyle name="Normal 7 9 7" xfId="23466" xr:uid="{00000000-0005-0000-0000-000019500000}"/>
    <cellStyle name="Normal 70" xfId="16667" xr:uid="{00000000-0005-0000-0000-00001A500000}"/>
    <cellStyle name="Normal 70 2" xfId="16668" xr:uid="{00000000-0005-0000-0000-00001B500000}"/>
    <cellStyle name="Normal 70 2 2" xfId="23471" xr:uid="{00000000-0005-0000-0000-00001C500000}"/>
    <cellStyle name="Normal 70 3" xfId="16669" xr:uid="{00000000-0005-0000-0000-00001D500000}"/>
    <cellStyle name="Normal 70 3 2" xfId="23472" xr:uid="{00000000-0005-0000-0000-00001E500000}"/>
    <cellStyle name="Normal 71" xfId="16670" xr:uid="{00000000-0005-0000-0000-00001F500000}"/>
    <cellStyle name="Normal 71 2" xfId="16671" xr:uid="{00000000-0005-0000-0000-000020500000}"/>
    <cellStyle name="Normal 71 2 2" xfId="23473" xr:uid="{00000000-0005-0000-0000-000021500000}"/>
    <cellStyle name="Normal 71 3" xfId="16672" xr:uid="{00000000-0005-0000-0000-000022500000}"/>
    <cellStyle name="Normal 71 3 2" xfId="23474" xr:uid="{00000000-0005-0000-0000-000023500000}"/>
    <cellStyle name="Normal 72" xfId="16673" xr:uid="{00000000-0005-0000-0000-000024500000}"/>
    <cellStyle name="Normal 72 2" xfId="16674" xr:uid="{00000000-0005-0000-0000-000025500000}"/>
    <cellStyle name="Normal 72 2 2" xfId="23475" xr:uid="{00000000-0005-0000-0000-000026500000}"/>
    <cellStyle name="Normal 72 3" xfId="16675" xr:uid="{00000000-0005-0000-0000-000027500000}"/>
    <cellStyle name="Normal 72 3 2" xfId="23476" xr:uid="{00000000-0005-0000-0000-000028500000}"/>
    <cellStyle name="Normal 73" xfId="16676" xr:uid="{00000000-0005-0000-0000-000029500000}"/>
    <cellStyle name="Normal 73 2" xfId="16677" xr:uid="{00000000-0005-0000-0000-00002A500000}"/>
    <cellStyle name="Normal 73 2 2" xfId="23477" xr:uid="{00000000-0005-0000-0000-00002B500000}"/>
    <cellStyle name="Normal 73 3" xfId="16678" xr:uid="{00000000-0005-0000-0000-00002C500000}"/>
    <cellStyle name="Normal 73 3 2" xfId="23478" xr:uid="{00000000-0005-0000-0000-00002D500000}"/>
    <cellStyle name="Normal 74" xfId="16679" xr:uid="{00000000-0005-0000-0000-00002E500000}"/>
    <cellStyle name="Normal 74 2" xfId="16680" xr:uid="{00000000-0005-0000-0000-00002F500000}"/>
    <cellStyle name="Normal 74 2 2" xfId="23479" xr:uid="{00000000-0005-0000-0000-000030500000}"/>
    <cellStyle name="Normal 74 3" xfId="16681" xr:uid="{00000000-0005-0000-0000-000031500000}"/>
    <cellStyle name="Normal 74 3 2" xfId="23480" xr:uid="{00000000-0005-0000-0000-000032500000}"/>
    <cellStyle name="Normal 75" xfId="16682" xr:uid="{00000000-0005-0000-0000-000033500000}"/>
    <cellStyle name="Normal 75 2" xfId="16683" xr:uid="{00000000-0005-0000-0000-000034500000}"/>
    <cellStyle name="Normal 75 2 2" xfId="23481" xr:uid="{00000000-0005-0000-0000-000035500000}"/>
    <cellStyle name="Normal 75 3" xfId="16684" xr:uid="{00000000-0005-0000-0000-000036500000}"/>
    <cellStyle name="Normal 75 3 2" xfId="23482" xr:uid="{00000000-0005-0000-0000-000037500000}"/>
    <cellStyle name="Normal 76" xfId="16685" xr:uid="{00000000-0005-0000-0000-000038500000}"/>
    <cellStyle name="Normal 76 2" xfId="16686" xr:uid="{00000000-0005-0000-0000-000039500000}"/>
    <cellStyle name="Normal 76 2 2" xfId="23483" xr:uid="{00000000-0005-0000-0000-00003A500000}"/>
    <cellStyle name="Normal 76 3" xfId="16687" xr:uid="{00000000-0005-0000-0000-00003B500000}"/>
    <cellStyle name="Normal 76 3 2" xfId="23484" xr:uid="{00000000-0005-0000-0000-00003C500000}"/>
    <cellStyle name="Normal 77" xfId="16688" xr:uid="{00000000-0005-0000-0000-00003D500000}"/>
    <cellStyle name="Normal 77 2" xfId="16689" xr:uid="{00000000-0005-0000-0000-00003E500000}"/>
    <cellStyle name="Normal 77 2 2" xfId="23485" xr:uid="{00000000-0005-0000-0000-00003F500000}"/>
    <cellStyle name="Normal 77 3" xfId="16690" xr:uid="{00000000-0005-0000-0000-000040500000}"/>
    <cellStyle name="Normal 77 3 2" xfId="23486" xr:uid="{00000000-0005-0000-0000-000041500000}"/>
    <cellStyle name="Normal 78" xfId="16691" xr:uid="{00000000-0005-0000-0000-000042500000}"/>
    <cellStyle name="Normal 78 2" xfId="16692" xr:uid="{00000000-0005-0000-0000-000043500000}"/>
    <cellStyle name="Normal 78 2 2" xfId="23487" xr:uid="{00000000-0005-0000-0000-000044500000}"/>
    <cellStyle name="Normal 78 3" xfId="16693" xr:uid="{00000000-0005-0000-0000-000045500000}"/>
    <cellStyle name="Normal 78 3 2" xfId="23488" xr:uid="{00000000-0005-0000-0000-000046500000}"/>
    <cellStyle name="Normal 79" xfId="16694" xr:uid="{00000000-0005-0000-0000-000047500000}"/>
    <cellStyle name="Normal 79 2" xfId="16695" xr:uid="{00000000-0005-0000-0000-000048500000}"/>
    <cellStyle name="Normal 79 2 2" xfId="23489" xr:uid="{00000000-0005-0000-0000-000049500000}"/>
    <cellStyle name="Normal 79 3" xfId="16696" xr:uid="{00000000-0005-0000-0000-00004A500000}"/>
    <cellStyle name="Normal 79 3 2" xfId="23490" xr:uid="{00000000-0005-0000-0000-00004B500000}"/>
    <cellStyle name="Normal 8" xfId="16697" xr:uid="{00000000-0005-0000-0000-00004C500000}"/>
    <cellStyle name="Normal 8 10" xfId="16698" xr:uid="{00000000-0005-0000-0000-00004D500000}"/>
    <cellStyle name="Normal 8 10 2" xfId="16699" xr:uid="{00000000-0005-0000-0000-00004E500000}"/>
    <cellStyle name="Normal 8 10 2 2" xfId="16700" xr:uid="{00000000-0005-0000-0000-00004F500000}"/>
    <cellStyle name="Normal 8 10 2 2 2" xfId="23493" xr:uid="{00000000-0005-0000-0000-000050500000}"/>
    <cellStyle name="Normal 8 10 2 3" xfId="23492" xr:uid="{00000000-0005-0000-0000-000051500000}"/>
    <cellStyle name="Normal 8 10 3" xfId="16701" xr:uid="{00000000-0005-0000-0000-000052500000}"/>
    <cellStyle name="Normal 8 10 3 2" xfId="16702" xr:uid="{00000000-0005-0000-0000-000053500000}"/>
    <cellStyle name="Normal 8 10 3 2 2" xfId="23495" xr:uid="{00000000-0005-0000-0000-000054500000}"/>
    <cellStyle name="Normal 8 10 3 3" xfId="23494" xr:uid="{00000000-0005-0000-0000-000055500000}"/>
    <cellStyle name="Normal 8 10 4" xfId="16703" xr:uid="{00000000-0005-0000-0000-000056500000}"/>
    <cellStyle name="Normal 8 10 4 2" xfId="16704" xr:uid="{00000000-0005-0000-0000-000057500000}"/>
    <cellStyle name="Normal 8 10 4 2 2" xfId="23497" xr:uid="{00000000-0005-0000-0000-000058500000}"/>
    <cellStyle name="Normal 8 10 4 3" xfId="23496" xr:uid="{00000000-0005-0000-0000-000059500000}"/>
    <cellStyle name="Normal 8 10 5" xfId="16705" xr:uid="{00000000-0005-0000-0000-00005A500000}"/>
    <cellStyle name="Normal 8 10 5 2" xfId="23498" xr:uid="{00000000-0005-0000-0000-00005B500000}"/>
    <cellStyle name="Normal 8 10 6" xfId="16706" xr:uid="{00000000-0005-0000-0000-00005C500000}"/>
    <cellStyle name="Normal 8 10 6 2" xfId="23499" xr:uid="{00000000-0005-0000-0000-00005D500000}"/>
    <cellStyle name="Normal 8 10 7" xfId="16707" xr:uid="{00000000-0005-0000-0000-00005E500000}"/>
    <cellStyle name="Normal 8 10 8" xfId="23491" xr:uid="{00000000-0005-0000-0000-00005F500000}"/>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3" xfId="23501" xr:uid="{00000000-0005-0000-0000-000064500000}"/>
    <cellStyle name="Normal 8 11 3" xfId="16711" xr:uid="{00000000-0005-0000-0000-000065500000}"/>
    <cellStyle name="Normal 8 11 3 2" xfId="16712" xr:uid="{00000000-0005-0000-0000-000066500000}"/>
    <cellStyle name="Normal 8 11 3 2 2" xfId="23504" xr:uid="{00000000-0005-0000-0000-000067500000}"/>
    <cellStyle name="Normal 8 11 3 3" xfId="23503" xr:uid="{00000000-0005-0000-0000-000068500000}"/>
    <cellStyle name="Normal 8 11 4" xfId="16713" xr:uid="{00000000-0005-0000-0000-000069500000}"/>
    <cellStyle name="Normal 8 11 4 2" xfId="16714" xr:uid="{00000000-0005-0000-0000-00006A500000}"/>
    <cellStyle name="Normal 8 11 4 2 2" xfId="23506" xr:uid="{00000000-0005-0000-0000-00006B500000}"/>
    <cellStyle name="Normal 8 11 4 3" xfId="23505" xr:uid="{00000000-0005-0000-0000-00006C500000}"/>
    <cellStyle name="Normal 8 11 5" xfId="16715" xr:uid="{00000000-0005-0000-0000-00006D500000}"/>
    <cellStyle name="Normal 8 11 5 2" xfId="23507" xr:uid="{00000000-0005-0000-0000-00006E500000}"/>
    <cellStyle name="Normal 8 11 6" xfId="16716" xr:uid="{00000000-0005-0000-0000-00006F500000}"/>
    <cellStyle name="Normal 8 11 6 2" xfId="23508" xr:uid="{00000000-0005-0000-0000-000070500000}"/>
    <cellStyle name="Normal 8 11 7" xfId="23500" xr:uid="{00000000-0005-0000-0000-000071500000}"/>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3" xfId="23510" xr:uid="{00000000-0005-0000-0000-000076500000}"/>
    <cellStyle name="Normal 8 12 3" xfId="16720" xr:uid="{00000000-0005-0000-0000-000077500000}"/>
    <cellStyle name="Normal 8 12 3 2" xfId="23512" xr:uid="{00000000-0005-0000-0000-000078500000}"/>
    <cellStyle name="Normal 8 12 4" xfId="16721" xr:uid="{00000000-0005-0000-0000-000079500000}"/>
    <cellStyle name="Normal 8 12 4 2" xfId="23513" xr:uid="{00000000-0005-0000-0000-00007A500000}"/>
    <cellStyle name="Normal 8 12 5" xfId="16722" xr:uid="{00000000-0005-0000-0000-00007B500000}"/>
    <cellStyle name="Normal 8 12 5 2" xfId="23514" xr:uid="{00000000-0005-0000-0000-00007C500000}"/>
    <cellStyle name="Normal 8 12 6" xfId="23509" xr:uid="{00000000-0005-0000-0000-00007D500000}"/>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3" xfId="23516" xr:uid="{00000000-0005-0000-0000-000082500000}"/>
    <cellStyle name="Normal 8 13 3" xfId="16726" xr:uid="{00000000-0005-0000-0000-000083500000}"/>
    <cellStyle name="Normal 8 13 3 2" xfId="23518" xr:uid="{00000000-0005-0000-0000-000084500000}"/>
    <cellStyle name="Normal 8 13 4" xfId="16727" xr:uid="{00000000-0005-0000-0000-000085500000}"/>
    <cellStyle name="Normal 8 13 4 2" xfId="23519" xr:uid="{00000000-0005-0000-0000-000086500000}"/>
    <cellStyle name="Normal 8 13 5" xfId="16728" xr:uid="{00000000-0005-0000-0000-000087500000}"/>
    <cellStyle name="Normal 8 13 5 2" xfId="23520" xr:uid="{00000000-0005-0000-0000-000088500000}"/>
    <cellStyle name="Normal 8 13 6" xfId="23515" xr:uid="{00000000-0005-0000-0000-000089500000}"/>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3" xfId="23522" xr:uid="{00000000-0005-0000-0000-00008E500000}"/>
    <cellStyle name="Normal 8 14 3" xfId="16732" xr:uid="{00000000-0005-0000-0000-00008F500000}"/>
    <cellStyle name="Normal 8 14 3 2" xfId="23524" xr:uid="{00000000-0005-0000-0000-000090500000}"/>
    <cellStyle name="Normal 8 14 4" xfId="16733" xr:uid="{00000000-0005-0000-0000-000091500000}"/>
    <cellStyle name="Normal 8 14 4 2" xfId="23525" xr:uid="{00000000-0005-0000-0000-000092500000}"/>
    <cellStyle name="Normal 8 14 5" xfId="16734" xr:uid="{00000000-0005-0000-0000-000093500000}"/>
    <cellStyle name="Normal 8 14 5 2" xfId="23526" xr:uid="{00000000-0005-0000-0000-000094500000}"/>
    <cellStyle name="Normal 8 14 6" xfId="23521" xr:uid="{00000000-0005-0000-0000-000095500000}"/>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3" xfId="23528" xr:uid="{00000000-0005-0000-0000-00009A500000}"/>
    <cellStyle name="Normal 8 15 3" xfId="16738" xr:uid="{00000000-0005-0000-0000-00009B500000}"/>
    <cellStyle name="Normal 8 15 3 2" xfId="23530" xr:uid="{00000000-0005-0000-0000-00009C500000}"/>
    <cellStyle name="Normal 8 15 4" xfId="16739" xr:uid="{00000000-0005-0000-0000-00009D500000}"/>
    <cellStyle name="Normal 8 15 4 2" xfId="23531" xr:uid="{00000000-0005-0000-0000-00009E500000}"/>
    <cellStyle name="Normal 8 15 5" xfId="16740" xr:uid="{00000000-0005-0000-0000-00009F500000}"/>
    <cellStyle name="Normal 8 15 5 2" xfId="23532" xr:uid="{00000000-0005-0000-0000-0000A0500000}"/>
    <cellStyle name="Normal 8 15 6" xfId="23527" xr:uid="{00000000-0005-0000-0000-0000A1500000}"/>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3" xfId="23534" xr:uid="{00000000-0005-0000-0000-0000A6500000}"/>
    <cellStyle name="Normal 8 16 3" xfId="16744" xr:uid="{00000000-0005-0000-0000-0000A7500000}"/>
    <cellStyle name="Normal 8 16 3 2" xfId="23536" xr:uid="{00000000-0005-0000-0000-0000A8500000}"/>
    <cellStyle name="Normal 8 16 4" xfId="16745" xr:uid="{00000000-0005-0000-0000-0000A9500000}"/>
    <cellStyle name="Normal 8 16 4 2" xfId="23537" xr:uid="{00000000-0005-0000-0000-0000AA500000}"/>
    <cellStyle name="Normal 8 16 5" xfId="16746" xr:uid="{00000000-0005-0000-0000-0000AB500000}"/>
    <cellStyle name="Normal 8 16 5 2" xfId="23538" xr:uid="{00000000-0005-0000-0000-0000AC500000}"/>
    <cellStyle name="Normal 8 16 6" xfId="23533" xr:uid="{00000000-0005-0000-0000-0000AD500000}"/>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3" xfId="23540" xr:uid="{00000000-0005-0000-0000-0000B2500000}"/>
    <cellStyle name="Normal 8 17 3" xfId="16750" xr:uid="{00000000-0005-0000-0000-0000B3500000}"/>
    <cellStyle name="Normal 8 17 3 2" xfId="23542" xr:uid="{00000000-0005-0000-0000-0000B4500000}"/>
    <cellStyle name="Normal 8 17 4" xfId="16751" xr:uid="{00000000-0005-0000-0000-0000B5500000}"/>
    <cellStyle name="Normal 8 17 4 2" xfId="23543" xr:uid="{00000000-0005-0000-0000-0000B6500000}"/>
    <cellStyle name="Normal 8 17 5" xfId="16752" xr:uid="{00000000-0005-0000-0000-0000B7500000}"/>
    <cellStyle name="Normal 8 17 5 2" xfId="23544" xr:uid="{00000000-0005-0000-0000-0000B8500000}"/>
    <cellStyle name="Normal 8 17 6" xfId="23539" xr:uid="{00000000-0005-0000-0000-0000B9500000}"/>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3" xfId="23547" xr:uid="{00000000-0005-0000-0000-0000BF500000}"/>
    <cellStyle name="Normal 8 18 2 3" xfId="16757" xr:uid="{00000000-0005-0000-0000-0000C0500000}"/>
    <cellStyle name="Normal 8 18 2 3 2" xfId="23549" xr:uid="{00000000-0005-0000-0000-0000C1500000}"/>
    <cellStyle name="Normal 8 18 2 4" xfId="16758" xr:uid="{00000000-0005-0000-0000-0000C2500000}"/>
    <cellStyle name="Normal 8 18 2 4 2" xfId="23550" xr:uid="{00000000-0005-0000-0000-0000C3500000}"/>
    <cellStyle name="Normal 8 18 2 5" xfId="23546" xr:uid="{00000000-0005-0000-0000-0000C4500000}"/>
    <cellStyle name="Normal 8 18 3" xfId="16759" xr:uid="{00000000-0005-0000-0000-0000C5500000}"/>
    <cellStyle name="Normal 8 18 3 2" xfId="16760" xr:uid="{00000000-0005-0000-0000-0000C6500000}"/>
    <cellStyle name="Normal 8 18 3 2 2" xfId="23552" xr:uid="{00000000-0005-0000-0000-0000C7500000}"/>
    <cellStyle name="Normal 8 18 3 3" xfId="23551" xr:uid="{00000000-0005-0000-0000-0000C8500000}"/>
    <cellStyle name="Normal 8 18 4" xfId="16761" xr:uid="{00000000-0005-0000-0000-0000C9500000}"/>
    <cellStyle name="Normal 8 18 4 2" xfId="23553" xr:uid="{00000000-0005-0000-0000-0000CA500000}"/>
    <cellStyle name="Normal 8 18 5" xfId="16762" xr:uid="{00000000-0005-0000-0000-0000CB500000}"/>
    <cellStyle name="Normal 8 18 5 2" xfId="23554" xr:uid="{00000000-0005-0000-0000-0000CC500000}"/>
    <cellStyle name="Normal 8 18 6" xfId="23545" xr:uid="{00000000-0005-0000-0000-0000CD500000}"/>
    <cellStyle name="Normal 8 19" xfId="16763" xr:uid="{00000000-0005-0000-0000-0000CE500000}"/>
    <cellStyle name="Normal 8 19 2" xfId="16764" xr:uid="{00000000-0005-0000-0000-0000CF500000}"/>
    <cellStyle name="Normal 8 19 2 2" xfId="23556" xr:uid="{00000000-0005-0000-0000-0000D0500000}"/>
    <cellStyle name="Normal 8 19 3" xfId="16765" xr:uid="{00000000-0005-0000-0000-0000D1500000}"/>
    <cellStyle name="Normal 8 19 3 2" xfId="23557" xr:uid="{00000000-0005-0000-0000-0000D2500000}"/>
    <cellStyle name="Normal 8 19 4" xfId="23555" xr:uid="{00000000-0005-0000-0000-0000D3500000}"/>
    <cellStyle name="Normal 8 2" xfId="16766" xr:uid="{00000000-0005-0000-0000-0000D4500000}"/>
    <cellStyle name="Normal 8 2 10" xfId="23558" xr:uid="{00000000-0005-0000-0000-0000D5500000}"/>
    <cellStyle name="Normal 8 2 2" xfId="16767" xr:uid="{00000000-0005-0000-0000-0000D6500000}"/>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3" xfId="16771" xr:uid="{00000000-0005-0000-0000-0000DB500000}"/>
    <cellStyle name="Normal 8 2 2 2 2 3 2" xfId="23563" xr:uid="{00000000-0005-0000-0000-0000DC500000}"/>
    <cellStyle name="Normal 8 2 2 2 2 4" xfId="16772" xr:uid="{00000000-0005-0000-0000-0000DD500000}"/>
    <cellStyle name="Normal 8 2 2 2 2 5" xfId="16773" xr:uid="{00000000-0005-0000-0000-0000DE500000}"/>
    <cellStyle name="Normal 8 2 2 2 2 6" xfId="23561" xr:uid="{00000000-0005-0000-0000-0000DF500000}"/>
    <cellStyle name="Normal 8 2 2 2 3" xfId="16774" xr:uid="{00000000-0005-0000-0000-0000E0500000}"/>
    <cellStyle name="Normal 8 2 2 2 3 2" xfId="16775" xr:uid="{00000000-0005-0000-0000-0000E1500000}"/>
    <cellStyle name="Normal 8 2 2 2 3 2 2" xfId="23565" xr:uid="{00000000-0005-0000-0000-0000E2500000}"/>
    <cellStyle name="Normal 8 2 2 2 3 3" xfId="23564" xr:uid="{00000000-0005-0000-0000-0000E3500000}"/>
    <cellStyle name="Normal 8 2 2 2 4" xfId="16776" xr:uid="{00000000-0005-0000-0000-0000E4500000}"/>
    <cellStyle name="Normal 8 2 2 2 4 2" xfId="23566" xr:uid="{00000000-0005-0000-0000-0000E5500000}"/>
    <cellStyle name="Normal 8 2 2 2 5" xfId="16777" xr:uid="{00000000-0005-0000-0000-0000E6500000}"/>
    <cellStyle name="Normal 8 2 2 2 6" xfId="16778" xr:uid="{00000000-0005-0000-0000-0000E7500000}"/>
    <cellStyle name="Normal 8 2 2 2 7" xfId="23560" xr:uid="{00000000-0005-0000-0000-0000E8500000}"/>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3" xfId="23568" xr:uid="{00000000-0005-0000-0000-0000ED500000}"/>
    <cellStyle name="Normal 8 2 2 3 3" xfId="16782" xr:uid="{00000000-0005-0000-0000-0000EE500000}"/>
    <cellStyle name="Normal 8 2 2 3 3 2" xfId="23570" xr:uid="{00000000-0005-0000-0000-0000EF500000}"/>
    <cellStyle name="Normal 8 2 2 3 4" xfId="16783" xr:uid="{00000000-0005-0000-0000-0000F0500000}"/>
    <cellStyle name="Normal 8 2 2 3 5" xfId="16784" xr:uid="{00000000-0005-0000-0000-0000F1500000}"/>
    <cellStyle name="Normal 8 2 2 3 6" xfId="23567" xr:uid="{00000000-0005-0000-0000-0000F2500000}"/>
    <cellStyle name="Normal 8 2 2 4" xfId="16785" xr:uid="{00000000-0005-0000-0000-0000F3500000}"/>
    <cellStyle name="Normal 8 2 2 4 2" xfId="16786" xr:uid="{00000000-0005-0000-0000-0000F4500000}"/>
    <cellStyle name="Normal 8 2 2 4 2 2" xfId="23572" xr:uid="{00000000-0005-0000-0000-0000F5500000}"/>
    <cellStyle name="Normal 8 2 2 4 3" xfId="23571" xr:uid="{00000000-0005-0000-0000-0000F6500000}"/>
    <cellStyle name="Normal 8 2 2 5" xfId="16787" xr:uid="{00000000-0005-0000-0000-0000F7500000}"/>
    <cellStyle name="Normal 8 2 2 5 2" xfId="23573" xr:uid="{00000000-0005-0000-0000-0000F8500000}"/>
    <cellStyle name="Normal 8 2 2 6" xfId="16788" xr:uid="{00000000-0005-0000-0000-0000F9500000}"/>
    <cellStyle name="Normal 8 2 2 6 2" xfId="16789" xr:uid="{00000000-0005-0000-0000-0000FA500000}"/>
    <cellStyle name="Normal 8 2 2 6 3" xfId="23574" xr:uid="{00000000-0005-0000-0000-0000FB500000}"/>
    <cellStyle name="Normal 8 2 2 7" xfId="16790" xr:uid="{00000000-0005-0000-0000-0000FC500000}"/>
    <cellStyle name="Normal 8 2 2 7 2" xfId="16791" xr:uid="{00000000-0005-0000-0000-0000FD500000}"/>
    <cellStyle name="Normal 8 2 2 7 3" xfId="23575" xr:uid="{00000000-0005-0000-0000-0000FE500000}"/>
    <cellStyle name="Normal 8 2 2 8" xfId="16792" xr:uid="{00000000-0005-0000-0000-0000FF500000}"/>
    <cellStyle name="Normal 8 2 2 8 2" xfId="23576" xr:uid="{00000000-0005-0000-0000-000000510000}"/>
    <cellStyle name="Normal 8 2 2 9" xfId="23559" xr:uid="{00000000-0005-0000-0000-000001510000}"/>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3" xfId="16796" xr:uid="{00000000-0005-0000-0000-000006510000}"/>
    <cellStyle name="Normal 8 2 3 2 3 2" xfId="23580" xr:uid="{00000000-0005-0000-0000-000007510000}"/>
    <cellStyle name="Normal 8 2 3 2 4" xfId="16797" xr:uid="{00000000-0005-0000-0000-000008510000}"/>
    <cellStyle name="Normal 8 2 3 2 5" xfId="16798" xr:uid="{00000000-0005-0000-0000-000009510000}"/>
    <cellStyle name="Normal 8 2 3 2 6" xfId="23578" xr:uid="{00000000-0005-0000-0000-00000A510000}"/>
    <cellStyle name="Normal 8 2 3 3" xfId="16799" xr:uid="{00000000-0005-0000-0000-00000B510000}"/>
    <cellStyle name="Normal 8 2 3 3 2" xfId="16800" xr:uid="{00000000-0005-0000-0000-00000C510000}"/>
    <cellStyle name="Normal 8 2 3 3 2 2" xfId="23582" xr:uid="{00000000-0005-0000-0000-00000D510000}"/>
    <cellStyle name="Normal 8 2 3 3 3" xfId="23581" xr:uid="{00000000-0005-0000-0000-00000E510000}"/>
    <cellStyle name="Normal 8 2 3 4" xfId="16801" xr:uid="{00000000-0005-0000-0000-00000F510000}"/>
    <cellStyle name="Normal 8 2 3 4 2" xfId="23583" xr:uid="{00000000-0005-0000-0000-000010510000}"/>
    <cellStyle name="Normal 8 2 3 5" xfId="16802" xr:uid="{00000000-0005-0000-0000-000011510000}"/>
    <cellStyle name="Normal 8 2 3 5 2" xfId="16803" xr:uid="{00000000-0005-0000-0000-000012510000}"/>
    <cellStyle name="Normal 8 2 3 5 3" xfId="23584" xr:uid="{00000000-0005-0000-0000-000013510000}"/>
    <cellStyle name="Normal 8 2 3 6" xfId="16804" xr:uid="{00000000-0005-0000-0000-000014510000}"/>
    <cellStyle name="Normal 8 2 3 7" xfId="23577" xr:uid="{00000000-0005-0000-0000-000015510000}"/>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3" xfId="23586" xr:uid="{00000000-0005-0000-0000-00001A510000}"/>
    <cellStyle name="Normal 8 2 4 3" xfId="16808" xr:uid="{00000000-0005-0000-0000-00001B510000}"/>
    <cellStyle name="Normal 8 2 4 3 2" xfId="23588" xr:uid="{00000000-0005-0000-0000-00001C510000}"/>
    <cellStyle name="Normal 8 2 4 4" xfId="16809" xr:uid="{00000000-0005-0000-0000-00001D510000}"/>
    <cellStyle name="Normal 8 2 4 4 2" xfId="16810" xr:uid="{00000000-0005-0000-0000-00001E510000}"/>
    <cellStyle name="Normal 8 2 4 4 3" xfId="23589" xr:uid="{00000000-0005-0000-0000-00001F510000}"/>
    <cellStyle name="Normal 8 2 4 5" xfId="16811" xr:uid="{00000000-0005-0000-0000-000020510000}"/>
    <cellStyle name="Normal 8 2 4 6" xfId="23585" xr:uid="{00000000-0005-0000-0000-000021510000}"/>
    <cellStyle name="Normal 8 2 5" xfId="16812" xr:uid="{00000000-0005-0000-0000-000022510000}"/>
    <cellStyle name="Normal 8 2 5 2" xfId="16813" xr:uid="{00000000-0005-0000-0000-000023510000}"/>
    <cellStyle name="Normal 8 2 5 2 2" xfId="23591" xr:uid="{00000000-0005-0000-0000-000024510000}"/>
    <cellStyle name="Normal 8 2 5 3" xfId="23590" xr:uid="{00000000-0005-0000-0000-000025510000}"/>
    <cellStyle name="Normal 8 2 6" xfId="16814" xr:uid="{00000000-0005-0000-0000-000026510000}"/>
    <cellStyle name="Normal 8 2 6 2" xfId="23592" xr:uid="{00000000-0005-0000-0000-000027510000}"/>
    <cellStyle name="Normal 8 2 7" xfId="16815" xr:uid="{00000000-0005-0000-0000-000028510000}"/>
    <cellStyle name="Normal 8 2 7 2" xfId="16816" xr:uid="{00000000-0005-0000-0000-000029510000}"/>
    <cellStyle name="Normal 8 2 7 3" xfId="23593" xr:uid="{00000000-0005-0000-0000-00002A510000}"/>
    <cellStyle name="Normal 8 2 8" xfId="16817" xr:uid="{00000000-0005-0000-0000-00002B510000}"/>
    <cellStyle name="Normal 8 2 8 2" xfId="16818" xr:uid="{00000000-0005-0000-0000-00002C510000}"/>
    <cellStyle name="Normal 8 2 8 3" xfId="23594" xr:uid="{00000000-0005-0000-0000-00002D510000}"/>
    <cellStyle name="Normal 8 2 9" xfId="16819" xr:uid="{00000000-0005-0000-0000-00002E510000}"/>
    <cellStyle name="Normal 8 2 9 2" xfId="23595" xr:uid="{00000000-0005-0000-0000-00002F510000}"/>
    <cellStyle name="Normal 8 20" xfId="16820" xr:uid="{00000000-0005-0000-0000-000030510000}"/>
    <cellStyle name="Normal 8 20 2" xfId="16821" xr:uid="{00000000-0005-0000-0000-000031510000}"/>
    <cellStyle name="Normal 8 20 2 2" xfId="23597" xr:uid="{00000000-0005-0000-0000-000032510000}"/>
    <cellStyle name="Normal 8 20 3" xfId="23596" xr:uid="{00000000-0005-0000-0000-000033510000}"/>
    <cellStyle name="Normal 8 21" xfId="16822" xr:uid="{00000000-0005-0000-0000-000034510000}"/>
    <cellStyle name="Normal 8 21 2" xfId="16823" xr:uid="{00000000-0005-0000-0000-000035510000}"/>
    <cellStyle name="Normal 8 21 2 2" xfId="23599" xr:uid="{00000000-0005-0000-0000-000036510000}"/>
    <cellStyle name="Normal 8 21 3" xfId="23598" xr:uid="{00000000-0005-0000-0000-000037510000}"/>
    <cellStyle name="Normal 8 22" xfId="16824" xr:uid="{00000000-0005-0000-0000-000038510000}"/>
    <cellStyle name="Normal 8 22 2" xfId="16825" xr:uid="{00000000-0005-0000-0000-000039510000}"/>
    <cellStyle name="Normal 8 22 2 2" xfId="23601" xr:uid="{00000000-0005-0000-0000-00003A510000}"/>
    <cellStyle name="Normal 8 22 3" xfId="23600" xr:uid="{00000000-0005-0000-0000-00003B510000}"/>
    <cellStyle name="Normal 8 23" xfId="16826" xr:uid="{00000000-0005-0000-0000-00003C510000}"/>
    <cellStyle name="Normal 8 23 2" xfId="16827" xr:uid="{00000000-0005-0000-0000-00003D510000}"/>
    <cellStyle name="Normal 8 23 2 2" xfId="23603" xr:uid="{00000000-0005-0000-0000-00003E510000}"/>
    <cellStyle name="Normal 8 23 3" xfId="23602" xr:uid="{00000000-0005-0000-0000-00003F510000}"/>
    <cellStyle name="Normal 8 24" xfId="16828" xr:uid="{00000000-0005-0000-0000-000040510000}"/>
    <cellStyle name="Normal 8 24 2" xfId="16829" xr:uid="{00000000-0005-0000-0000-000041510000}"/>
    <cellStyle name="Normal 8 24 2 2" xfId="23605" xr:uid="{00000000-0005-0000-0000-000042510000}"/>
    <cellStyle name="Normal 8 24 3" xfId="23604" xr:uid="{00000000-0005-0000-0000-000043510000}"/>
    <cellStyle name="Normal 8 25" xfId="16830" xr:uid="{00000000-0005-0000-0000-000044510000}"/>
    <cellStyle name="Normal 8 25 2" xfId="23606" xr:uid="{00000000-0005-0000-0000-000045510000}"/>
    <cellStyle name="Normal 8 26" xfId="16831" xr:uid="{00000000-0005-0000-0000-000046510000}"/>
    <cellStyle name="Normal 8 26 2" xfId="23607" xr:uid="{00000000-0005-0000-0000-000047510000}"/>
    <cellStyle name="Normal 8 27" xfId="16832" xr:uid="{00000000-0005-0000-0000-000048510000}"/>
    <cellStyle name="Normal 8 27 2" xfId="23608" xr:uid="{00000000-0005-0000-0000-000049510000}"/>
    <cellStyle name="Normal 8 28" xfId="16833" xr:uid="{00000000-0005-0000-0000-00004A510000}"/>
    <cellStyle name="Normal 8 28 2" xfId="23609" xr:uid="{00000000-0005-0000-0000-00004B510000}"/>
    <cellStyle name="Normal 8 29" xfId="16834" xr:uid="{00000000-0005-0000-0000-00004C510000}"/>
    <cellStyle name="Normal 8 29 2" xfId="23610" xr:uid="{00000000-0005-0000-0000-00004D510000}"/>
    <cellStyle name="Normal 8 3" xfId="16835" xr:uid="{00000000-0005-0000-0000-00004E510000}"/>
    <cellStyle name="Normal 8 3 2" xfId="16836" xr:uid="{00000000-0005-0000-0000-00004F510000}"/>
    <cellStyle name="Normal 8 3 2 2" xfId="16837" xr:uid="{00000000-0005-0000-0000-000050510000}"/>
    <cellStyle name="Normal 8 3 2 2 2" xfId="16838" xr:uid="{00000000-0005-0000-0000-000051510000}"/>
    <cellStyle name="Normal 8 3 2 2 2 2" xfId="23614" xr:uid="{00000000-0005-0000-0000-000052510000}"/>
    <cellStyle name="Normal 8 3 2 2 3" xfId="16839" xr:uid="{00000000-0005-0000-0000-000053510000}"/>
    <cellStyle name="Normal 8 3 2 2 3 2" xfId="23615" xr:uid="{00000000-0005-0000-0000-000054510000}"/>
    <cellStyle name="Normal 8 3 2 2 4" xfId="16840" xr:uid="{00000000-0005-0000-0000-000055510000}"/>
    <cellStyle name="Normal 8 3 2 2 5" xfId="16841" xr:uid="{00000000-0005-0000-0000-000056510000}"/>
    <cellStyle name="Normal 8 3 2 2 6" xfId="23613" xr:uid="{00000000-0005-0000-0000-000057510000}"/>
    <cellStyle name="Normal 8 3 2 3" xfId="16842" xr:uid="{00000000-0005-0000-0000-000058510000}"/>
    <cellStyle name="Normal 8 3 2 3 2" xfId="16843" xr:uid="{00000000-0005-0000-0000-000059510000}"/>
    <cellStyle name="Normal 8 3 2 3 2 2" xfId="23617" xr:uid="{00000000-0005-0000-0000-00005A510000}"/>
    <cellStyle name="Normal 8 3 2 3 3" xfId="23616" xr:uid="{00000000-0005-0000-0000-00005B510000}"/>
    <cellStyle name="Normal 8 3 2 4" xfId="16844" xr:uid="{00000000-0005-0000-0000-00005C510000}"/>
    <cellStyle name="Normal 8 3 2 4 2" xfId="23618" xr:uid="{00000000-0005-0000-0000-00005D510000}"/>
    <cellStyle name="Normal 8 3 2 5" xfId="16845" xr:uid="{00000000-0005-0000-0000-00005E510000}"/>
    <cellStyle name="Normal 8 3 2 5 2" xfId="16846" xr:uid="{00000000-0005-0000-0000-00005F510000}"/>
    <cellStyle name="Normal 8 3 2 5 3" xfId="23619" xr:uid="{00000000-0005-0000-0000-000060510000}"/>
    <cellStyle name="Normal 8 3 2 6" xfId="16847" xr:uid="{00000000-0005-0000-0000-000061510000}"/>
    <cellStyle name="Normal 8 3 2 6 2" xfId="16848" xr:uid="{00000000-0005-0000-0000-000062510000}"/>
    <cellStyle name="Normal 8 3 2 6 3" xfId="23620" xr:uid="{00000000-0005-0000-0000-000063510000}"/>
    <cellStyle name="Normal 8 3 2 7" xfId="16849" xr:uid="{00000000-0005-0000-0000-000064510000}"/>
    <cellStyle name="Normal 8 3 2 7 2" xfId="23621" xr:uid="{00000000-0005-0000-0000-000065510000}"/>
    <cellStyle name="Normal 8 3 2 8" xfId="23612" xr:uid="{00000000-0005-0000-0000-000066510000}"/>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3" xfId="23623" xr:uid="{00000000-0005-0000-0000-00006B510000}"/>
    <cellStyle name="Normal 8 3 3 3" xfId="16853" xr:uid="{00000000-0005-0000-0000-00006C510000}"/>
    <cellStyle name="Normal 8 3 3 3 2" xfId="23625" xr:uid="{00000000-0005-0000-0000-00006D510000}"/>
    <cellStyle name="Normal 8 3 3 4" xfId="16854" xr:uid="{00000000-0005-0000-0000-00006E510000}"/>
    <cellStyle name="Normal 8 3 3 4 2" xfId="16855" xr:uid="{00000000-0005-0000-0000-00006F510000}"/>
    <cellStyle name="Normal 8 3 3 4 3" xfId="23626" xr:uid="{00000000-0005-0000-0000-000070510000}"/>
    <cellStyle name="Normal 8 3 3 5" xfId="16856" xr:uid="{00000000-0005-0000-0000-000071510000}"/>
    <cellStyle name="Normal 8 3 3 6" xfId="23622" xr:uid="{00000000-0005-0000-0000-000072510000}"/>
    <cellStyle name="Normal 8 3 4" xfId="16857" xr:uid="{00000000-0005-0000-0000-000073510000}"/>
    <cellStyle name="Normal 8 3 4 2" xfId="16858" xr:uid="{00000000-0005-0000-0000-000074510000}"/>
    <cellStyle name="Normal 8 3 4 2 2" xfId="23628" xr:uid="{00000000-0005-0000-0000-000075510000}"/>
    <cellStyle name="Normal 8 3 4 3" xfId="16859" xr:uid="{00000000-0005-0000-0000-000076510000}"/>
    <cellStyle name="Normal 8 3 4 3 2" xfId="23629" xr:uid="{00000000-0005-0000-0000-000077510000}"/>
    <cellStyle name="Normal 8 3 4 4" xfId="23627" xr:uid="{00000000-0005-0000-0000-000078510000}"/>
    <cellStyle name="Normal 8 3 5" xfId="16860" xr:uid="{00000000-0005-0000-0000-000079510000}"/>
    <cellStyle name="Normal 8 3 5 2" xfId="23630" xr:uid="{00000000-0005-0000-0000-00007A510000}"/>
    <cellStyle name="Normal 8 3 6" xfId="16861" xr:uid="{00000000-0005-0000-0000-00007B510000}"/>
    <cellStyle name="Normal 8 3 6 2" xfId="16862" xr:uid="{00000000-0005-0000-0000-00007C510000}"/>
    <cellStyle name="Normal 8 3 6 3" xfId="23631" xr:uid="{00000000-0005-0000-0000-00007D510000}"/>
    <cellStyle name="Normal 8 3 7" xfId="16863" xr:uid="{00000000-0005-0000-0000-00007E510000}"/>
    <cellStyle name="Normal 8 3 7 2" xfId="16864" xr:uid="{00000000-0005-0000-0000-00007F510000}"/>
    <cellStyle name="Normal 8 3 7 3" xfId="23632" xr:uid="{00000000-0005-0000-0000-000080510000}"/>
    <cellStyle name="Normal 8 3 8" xfId="16865" xr:uid="{00000000-0005-0000-0000-000081510000}"/>
    <cellStyle name="Normal 8 3 8 2" xfId="23633" xr:uid="{00000000-0005-0000-0000-000082510000}"/>
    <cellStyle name="Normal 8 3 9" xfId="23611" xr:uid="{00000000-0005-0000-0000-000083510000}"/>
    <cellStyle name="Normal 8 4" xfId="16866" xr:uid="{00000000-0005-0000-0000-000084510000}"/>
    <cellStyle name="Normal 8 4 2" xfId="16867" xr:uid="{00000000-0005-0000-0000-000085510000}"/>
    <cellStyle name="Normal 8 4 2 2" xfId="16868" xr:uid="{00000000-0005-0000-0000-000086510000}"/>
    <cellStyle name="Normal 8 4 2 2 2" xfId="16869" xr:uid="{00000000-0005-0000-0000-000087510000}"/>
    <cellStyle name="Normal 8 4 2 2 2 2" xfId="23637" xr:uid="{00000000-0005-0000-0000-000088510000}"/>
    <cellStyle name="Normal 8 4 2 2 3" xfId="16870" xr:uid="{00000000-0005-0000-0000-000089510000}"/>
    <cellStyle name="Normal 8 4 2 2 3 2" xfId="23638" xr:uid="{00000000-0005-0000-0000-00008A510000}"/>
    <cellStyle name="Normal 8 4 2 2 4" xfId="23636" xr:uid="{00000000-0005-0000-0000-00008B510000}"/>
    <cellStyle name="Normal 8 4 2 3" xfId="16871" xr:uid="{00000000-0005-0000-0000-00008C510000}"/>
    <cellStyle name="Normal 8 4 2 3 2" xfId="23639" xr:uid="{00000000-0005-0000-0000-00008D510000}"/>
    <cellStyle name="Normal 8 4 2 4" xfId="16872" xr:uid="{00000000-0005-0000-0000-00008E510000}"/>
    <cellStyle name="Normal 8 4 2 4 2" xfId="16873" xr:uid="{00000000-0005-0000-0000-00008F510000}"/>
    <cellStyle name="Normal 8 4 2 4 3" xfId="23640" xr:uid="{00000000-0005-0000-0000-000090510000}"/>
    <cellStyle name="Normal 8 4 2 5" xfId="16874" xr:uid="{00000000-0005-0000-0000-000091510000}"/>
    <cellStyle name="Normal 8 4 2 5 2" xfId="16875" xr:uid="{00000000-0005-0000-0000-000092510000}"/>
    <cellStyle name="Normal 8 4 2 5 3" xfId="23641" xr:uid="{00000000-0005-0000-0000-000093510000}"/>
    <cellStyle name="Normal 8 4 2 6" xfId="16876" xr:uid="{00000000-0005-0000-0000-000094510000}"/>
    <cellStyle name="Normal 8 4 2 6 2" xfId="23642" xr:uid="{00000000-0005-0000-0000-000095510000}"/>
    <cellStyle name="Normal 8 4 2 7" xfId="16877" xr:uid="{00000000-0005-0000-0000-000096510000}"/>
    <cellStyle name="Normal 8 4 2 7 2" xfId="23643" xr:uid="{00000000-0005-0000-0000-000097510000}"/>
    <cellStyle name="Normal 8 4 2 8" xfId="23635" xr:uid="{00000000-0005-0000-0000-000098510000}"/>
    <cellStyle name="Normal 8 4 3" xfId="16878" xr:uid="{00000000-0005-0000-0000-000099510000}"/>
    <cellStyle name="Normal 8 4 3 2" xfId="16879" xr:uid="{00000000-0005-0000-0000-00009A510000}"/>
    <cellStyle name="Normal 8 4 3 2 2" xfId="23645" xr:uid="{00000000-0005-0000-0000-00009B510000}"/>
    <cellStyle name="Normal 8 4 3 3" xfId="16880" xr:uid="{00000000-0005-0000-0000-00009C510000}"/>
    <cellStyle name="Normal 8 4 3 3 2" xfId="23646" xr:uid="{00000000-0005-0000-0000-00009D510000}"/>
    <cellStyle name="Normal 8 4 3 4" xfId="16881" xr:uid="{00000000-0005-0000-0000-00009E510000}"/>
    <cellStyle name="Normal 8 4 3 4 2" xfId="23647" xr:uid="{00000000-0005-0000-0000-00009F510000}"/>
    <cellStyle name="Normal 8 4 3 5" xfId="23644" xr:uid="{00000000-0005-0000-0000-0000A0510000}"/>
    <cellStyle name="Normal 8 4 4" xfId="16882" xr:uid="{00000000-0005-0000-0000-0000A1510000}"/>
    <cellStyle name="Normal 8 4 4 2" xfId="16883" xr:uid="{00000000-0005-0000-0000-0000A2510000}"/>
    <cellStyle name="Normal 8 4 4 2 2" xfId="23649" xr:uid="{00000000-0005-0000-0000-0000A3510000}"/>
    <cellStyle name="Normal 8 4 4 3" xfId="16884" xr:uid="{00000000-0005-0000-0000-0000A4510000}"/>
    <cellStyle name="Normal 8 4 4 3 2" xfId="23650" xr:uid="{00000000-0005-0000-0000-0000A5510000}"/>
    <cellStyle name="Normal 8 4 4 4" xfId="23648" xr:uid="{00000000-0005-0000-0000-0000A6510000}"/>
    <cellStyle name="Normal 8 4 5" xfId="16885" xr:uid="{00000000-0005-0000-0000-0000A7510000}"/>
    <cellStyle name="Normal 8 4 5 2" xfId="16886" xr:uid="{00000000-0005-0000-0000-0000A8510000}"/>
    <cellStyle name="Normal 8 4 5 3" xfId="23651" xr:uid="{00000000-0005-0000-0000-0000A9510000}"/>
    <cellStyle name="Normal 8 4 6" xfId="16887" xr:uid="{00000000-0005-0000-0000-0000AA510000}"/>
    <cellStyle name="Normal 8 4 6 2" xfId="16888" xr:uid="{00000000-0005-0000-0000-0000AB510000}"/>
    <cellStyle name="Normal 8 4 6 3" xfId="23652" xr:uid="{00000000-0005-0000-0000-0000AC510000}"/>
    <cellStyle name="Normal 8 4 7" xfId="16889" xr:uid="{00000000-0005-0000-0000-0000AD510000}"/>
    <cellStyle name="Normal 8 4 7 2" xfId="23653" xr:uid="{00000000-0005-0000-0000-0000AE510000}"/>
    <cellStyle name="Normal 8 4 8" xfId="16890" xr:uid="{00000000-0005-0000-0000-0000AF510000}"/>
    <cellStyle name="Normal 8 4 8 2" xfId="23654" xr:uid="{00000000-0005-0000-0000-0000B0510000}"/>
    <cellStyle name="Normal 8 4 9" xfId="23634" xr:uid="{00000000-0005-0000-0000-0000B1510000}"/>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3" xfId="16894" xr:uid="{00000000-0005-0000-0000-0000B6510000}"/>
    <cellStyle name="Normal 8 5 2 3 2" xfId="23658" xr:uid="{00000000-0005-0000-0000-0000B7510000}"/>
    <cellStyle name="Normal 8 5 2 4" xfId="16895" xr:uid="{00000000-0005-0000-0000-0000B8510000}"/>
    <cellStyle name="Normal 8 5 2 4 2" xfId="23659" xr:uid="{00000000-0005-0000-0000-0000B9510000}"/>
    <cellStyle name="Normal 8 5 2 5" xfId="16896" xr:uid="{00000000-0005-0000-0000-0000BA510000}"/>
    <cellStyle name="Normal 8 5 2 5 2" xfId="23660" xr:uid="{00000000-0005-0000-0000-0000BB510000}"/>
    <cellStyle name="Normal 8 5 2 6" xfId="23656" xr:uid="{00000000-0005-0000-0000-0000BC510000}"/>
    <cellStyle name="Normal 8 5 3" xfId="16897" xr:uid="{00000000-0005-0000-0000-0000BD510000}"/>
    <cellStyle name="Normal 8 5 3 2" xfId="16898" xr:uid="{00000000-0005-0000-0000-0000BE510000}"/>
    <cellStyle name="Normal 8 5 3 2 2" xfId="23662" xr:uid="{00000000-0005-0000-0000-0000BF510000}"/>
    <cellStyle name="Normal 8 5 3 3" xfId="16899" xr:uid="{00000000-0005-0000-0000-0000C0510000}"/>
    <cellStyle name="Normal 8 5 3 3 2" xfId="23663" xr:uid="{00000000-0005-0000-0000-0000C1510000}"/>
    <cellStyle name="Normal 8 5 3 4" xfId="16900" xr:uid="{00000000-0005-0000-0000-0000C2510000}"/>
    <cellStyle name="Normal 8 5 3 4 2" xfId="23664" xr:uid="{00000000-0005-0000-0000-0000C3510000}"/>
    <cellStyle name="Normal 8 5 3 5" xfId="23661" xr:uid="{00000000-0005-0000-0000-0000C4510000}"/>
    <cellStyle name="Normal 8 5 4" xfId="16901" xr:uid="{00000000-0005-0000-0000-0000C5510000}"/>
    <cellStyle name="Normal 8 5 4 2" xfId="16902" xr:uid="{00000000-0005-0000-0000-0000C6510000}"/>
    <cellStyle name="Normal 8 5 4 2 2" xfId="23666" xr:uid="{00000000-0005-0000-0000-0000C7510000}"/>
    <cellStyle name="Normal 8 5 4 3" xfId="16903" xr:uid="{00000000-0005-0000-0000-0000C8510000}"/>
    <cellStyle name="Normal 8 5 4 3 2" xfId="23667" xr:uid="{00000000-0005-0000-0000-0000C9510000}"/>
    <cellStyle name="Normal 8 5 4 4" xfId="16904" xr:uid="{00000000-0005-0000-0000-0000CA510000}"/>
    <cellStyle name="Normal 8 5 4 5" xfId="23665" xr:uid="{00000000-0005-0000-0000-0000CB510000}"/>
    <cellStyle name="Normal 8 5 5" xfId="16905" xr:uid="{00000000-0005-0000-0000-0000CC510000}"/>
    <cellStyle name="Normal 8 5 5 2" xfId="16906" xr:uid="{00000000-0005-0000-0000-0000CD510000}"/>
    <cellStyle name="Normal 8 5 5 3" xfId="23668" xr:uid="{00000000-0005-0000-0000-0000CE510000}"/>
    <cellStyle name="Normal 8 5 6" xfId="16907" xr:uid="{00000000-0005-0000-0000-0000CF510000}"/>
    <cellStyle name="Normal 8 5 6 2" xfId="23669" xr:uid="{00000000-0005-0000-0000-0000D0510000}"/>
    <cellStyle name="Normal 8 5 7" xfId="23655" xr:uid="{00000000-0005-0000-0000-0000D1510000}"/>
    <cellStyle name="Normal 8 6" xfId="16908" xr:uid="{00000000-0005-0000-0000-0000D2510000}"/>
    <cellStyle name="Normal 8 6 2" xfId="16909" xr:uid="{00000000-0005-0000-0000-0000D3510000}"/>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3" xfId="16914" xr:uid="{00000000-0005-0000-0000-0000D9510000}"/>
    <cellStyle name="Normal 8 6 2 3 2" xfId="16915" xr:uid="{00000000-0005-0000-0000-0000DA510000}"/>
    <cellStyle name="Normal 8 6 2 3 3" xfId="23673" xr:uid="{00000000-0005-0000-0000-0000DB510000}"/>
    <cellStyle name="Normal 8 6 2 4" xfId="16916" xr:uid="{00000000-0005-0000-0000-0000DC510000}"/>
    <cellStyle name="Normal 8 6 2 4 2" xfId="16917" xr:uid="{00000000-0005-0000-0000-0000DD510000}"/>
    <cellStyle name="Normal 8 6 2 4 3" xfId="23674" xr:uid="{00000000-0005-0000-0000-0000DE510000}"/>
    <cellStyle name="Normal 8 6 2 5" xfId="16918" xr:uid="{00000000-0005-0000-0000-0000DF510000}"/>
    <cellStyle name="Normal 8 6 2 5 2" xfId="23675" xr:uid="{00000000-0005-0000-0000-0000E0510000}"/>
    <cellStyle name="Normal 8 6 2 6" xfId="16919" xr:uid="{00000000-0005-0000-0000-0000E1510000}"/>
    <cellStyle name="Normal 8 6 2 6 2" xfId="23676" xr:uid="{00000000-0005-0000-0000-0000E2510000}"/>
    <cellStyle name="Normal 8 6 2 7" xfId="16920" xr:uid="{00000000-0005-0000-0000-0000E3510000}"/>
    <cellStyle name="Normal 8 6 2 7 2" xfId="23677" xr:uid="{00000000-0005-0000-0000-0000E4510000}"/>
    <cellStyle name="Normal 8 6 2 8" xfId="16921" xr:uid="{00000000-0005-0000-0000-0000E5510000}"/>
    <cellStyle name="Normal 8 6 2 9" xfId="23671" xr:uid="{00000000-0005-0000-0000-0000E6510000}"/>
    <cellStyle name="Normal 8 6 3" xfId="16922" xr:uid="{00000000-0005-0000-0000-0000E7510000}"/>
    <cellStyle name="Normal 8 6 3 2" xfId="16923" xr:uid="{00000000-0005-0000-0000-0000E8510000}"/>
    <cellStyle name="Normal 8 6 3 2 2" xfId="23679" xr:uid="{00000000-0005-0000-0000-0000E9510000}"/>
    <cellStyle name="Normal 8 6 3 3" xfId="23678" xr:uid="{00000000-0005-0000-0000-0000EA510000}"/>
    <cellStyle name="Normal 8 6 4" xfId="16924" xr:uid="{00000000-0005-0000-0000-0000EB510000}"/>
    <cellStyle name="Normal 8 6 4 2" xfId="16925" xr:uid="{00000000-0005-0000-0000-0000EC510000}"/>
    <cellStyle name="Normal 8 6 4 2 2" xfId="23681" xr:uid="{00000000-0005-0000-0000-0000ED510000}"/>
    <cellStyle name="Normal 8 6 4 3" xfId="23680" xr:uid="{00000000-0005-0000-0000-0000EE510000}"/>
    <cellStyle name="Normal 8 6 5" xfId="16926" xr:uid="{00000000-0005-0000-0000-0000EF510000}"/>
    <cellStyle name="Normal 8 6 5 2" xfId="23682" xr:uid="{00000000-0005-0000-0000-0000F0510000}"/>
    <cellStyle name="Normal 8 6 6" xfId="16927" xr:uid="{00000000-0005-0000-0000-0000F1510000}"/>
    <cellStyle name="Normal 8 6 7" xfId="23670" xr:uid="{00000000-0005-0000-0000-0000F2510000}"/>
    <cellStyle name="Normal 8 7" xfId="16928" xr:uid="{00000000-0005-0000-0000-0000F3510000}"/>
    <cellStyle name="Normal 8 7 2" xfId="16929" xr:uid="{00000000-0005-0000-0000-0000F4510000}"/>
    <cellStyle name="Normal 8 7 2 2" xfId="16930" xr:uid="{00000000-0005-0000-0000-0000F5510000}"/>
    <cellStyle name="Normal 8 7 2 2 2" xfId="23685" xr:uid="{00000000-0005-0000-0000-0000F6510000}"/>
    <cellStyle name="Normal 8 7 2 3" xfId="16931" xr:uid="{00000000-0005-0000-0000-0000F7510000}"/>
    <cellStyle name="Normal 8 7 2 3 2" xfId="23686" xr:uid="{00000000-0005-0000-0000-0000F8510000}"/>
    <cellStyle name="Normal 8 7 2 4" xfId="16932" xr:uid="{00000000-0005-0000-0000-0000F9510000}"/>
    <cellStyle name="Normal 8 7 2 4 2" xfId="23687" xr:uid="{00000000-0005-0000-0000-0000FA510000}"/>
    <cellStyle name="Normal 8 7 2 5" xfId="16933" xr:uid="{00000000-0005-0000-0000-0000FB510000}"/>
    <cellStyle name="Normal 8 7 2 5 2" xfId="23688" xr:uid="{00000000-0005-0000-0000-0000FC510000}"/>
    <cellStyle name="Normal 8 7 2 6" xfId="23684" xr:uid="{00000000-0005-0000-0000-0000FD510000}"/>
    <cellStyle name="Normal 8 7 3" xfId="16934" xr:uid="{00000000-0005-0000-0000-0000FE510000}"/>
    <cellStyle name="Normal 8 7 3 2" xfId="16935" xr:uid="{00000000-0005-0000-0000-0000FF510000}"/>
    <cellStyle name="Normal 8 7 3 2 2" xfId="23690" xr:uid="{00000000-0005-0000-0000-000000520000}"/>
    <cellStyle name="Normal 8 7 3 3" xfId="23689" xr:uid="{00000000-0005-0000-0000-000001520000}"/>
    <cellStyle name="Normal 8 7 4" xfId="16936" xr:uid="{00000000-0005-0000-0000-000002520000}"/>
    <cellStyle name="Normal 8 7 4 2" xfId="16937" xr:uid="{00000000-0005-0000-0000-000003520000}"/>
    <cellStyle name="Normal 8 7 4 2 2" xfId="23692" xr:uid="{00000000-0005-0000-0000-000004520000}"/>
    <cellStyle name="Normal 8 7 4 3" xfId="23691" xr:uid="{00000000-0005-0000-0000-000005520000}"/>
    <cellStyle name="Normal 8 7 5" xfId="16938" xr:uid="{00000000-0005-0000-0000-000006520000}"/>
    <cellStyle name="Normal 8 7 5 2" xfId="23693" xr:uid="{00000000-0005-0000-0000-000007520000}"/>
    <cellStyle name="Normal 8 7 6" xfId="16939" xr:uid="{00000000-0005-0000-0000-000008520000}"/>
    <cellStyle name="Normal 8 7 6 2" xfId="23694" xr:uid="{00000000-0005-0000-0000-000009520000}"/>
    <cellStyle name="Normal 8 7 7" xfId="16940" xr:uid="{00000000-0005-0000-0000-00000A520000}"/>
    <cellStyle name="Normal 8 7 8" xfId="23683" xr:uid="{00000000-0005-0000-0000-00000B520000}"/>
    <cellStyle name="Normal 8 8" xfId="16941" xr:uid="{00000000-0005-0000-0000-00000C520000}"/>
    <cellStyle name="Normal 8 8 2" xfId="16942" xr:uid="{00000000-0005-0000-0000-00000D520000}"/>
    <cellStyle name="Normal 8 8 2 2" xfId="16943" xr:uid="{00000000-0005-0000-0000-00000E520000}"/>
    <cellStyle name="Normal 8 8 2 2 2" xfId="23697" xr:uid="{00000000-0005-0000-0000-00000F520000}"/>
    <cellStyle name="Normal 8 8 2 3" xfId="23696" xr:uid="{00000000-0005-0000-0000-000010520000}"/>
    <cellStyle name="Normal 8 8 3" xfId="16944" xr:uid="{00000000-0005-0000-0000-000011520000}"/>
    <cellStyle name="Normal 8 8 3 2" xfId="16945" xr:uid="{00000000-0005-0000-0000-000012520000}"/>
    <cellStyle name="Normal 8 8 3 2 2" xfId="23699" xr:uid="{00000000-0005-0000-0000-000013520000}"/>
    <cellStyle name="Normal 8 8 3 3" xfId="23698" xr:uid="{00000000-0005-0000-0000-000014520000}"/>
    <cellStyle name="Normal 8 8 4" xfId="16946" xr:uid="{00000000-0005-0000-0000-000015520000}"/>
    <cellStyle name="Normal 8 8 4 2" xfId="16947" xr:uid="{00000000-0005-0000-0000-000016520000}"/>
    <cellStyle name="Normal 8 8 4 2 2" xfId="23701" xr:uid="{00000000-0005-0000-0000-000017520000}"/>
    <cellStyle name="Normal 8 8 4 3" xfId="23700" xr:uid="{00000000-0005-0000-0000-000018520000}"/>
    <cellStyle name="Normal 8 8 5" xfId="16948" xr:uid="{00000000-0005-0000-0000-000019520000}"/>
    <cellStyle name="Normal 8 8 5 2" xfId="23702" xr:uid="{00000000-0005-0000-0000-00001A520000}"/>
    <cellStyle name="Normal 8 8 6" xfId="16949" xr:uid="{00000000-0005-0000-0000-00001B520000}"/>
    <cellStyle name="Normal 8 8 6 2" xfId="23703" xr:uid="{00000000-0005-0000-0000-00001C520000}"/>
    <cellStyle name="Normal 8 8 7" xfId="16950" xr:uid="{00000000-0005-0000-0000-00001D520000}"/>
    <cellStyle name="Normal 8 8 8" xfId="23695" xr:uid="{00000000-0005-0000-0000-00001E520000}"/>
    <cellStyle name="Normal 8 9" xfId="16951" xr:uid="{00000000-0005-0000-0000-00001F520000}"/>
    <cellStyle name="Normal 8 9 2" xfId="16952" xr:uid="{00000000-0005-0000-0000-000020520000}"/>
    <cellStyle name="Normal 8 9 2 2" xfId="16953" xr:uid="{00000000-0005-0000-0000-000021520000}"/>
    <cellStyle name="Normal 8 9 2 2 2" xfId="23706" xr:uid="{00000000-0005-0000-0000-000022520000}"/>
    <cellStyle name="Normal 8 9 2 3" xfId="23705" xr:uid="{00000000-0005-0000-0000-000023520000}"/>
    <cellStyle name="Normal 8 9 3" xfId="16954" xr:uid="{00000000-0005-0000-0000-000024520000}"/>
    <cellStyle name="Normal 8 9 3 2" xfId="16955" xr:uid="{00000000-0005-0000-0000-000025520000}"/>
    <cellStyle name="Normal 8 9 3 2 2" xfId="23708" xr:uid="{00000000-0005-0000-0000-000026520000}"/>
    <cellStyle name="Normal 8 9 3 3" xfId="23707" xr:uid="{00000000-0005-0000-0000-000027520000}"/>
    <cellStyle name="Normal 8 9 4" xfId="16956" xr:uid="{00000000-0005-0000-0000-000028520000}"/>
    <cellStyle name="Normal 8 9 4 2" xfId="16957" xr:uid="{00000000-0005-0000-0000-000029520000}"/>
    <cellStyle name="Normal 8 9 4 2 2" xfId="23710" xr:uid="{00000000-0005-0000-0000-00002A520000}"/>
    <cellStyle name="Normal 8 9 4 3" xfId="23709" xr:uid="{00000000-0005-0000-0000-00002B520000}"/>
    <cellStyle name="Normal 8 9 5" xfId="16958" xr:uid="{00000000-0005-0000-0000-00002C520000}"/>
    <cellStyle name="Normal 8 9 5 2" xfId="23711" xr:uid="{00000000-0005-0000-0000-00002D520000}"/>
    <cellStyle name="Normal 8 9 6" xfId="16959" xr:uid="{00000000-0005-0000-0000-00002E520000}"/>
    <cellStyle name="Normal 8 9 6 2" xfId="23712" xr:uid="{00000000-0005-0000-0000-00002F520000}"/>
    <cellStyle name="Normal 8 9 7" xfId="16960" xr:uid="{00000000-0005-0000-0000-000030520000}"/>
    <cellStyle name="Normal 8 9 8" xfId="23704" xr:uid="{00000000-0005-0000-0000-000031520000}"/>
    <cellStyle name="Normal 80" xfId="16961" xr:uid="{00000000-0005-0000-0000-000032520000}"/>
    <cellStyle name="Normal 80 2" xfId="16962" xr:uid="{00000000-0005-0000-0000-000033520000}"/>
    <cellStyle name="Normal 80 2 2" xfId="23713" xr:uid="{00000000-0005-0000-0000-000034520000}"/>
    <cellStyle name="Normal 80 3" xfId="16963" xr:uid="{00000000-0005-0000-0000-000035520000}"/>
    <cellStyle name="Normal 80 3 2" xfId="23714" xr:uid="{00000000-0005-0000-0000-000036520000}"/>
    <cellStyle name="Normal 81" xfId="16964" xr:uid="{00000000-0005-0000-0000-000037520000}"/>
    <cellStyle name="Normal 81 2" xfId="16965" xr:uid="{00000000-0005-0000-0000-000038520000}"/>
    <cellStyle name="Normal 81 2 2" xfId="23715" xr:uid="{00000000-0005-0000-0000-000039520000}"/>
    <cellStyle name="Normal 81 3" xfId="16966" xr:uid="{00000000-0005-0000-0000-00003A520000}"/>
    <cellStyle name="Normal 81 3 2" xfId="23716" xr:uid="{00000000-0005-0000-0000-00003B520000}"/>
    <cellStyle name="Normal 82" xfId="16967" xr:uid="{00000000-0005-0000-0000-00003C520000}"/>
    <cellStyle name="Normal 82 2" xfId="16968" xr:uid="{00000000-0005-0000-0000-00003D520000}"/>
    <cellStyle name="Normal 82 2 2" xfId="23717" xr:uid="{00000000-0005-0000-0000-00003E520000}"/>
    <cellStyle name="Normal 82 3" xfId="16969" xr:uid="{00000000-0005-0000-0000-00003F520000}"/>
    <cellStyle name="Normal 82 3 2" xfId="23718" xr:uid="{00000000-0005-0000-0000-000040520000}"/>
    <cellStyle name="Normal 83" xfId="16970" xr:uid="{00000000-0005-0000-0000-000041520000}"/>
    <cellStyle name="Normal 83 2" xfId="16971" xr:uid="{00000000-0005-0000-0000-000042520000}"/>
    <cellStyle name="Normal 83 2 2" xfId="23719" xr:uid="{00000000-0005-0000-0000-000043520000}"/>
    <cellStyle name="Normal 83 3" xfId="16972" xr:uid="{00000000-0005-0000-0000-000044520000}"/>
    <cellStyle name="Normal 83 3 2" xfId="23720" xr:uid="{00000000-0005-0000-0000-000045520000}"/>
    <cellStyle name="Normal 84" xfId="16973" xr:uid="{00000000-0005-0000-0000-000046520000}"/>
    <cellStyle name="Normal 84 2" xfId="16974" xr:uid="{00000000-0005-0000-0000-000047520000}"/>
    <cellStyle name="Normal 84 2 2" xfId="23721" xr:uid="{00000000-0005-0000-0000-000048520000}"/>
    <cellStyle name="Normal 84 3" xfId="16975" xr:uid="{00000000-0005-0000-0000-000049520000}"/>
    <cellStyle name="Normal 84 3 2" xfId="23722" xr:uid="{00000000-0005-0000-0000-00004A520000}"/>
    <cellStyle name="Normal 85" xfId="16976" xr:uid="{00000000-0005-0000-0000-00004B520000}"/>
    <cellStyle name="Normal 85 2" xfId="16977" xr:uid="{00000000-0005-0000-0000-00004C520000}"/>
    <cellStyle name="Normal 85 2 2" xfId="23723" xr:uid="{00000000-0005-0000-0000-00004D520000}"/>
    <cellStyle name="Normal 85 3" xfId="16978" xr:uid="{00000000-0005-0000-0000-00004E520000}"/>
    <cellStyle name="Normal 85 3 2" xfId="23724" xr:uid="{00000000-0005-0000-0000-00004F520000}"/>
    <cellStyle name="Normal 86" xfId="16979" xr:uid="{00000000-0005-0000-0000-000050520000}"/>
    <cellStyle name="Normal 86 2" xfId="16980" xr:uid="{00000000-0005-0000-0000-000051520000}"/>
    <cellStyle name="Normal 86 2 2" xfId="23725" xr:uid="{00000000-0005-0000-0000-000052520000}"/>
    <cellStyle name="Normal 86 3" xfId="16981" xr:uid="{00000000-0005-0000-0000-000053520000}"/>
    <cellStyle name="Normal 86 3 2" xfId="23726" xr:uid="{00000000-0005-0000-0000-000054520000}"/>
    <cellStyle name="Normal 87" xfId="16982" xr:uid="{00000000-0005-0000-0000-000055520000}"/>
    <cellStyle name="Normal 87 2" xfId="16983" xr:uid="{00000000-0005-0000-0000-000056520000}"/>
    <cellStyle name="Normal 87 2 2" xfId="23727" xr:uid="{00000000-0005-0000-0000-000057520000}"/>
    <cellStyle name="Normal 87 3" xfId="16984" xr:uid="{00000000-0005-0000-0000-000058520000}"/>
    <cellStyle name="Normal 87 3 2" xfId="23728" xr:uid="{00000000-0005-0000-0000-000059520000}"/>
    <cellStyle name="Normal 88" xfId="16985" xr:uid="{00000000-0005-0000-0000-00005A520000}"/>
    <cellStyle name="Normal 88 2" xfId="16986" xr:uid="{00000000-0005-0000-0000-00005B520000}"/>
    <cellStyle name="Normal 88 2 2" xfId="23729" xr:uid="{00000000-0005-0000-0000-00005C520000}"/>
    <cellStyle name="Normal 88 3" xfId="16987" xr:uid="{00000000-0005-0000-0000-00005D520000}"/>
    <cellStyle name="Normal 88 3 2" xfId="23730" xr:uid="{00000000-0005-0000-0000-00005E520000}"/>
    <cellStyle name="Normal 89" xfId="16988" xr:uid="{00000000-0005-0000-0000-00005F520000}"/>
    <cellStyle name="Normal 89 2" xfId="16989" xr:uid="{00000000-0005-0000-0000-000060520000}"/>
    <cellStyle name="Normal 89 2 2" xfId="23731" xr:uid="{00000000-0005-0000-0000-000061520000}"/>
    <cellStyle name="Normal 89 3" xfId="16990" xr:uid="{00000000-0005-0000-0000-000062520000}"/>
    <cellStyle name="Normal 89 3 2" xfId="23732" xr:uid="{00000000-0005-0000-0000-000063520000}"/>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3" xfId="16994" xr:uid="{00000000-0005-0000-0000-000068520000}"/>
    <cellStyle name="Normal 9 10 3 2" xfId="23735" xr:uid="{00000000-0005-0000-0000-000069520000}"/>
    <cellStyle name="Normal 9 10 4" xfId="16995" xr:uid="{00000000-0005-0000-0000-00006A520000}"/>
    <cellStyle name="Normal 9 10 4 2" xfId="23736" xr:uid="{00000000-0005-0000-0000-00006B520000}"/>
    <cellStyle name="Normal 9 10 5" xfId="16996" xr:uid="{00000000-0005-0000-0000-00006C520000}"/>
    <cellStyle name="Normal 9 10 5 2" xfId="23737" xr:uid="{00000000-0005-0000-0000-00006D520000}"/>
    <cellStyle name="Normal 9 10 6" xfId="16997" xr:uid="{00000000-0005-0000-0000-00006E520000}"/>
    <cellStyle name="Normal 9 10 7" xfId="23733" xr:uid="{00000000-0005-0000-0000-00006F520000}"/>
    <cellStyle name="Normal 9 11" xfId="16998" xr:uid="{00000000-0005-0000-0000-000070520000}"/>
    <cellStyle name="Normal 9 11 2" xfId="16999" xr:uid="{00000000-0005-0000-0000-000071520000}"/>
    <cellStyle name="Normal 9 11 2 2" xfId="23739" xr:uid="{00000000-0005-0000-0000-000072520000}"/>
    <cellStyle name="Normal 9 11 3" xfId="17000" xr:uid="{00000000-0005-0000-0000-000073520000}"/>
    <cellStyle name="Normal 9 11 3 2" xfId="23740" xr:uid="{00000000-0005-0000-0000-000074520000}"/>
    <cellStyle name="Normal 9 11 4" xfId="17001" xr:uid="{00000000-0005-0000-0000-000075520000}"/>
    <cellStyle name="Normal 9 11 4 2" xfId="23741" xr:uid="{00000000-0005-0000-0000-000076520000}"/>
    <cellStyle name="Normal 9 11 5" xfId="17002" xr:uid="{00000000-0005-0000-0000-000077520000}"/>
    <cellStyle name="Normal 9 11 5 2" xfId="23742" xr:uid="{00000000-0005-0000-0000-000078520000}"/>
    <cellStyle name="Normal 9 11 6" xfId="23738" xr:uid="{00000000-0005-0000-0000-000079520000}"/>
    <cellStyle name="Normal 9 12" xfId="17003" xr:uid="{00000000-0005-0000-0000-00007A520000}"/>
    <cellStyle name="Normal 9 12 2" xfId="17004" xr:uid="{00000000-0005-0000-0000-00007B520000}"/>
    <cellStyle name="Normal 9 12 2 2" xfId="23744" xr:uid="{00000000-0005-0000-0000-00007C520000}"/>
    <cellStyle name="Normal 9 12 3" xfId="17005" xr:uid="{00000000-0005-0000-0000-00007D520000}"/>
    <cellStyle name="Normal 9 12 3 2" xfId="23745" xr:uid="{00000000-0005-0000-0000-00007E520000}"/>
    <cellStyle name="Normal 9 12 4" xfId="17006" xr:uid="{00000000-0005-0000-0000-00007F520000}"/>
    <cellStyle name="Normal 9 12 4 2" xfId="23746" xr:uid="{00000000-0005-0000-0000-000080520000}"/>
    <cellStyle name="Normal 9 12 5" xfId="23743" xr:uid="{00000000-0005-0000-0000-000081520000}"/>
    <cellStyle name="Normal 9 13" xfId="17007" xr:uid="{00000000-0005-0000-0000-000082520000}"/>
    <cellStyle name="Normal 9 13 2" xfId="17008" xr:uid="{00000000-0005-0000-0000-000083520000}"/>
    <cellStyle name="Normal 9 13 2 2" xfId="23748" xr:uid="{00000000-0005-0000-0000-000084520000}"/>
    <cellStyle name="Normal 9 13 3" xfId="17009" xr:uid="{00000000-0005-0000-0000-000085520000}"/>
    <cellStyle name="Normal 9 13 3 2" xfId="23749" xr:uid="{00000000-0005-0000-0000-000086520000}"/>
    <cellStyle name="Normal 9 13 4" xfId="17010" xr:uid="{00000000-0005-0000-0000-000087520000}"/>
    <cellStyle name="Normal 9 13 4 2" xfId="23750" xr:uid="{00000000-0005-0000-0000-000088520000}"/>
    <cellStyle name="Normal 9 13 5" xfId="23747" xr:uid="{00000000-0005-0000-0000-000089520000}"/>
    <cellStyle name="Normal 9 14" xfId="17011" xr:uid="{00000000-0005-0000-0000-00008A520000}"/>
    <cellStyle name="Normal 9 14 2" xfId="17012" xr:uid="{00000000-0005-0000-0000-00008B520000}"/>
    <cellStyle name="Normal 9 14 2 2" xfId="23752" xr:uid="{00000000-0005-0000-0000-00008C520000}"/>
    <cellStyle name="Normal 9 14 3" xfId="17013" xr:uid="{00000000-0005-0000-0000-00008D520000}"/>
    <cellStyle name="Normal 9 14 3 2" xfId="23753" xr:uid="{00000000-0005-0000-0000-00008E520000}"/>
    <cellStyle name="Normal 9 14 4" xfId="17014" xr:uid="{00000000-0005-0000-0000-00008F520000}"/>
    <cellStyle name="Normal 9 14 4 2" xfId="23754" xr:uid="{00000000-0005-0000-0000-000090520000}"/>
    <cellStyle name="Normal 9 14 5" xfId="23751" xr:uid="{00000000-0005-0000-0000-000091520000}"/>
    <cellStyle name="Normal 9 15" xfId="17015" xr:uid="{00000000-0005-0000-0000-000092520000}"/>
    <cellStyle name="Normal 9 15 2" xfId="17016" xr:uid="{00000000-0005-0000-0000-000093520000}"/>
    <cellStyle name="Normal 9 15 2 2" xfId="23756" xr:uid="{00000000-0005-0000-0000-000094520000}"/>
    <cellStyle name="Normal 9 15 3" xfId="17017" xr:uid="{00000000-0005-0000-0000-000095520000}"/>
    <cellStyle name="Normal 9 15 3 2" xfId="23757" xr:uid="{00000000-0005-0000-0000-000096520000}"/>
    <cellStyle name="Normal 9 15 4" xfId="17018" xr:uid="{00000000-0005-0000-0000-000097520000}"/>
    <cellStyle name="Normal 9 15 4 2" xfId="23758" xr:uid="{00000000-0005-0000-0000-000098520000}"/>
    <cellStyle name="Normal 9 15 5" xfId="23755" xr:uid="{00000000-0005-0000-0000-000099520000}"/>
    <cellStyle name="Normal 9 16" xfId="17019" xr:uid="{00000000-0005-0000-0000-00009A520000}"/>
    <cellStyle name="Normal 9 16 2" xfId="17020" xr:uid="{00000000-0005-0000-0000-00009B520000}"/>
    <cellStyle name="Normal 9 16 2 2" xfId="23760" xr:uid="{00000000-0005-0000-0000-00009C520000}"/>
    <cellStyle name="Normal 9 16 3" xfId="17021" xr:uid="{00000000-0005-0000-0000-00009D520000}"/>
    <cellStyle name="Normal 9 16 3 2" xfId="23761" xr:uid="{00000000-0005-0000-0000-00009E520000}"/>
    <cellStyle name="Normal 9 16 4" xfId="17022" xr:uid="{00000000-0005-0000-0000-00009F520000}"/>
    <cellStyle name="Normal 9 16 4 2" xfId="23762" xr:uid="{00000000-0005-0000-0000-0000A0520000}"/>
    <cellStyle name="Normal 9 16 5" xfId="23759" xr:uid="{00000000-0005-0000-0000-0000A1520000}"/>
    <cellStyle name="Normal 9 17" xfId="17023" xr:uid="{00000000-0005-0000-0000-0000A2520000}"/>
    <cellStyle name="Normal 9 17 2" xfId="17024" xr:uid="{00000000-0005-0000-0000-0000A3520000}"/>
    <cellStyle name="Normal 9 17 2 2" xfId="23764" xr:uid="{00000000-0005-0000-0000-0000A4520000}"/>
    <cellStyle name="Normal 9 17 3" xfId="17025" xr:uid="{00000000-0005-0000-0000-0000A5520000}"/>
    <cellStyle name="Normal 9 17 3 2" xfId="23765" xr:uid="{00000000-0005-0000-0000-0000A6520000}"/>
    <cellStyle name="Normal 9 17 4" xfId="17026" xr:uid="{00000000-0005-0000-0000-0000A7520000}"/>
    <cellStyle name="Normal 9 17 4 2" xfId="23766" xr:uid="{00000000-0005-0000-0000-0000A8520000}"/>
    <cellStyle name="Normal 9 17 5" xfId="23763" xr:uid="{00000000-0005-0000-0000-0000A9520000}"/>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3" xfId="23769" xr:uid="{00000000-0005-0000-0000-0000AF520000}"/>
    <cellStyle name="Normal 9 18 2 3" xfId="17031" xr:uid="{00000000-0005-0000-0000-0000B0520000}"/>
    <cellStyle name="Normal 9 18 2 3 2" xfId="23771" xr:uid="{00000000-0005-0000-0000-0000B1520000}"/>
    <cellStyle name="Normal 9 18 2 4" xfId="23768" xr:uid="{00000000-0005-0000-0000-0000B2520000}"/>
    <cellStyle name="Normal 9 18 3" xfId="17032" xr:uid="{00000000-0005-0000-0000-0000B3520000}"/>
    <cellStyle name="Normal 9 18 3 2" xfId="17033" xr:uid="{00000000-0005-0000-0000-0000B4520000}"/>
    <cellStyle name="Normal 9 18 3 2 2" xfId="23773" xr:uid="{00000000-0005-0000-0000-0000B5520000}"/>
    <cellStyle name="Normal 9 18 3 3" xfId="23772" xr:uid="{00000000-0005-0000-0000-0000B6520000}"/>
    <cellStyle name="Normal 9 18 4" xfId="17034" xr:uid="{00000000-0005-0000-0000-0000B7520000}"/>
    <cellStyle name="Normal 9 18 4 2" xfId="23774" xr:uid="{00000000-0005-0000-0000-0000B8520000}"/>
    <cellStyle name="Normal 9 18 5" xfId="23767" xr:uid="{00000000-0005-0000-0000-0000B9520000}"/>
    <cellStyle name="Normal 9 19" xfId="17035" xr:uid="{00000000-0005-0000-0000-0000BA520000}"/>
    <cellStyle name="Normal 9 19 2" xfId="23775" xr:uid="{00000000-0005-0000-0000-0000BB520000}"/>
    <cellStyle name="Normal 9 2" xfId="17036" xr:uid="{00000000-0005-0000-0000-0000BC520000}"/>
    <cellStyle name="Normal 9 2 10" xfId="23776" xr:uid="{00000000-0005-0000-0000-0000BD520000}"/>
    <cellStyle name="Normal 9 2 2" xfId="17037" xr:uid="{00000000-0005-0000-0000-0000BE520000}"/>
    <cellStyle name="Normal 9 2 2 10" xfId="17038" xr:uid="{00000000-0005-0000-0000-0000BF520000}"/>
    <cellStyle name="Normal 9 2 2 10 2" xfId="23778" xr:uid="{00000000-0005-0000-0000-0000C0520000}"/>
    <cellStyle name="Normal 9 2 2 11" xfId="17039" xr:uid="{00000000-0005-0000-0000-0000C1520000}"/>
    <cellStyle name="Normal 9 2 2 11 2" xfId="23779" xr:uid="{00000000-0005-0000-0000-0000C2520000}"/>
    <cellStyle name="Normal 9 2 2 12" xfId="23777" xr:uid="{00000000-0005-0000-0000-0000C3520000}"/>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3" xfId="17043" xr:uid="{00000000-0005-0000-0000-0000C8520000}"/>
    <cellStyle name="Normal 9 2 2 2 2 3 2" xfId="23783" xr:uid="{00000000-0005-0000-0000-0000C9520000}"/>
    <cellStyle name="Normal 9 2 2 2 2 4" xfId="17044" xr:uid="{00000000-0005-0000-0000-0000CA520000}"/>
    <cellStyle name="Normal 9 2 2 2 2 5" xfId="17045" xr:uid="{00000000-0005-0000-0000-0000CB520000}"/>
    <cellStyle name="Normal 9 2 2 2 2 6" xfId="23781" xr:uid="{00000000-0005-0000-0000-0000CC520000}"/>
    <cellStyle name="Normal 9 2 2 2 3" xfId="17046" xr:uid="{00000000-0005-0000-0000-0000CD520000}"/>
    <cellStyle name="Normal 9 2 2 2 3 2" xfId="23784" xr:uid="{00000000-0005-0000-0000-0000CE520000}"/>
    <cellStyle name="Normal 9 2 2 2 4" xfId="17047" xr:uid="{00000000-0005-0000-0000-0000CF520000}"/>
    <cellStyle name="Normal 9 2 2 2 4 2" xfId="23785" xr:uid="{00000000-0005-0000-0000-0000D0520000}"/>
    <cellStyle name="Normal 9 2 2 2 5" xfId="17048" xr:uid="{00000000-0005-0000-0000-0000D1520000}"/>
    <cellStyle name="Normal 9 2 2 2 5 2" xfId="17049" xr:uid="{00000000-0005-0000-0000-0000D2520000}"/>
    <cellStyle name="Normal 9 2 2 2 5 3" xfId="23786" xr:uid="{00000000-0005-0000-0000-0000D3520000}"/>
    <cellStyle name="Normal 9 2 2 2 6" xfId="17050" xr:uid="{00000000-0005-0000-0000-0000D4520000}"/>
    <cellStyle name="Normal 9 2 2 2 6 2" xfId="17051" xr:uid="{00000000-0005-0000-0000-0000D5520000}"/>
    <cellStyle name="Normal 9 2 2 2 6 3" xfId="23787" xr:uid="{00000000-0005-0000-0000-0000D6520000}"/>
    <cellStyle name="Normal 9 2 2 2 7" xfId="23780" xr:uid="{00000000-0005-0000-0000-0000D7520000}"/>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3" xfId="23789" xr:uid="{00000000-0005-0000-0000-0000DC520000}"/>
    <cellStyle name="Normal 9 2 2 3 3" xfId="17055" xr:uid="{00000000-0005-0000-0000-0000DD520000}"/>
    <cellStyle name="Normal 9 2 2 3 3 2" xfId="23791" xr:uid="{00000000-0005-0000-0000-0000DE520000}"/>
    <cellStyle name="Normal 9 2 2 3 4" xfId="17056" xr:uid="{00000000-0005-0000-0000-0000DF520000}"/>
    <cellStyle name="Normal 9 2 2 3 4 2" xfId="17057" xr:uid="{00000000-0005-0000-0000-0000E0520000}"/>
    <cellStyle name="Normal 9 2 2 3 4 3" xfId="23792" xr:uid="{00000000-0005-0000-0000-0000E1520000}"/>
    <cellStyle name="Normal 9 2 2 3 5" xfId="17058" xr:uid="{00000000-0005-0000-0000-0000E2520000}"/>
    <cellStyle name="Normal 9 2 2 3 6" xfId="23788" xr:uid="{00000000-0005-0000-0000-0000E3520000}"/>
    <cellStyle name="Normal 9 2 2 4" xfId="17059" xr:uid="{00000000-0005-0000-0000-0000E4520000}"/>
    <cellStyle name="Normal 9 2 2 4 2" xfId="23793" xr:uid="{00000000-0005-0000-0000-0000E5520000}"/>
    <cellStyle name="Normal 9 2 2 5" xfId="17060" xr:uid="{00000000-0005-0000-0000-0000E6520000}"/>
    <cellStyle name="Normal 9 2 2 5 2" xfId="23794" xr:uid="{00000000-0005-0000-0000-0000E7520000}"/>
    <cellStyle name="Normal 9 2 2 6" xfId="17061" xr:uid="{00000000-0005-0000-0000-0000E8520000}"/>
    <cellStyle name="Normal 9 2 2 6 2" xfId="17062" xr:uid="{00000000-0005-0000-0000-0000E9520000}"/>
    <cellStyle name="Normal 9 2 2 6 3" xfId="23795" xr:uid="{00000000-0005-0000-0000-0000EA520000}"/>
    <cellStyle name="Normal 9 2 2 7" xfId="17063" xr:uid="{00000000-0005-0000-0000-0000EB520000}"/>
    <cellStyle name="Normal 9 2 2 7 2" xfId="17064" xr:uid="{00000000-0005-0000-0000-0000EC520000}"/>
    <cellStyle name="Normal 9 2 2 7 3" xfId="23796" xr:uid="{00000000-0005-0000-0000-0000ED520000}"/>
    <cellStyle name="Normal 9 2 2 8" xfId="17065" xr:uid="{00000000-0005-0000-0000-0000EE520000}"/>
    <cellStyle name="Normal 9 2 2 8 2" xfId="23797" xr:uid="{00000000-0005-0000-0000-0000EF520000}"/>
    <cellStyle name="Normal 9 2 2 9" xfId="17066" xr:uid="{00000000-0005-0000-0000-0000F0520000}"/>
    <cellStyle name="Normal 9 2 2 9 2" xfId="23798" xr:uid="{00000000-0005-0000-0000-0000F1520000}"/>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3" xfId="17070" xr:uid="{00000000-0005-0000-0000-0000F6520000}"/>
    <cellStyle name="Normal 9 2 3 2 3 2" xfId="23802" xr:uid="{00000000-0005-0000-0000-0000F7520000}"/>
    <cellStyle name="Normal 9 2 3 2 4" xfId="17071" xr:uid="{00000000-0005-0000-0000-0000F8520000}"/>
    <cellStyle name="Normal 9 2 3 2 5" xfId="17072" xr:uid="{00000000-0005-0000-0000-0000F9520000}"/>
    <cellStyle name="Normal 9 2 3 2 6" xfId="23800" xr:uid="{00000000-0005-0000-0000-0000FA520000}"/>
    <cellStyle name="Normal 9 2 3 3" xfId="17073" xr:uid="{00000000-0005-0000-0000-0000FB520000}"/>
    <cellStyle name="Normal 9 2 3 3 2" xfId="23803" xr:uid="{00000000-0005-0000-0000-0000FC520000}"/>
    <cellStyle name="Normal 9 2 3 4" xfId="17074" xr:uid="{00000000-0005-0000-0000-0000FD520000}"/>
    <cellStyle name="Normal 9 2 3 4 2" xfId="23804" xr:uid="{00000000-0005-0000-0000-0000FE520000}"/>
    <cellStyle name="Normal 9 2 3 5" xfId="17075" xr:uid="{00000000-0005-0000-0000-0000FF520000}"/>
    <cellStyle name="Normal 9 2 3 6" xfId="17076" xr:uid="{00000000-0005-0000-0000-000000530000}"/>
    <cellStyle name="Normal 9 2 3 7" xfId="23799" xr:uid="{00000000-0005-0000-0000-000001530000}"/>
    <cellStyle name="Normal 9 2 4" xfId="17077" xr:uid="{00000000-0005-0000-0000-000002530000}"/>
    <cellStyle name="Normal 9 2 4 2" xfId="17078" xr:uid="{00000000-0005-0000-0000-000003530000}"/>
    <cellStyle name="Normal 9 2 4 2 2" xfId="23806" xr:uid="{00000000-0005-0000-0000-000004530000}"/>
    <cellStyle name="Normal 9 2 4 3" xfId="17079" xr:uid="{00000000-0005-0000-0000-000005530000}"/>
    <cellStyle name="Normal 9 2 4 3 2" xfId="23807" xr:uid="{00000000-0005-0000-0000-000006530000}"/>
    <cellStyle name="Normal 9 2 4 4" xfId="17080" xr:uid="{00000000-0005-0000-0000-000007530000}"/>
    <cellStyle name="Normal 9 2 4 5" xfId="17081" xr:uid="{00000000-0005-0000-0000-000008530000}"/>
    <cellStyle name="Normal 9 2 4 6" xfId="23805" xr:uid="{00000000-0005-0000-0000-000009530000}"/>
    <cellStyle name="Normal 9 2 5" xfId="17082" xr:uid="{00000000-0005-0000-0000-00000A530000}"/>
    <cellStyle name="Normal 9 2 5 2" xfId="23808" xr:uid="{00000000-0005-0000-0000-00000B530000}"/>
    <cellStyle name="Normal 9 2 6" xfId="17083" xr:uid="{00000000-0005-0000-0000-00000C530000}"/>
    <cellStyle name="Normal 9 2 6 2" xfId="23809" xr:uid="{00000000-0005-0000-0000-00000D530000}"/>
    <cellStyle name="Normal 9 2 7" xfId="17084" xr:uid="{00000000-0005-0000-0000-00000E530000}"/>
    <cellStyle name="Normal 9 2 7 2" xfId="17085" xr:uid="{00000000-0005-0000-0000-00000F530000}"/>
    <cellStyle name="Normal 9 2 7 3" xfId="23810" xr:uid="{00000000-0005-0000-0000-000010530000}"/>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9" xfId="17089" xr:uid="{00000000-0005-0000-0000-000015530000}"/>
    <cellStyle name="Normal 9 20" xfId="17090" xr:uid="{00000000-0005-0000-0000-000016530000}"/>
    <cellStyle name="Normal 9 20 2" xfId="23812" xr:uid="{00000000-0005-0000-0000-000017530000}"/>
    <cellStyle name="Normal 9 21" xfId="17091" xr:uid="{00000000-0005-0000-0000-000018530000}"/>
    <cellStyle name="Normal 9 21 2" xfId="23813" xr:uid="{00000000-0005-0000-0000-000019530000}"/>
    <cellStyle name="Normal 9 22" xfId="17092" xr:uid="{00000000-0005-0000-0000-00001A530000}"/>
    <cellStyle name="Normal 9 22 2" xfId="23814" xr:uid="{00000000-0005-0000-0000-00001B530000}"/>
    <cellStyle name="Normal 9 3" xfId="17093" xr:uid="{00000000-0005-0000-0000-00001C530000}"/>
    <cellStyle name="Normal 9 3 2" xfId="17094" xr:uid="{00000000-0005-0000-0000-00001D530000}"/>
    <cellStyle name="Normal 9 3 2 2" xfId="17095" xr:uid="{00000000-0005-0000-0000-00001E530000}"/>
    <cellStyle name="Normal 9 3 2 2 2" xfId="17096" xr:uid="{00000000-0005-0000-0000-00001F530000}"/>
    <cellStyle name="Normal 9 3 2 2 2 2" xfId="23818" xr:uid="{00000000-0005-0000-0000-000020530000}"/>
    <cellStyle name="Normal 9 3 2 2 3" xfId="17097" xr:uid="{00000000-0005-0000-0000-000021530000}"/>
    <cellStyle name="Normal 9 3 2 2 3 2" xfId="23819" xr:uid="{00000000-0005-0000-0000-000022530000}"/>
    <cellStyle name="Normal 9 3 2 2 4" xfId="17098" xr:uid="{00000000-0005-0000-0000-000023530000}"/>
    <cellStyle name="Normal 9 3 2 2 5" xfId="17099" xr:uid="{00000000-0005-0000-0000-000024530000}"/>
    <cellStyle name="Normal 9 3 2 2 6" xfId="23817" xr:uid="{00000000-0005-0000-0000-000025530000}"/>
    <cellStyle name="Normal 9 3 2 3" xfId="17100" xr:uid="{00000000-0005-0000-0000-000026530000}"/>
    <cellStyle name="Normal 9 3 2 3 2" xfId="17101" xr:uid="{00000000-0005-0000-0000-000027530000}"/>
    <cellStyle name="Normal 9 3 2 3 2 2" xfId="23821" xr:uid="{00000000-0005-0000-0000-000028530000}"/>
    <cellStyle name="Normal 9 3 2 3 3" xfId="23820" xr:uid="{00000000-0005-0000-0000-000029530000}"/>
    <cellStyle name="Normal 9 3 2 4" xfId="17102" xr:uid="{00000000-0005-0000-0000-00002A530000}"/>
    <cellStyle name="Normal 9 3 2 4 2" xfId="23822" xr:uid="{00000000-0005-0000-0000-00002B530000}"/>
    <cellStyle name="Normal 9 3 2 5" xfId="17103" xr:uid="{00000000-0005-0000-0000-00002C530000}"/>
    <cellStyle name="Normal 9 3 2 5 2" xfId="17104" xr:uid="{00000000-0005-0000-0000-00002D530000}"/>
    <cellStyle name="Normal 9 3 2 5 3" xfId="23823" xr:uid="{00000000-0005-0000-0000-00002E530000}"/>
    <cellStyle name="Normal 9 3 2 6" xfId="17105" xr:uid="{00000000-0005-0000-0000-00002F530000}"/>
    <cellStyle name="Normal 9 3 2 6 2" xfId="17106" xr:uid="{00000000-0005-0000-0000-000030530000}"/>
    <cellStyle name="Normal 9 3 2 6 3" xfId="23824" xr:uid="{00000000-0005-0000-0000-000031530000}"/>
    <cellStyle name="Normal 9 3 2 7" xfId="17107" xr:uid="{00000000-0005-0000-0000-000032530000}"/>
    <cellStyle name="Normal 9 3 2 7 2" xfId="23825" xr:uid="{00000000-0005-0000-0000-000033530000}"/>
    <cellStyle name="Normal 9 3 2 8" xfId="23816" xr:uid="{00000000-0005-0000-0000-000034530000}"/>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3" xfId="23827" xr:uid="{00000000-0005-0000-0000-000039530000}"/>
    <cellStyle name="Normal 9 3 3 3" xfId="17111" xr:uid="{00000000-0005-0000-0000-00003A530000}"/>
    <cellStyle name="Normal 9 3 3 3 2" xfId="23829" xr:uid="{00000000-0005-0000-0000-00003B530000}"/>
    <cellStyle name="Normal 9 3 3 4" xfId="17112" xr:uid="{00000000-0005-0000-0000-00003C530000}"/>
    <cellStyle name="Normal 9 3 3 4 2" xfId="17113" xr:uid="{00000000-0005-0000-0000-00003D530000}"/>
    <cellStyle name="Normal 9 3 3 4 3" xfId="23830" xr:uid="{00000000-0005-0000-0000-00003E530000}"/>
    <cellStyle name="Normal 9 3 3 5" xfId="17114" xr:uid="{00000000-0005-0000-0000-00003F530000}"/>
    <cellStyle name="Normal 9 3 3 6" xfId="23826" xr:uid="{00000000-0005-0000-0000-000040530000}"/>
    <cellStyle name="Normal 9 3 4" xfId="17115" xr:uid="{00000000-0005-0000-0000-000041530000}"/>
    <cellStyle name="Normal 9 3 4 2" xfId="17116" xr:uid="{00000000-0005-0000-0000-000042530000}"/>
    <cellStyle name="Normal 9 3 4 2 2" xfId="23832" xr:uid="{00000000-0005-0000-0000-000043530000}"/>
    <cellStyle name="Normal 9 3 4 3" xfId="17117" xr:uid="{00000000-0005-0000-0000-000044530000}"/>
    <cellStyle name="Normal 9 3 4 3 2" xfId="23833" xr:uid="{00000000-0005-0000-0000-000045530000}"/>
    <cellStyle name="Normal 9 3 4 4" xfId="23831" xr:uid="{00000000-0005-0000-0000-000046530000}"/>
    <cellStyle name="Normal 9 3 5" xfId="17118" xr:uid="{00000000-0005-0000-0000-000047530000}"/>
    <cellStyle name="Normal 9 3 5 2" xfId="23834" xr:uid="{00000000-0005-0000-0000-000048530000}"/>
    <cellStyle name="Normal 9 3 6" xfId="17119" xr:uid="{00000000-0005-0000-0000-000049530000}"/>
    <cellStyle name="Normal 9 3 6 2" xfId="17120" xr:uid="{00000000-0005-0000-0000-00004A530000}"/>
    <cellStyle name="Normal 9 3 6 3" xfId="23835" xr:uid="{00000000-0005-0000-0000-00004B530000}"/>
    <cellStyle name="Normal 9 3 7" xfId="17121" xr:uid="{00000000-0005-0000-0000-00004C530000}"/>
    <cellStyle name="Normal 9 3 7 2" xfId="17122" xr:uid="{00000000-0005-0000-0000-00004D530000}"/>
    <cellStyle name="Normal 9 3 7 3" xfId="23836" xr:uid="{00000000-0005-0000-0000-00004E530000}"/>
    <cellStyle name="Normal 9 3 8" xfId="17123" xr:uid="{00000000-0005-0000-0000-00004F530000}"/>
    <cellStyle name="Normal 9 3 8 2" xfId="23837" xr:uid="{00000000-0005-0000-0000-000050530000}"/>
    <cellStyle name="Normal 9 3 9" xfId="23815" xr:uid="{00000000-0005-0000-0000-000051530000}"/>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3" xfId="17127" xr:uid="{00000000-0005-0000-0000-000056530000}"/>
    <cellStyle name="Normal 9 4 2 3 2" xfId="23841" xr:uid="{00000000-0005-0000-0000-000057530000}"/>
    <cellStyle name="Normal 9 4 2 4" xfId="17128" xr:uid="{00000000-0005-0000-0000-000058530000}"/>
    <cellStyle name="Normal 9 4 2 4 2" xfId="17129" xr:uid="{00000000-0005-0000-0000-000059530000}"/>
    <cellStyle name="Normal 9 4 2 4 3" xfId="23842" xr:uid="{00000000-0005-0000-0000-00005A530000}"/>
    <cellStyle name="Normal 9 4 2 5" xfId="17130" xr:uid="{00000000-0005-0000-0000-00005B530000}"/>
    <cellStyle name="Normal 9 4 2 5 2" xfId="17131" xr:uid="{00000000-0005-0000-0000-00005C530000}"/>
    <cellStyle name="Normal 9 4 2 5 3" xfId="23843" xr:uid="{00000000-0005-0000-0000-00005D530000}"/>
    <cellStyle name="Normal 9 4 2 6" xfId="23839" xr:uid="{00000000-0005-0000-0000-00005E530000}"/>
    <cellStyle name="Normal 9 4 3" xfId="17132" xr:uid="{00000000-0005-0000-0000-00005F530000}"/>
    <cellStyle name="Normal 9 4 3 2" xfId="23844" xr:uid="{00000000-0005-0000-0000-000060530000}"/>
    <cellStyle name="Normal 9 4 4" xfId="17133" xr:uid="{00000000-0005-0000-0000-000061530000}"/>
    <cellStyle name="Normal 9 4 4 2" xfId="23845" xr:uid="{00000000-0005-0000-0000-000062530000}"/>
    <cellStyle name="Normal 9 4 5" xfId="17134" xr:uid="{00000000-0005-0000-0000-000063530000}"/>
    <cellStyle name="Normal 9 4 5 2" xfId="17135" xr:uid="{00000000-0005-0000-0000-000064530000}"/>
    <cellStyle name="Normal 9 4 5 3" xfId="23846" xr:uid="{00000000-0005-0000-0000-000065530000}"/>
    <cellStyle name="Normal 9 4 6" xfId="17136" xr:uid="{00000000-0005-0000-0000-000066530000}"/>
    <cellStyle name="Normal 9 4 7" xfId="23838" xr:uid="{00000000-0005-0000-0000-000067530000}"/>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3" xfId="17140" xr:uid="{00000000-0005-0000-0000-00006C530000}"/>
    <cellStyle name="Normal 9 5 2 3 2" xfId="23850" xr:uid="{00000000-0005-0000-0000-00006D530000}"/>
    <cellStyle name="Normal 9 5 2 4" xfId="17141" xr:uid="{00000000-0005-0000-0000-00006E530000}"/>
    <cellStyle name="Normal 9 5 2 4 2" xfId="23851" xr:uid="{00000000-0005-0000-0000-00006F530000}"/>
    <cellStyle name="Normal 9 5 2 5" xfId="17142" xr:uid="{00000000-0005-0000-0000-000070530000}"/>
    <cellStyle name="Normal 9 5 2 5 2" xfId="23852" xr:uid="{00000000-0005-0000-0000-000071530000}"/>
    <cellStyle name="Normal 9 5 2 6" xfId="23848" xr:uid="{00000000-0005-0000-0000-000072530000}"/>
    <cellStyle name="Normal 9 5 3" xfId="17143" xr:uid="{00000000-0005-0000-0000-000073530000}"/>
    <cellStyle name="Normal 9 5 3 2" xfId="17144" xr:uid="{00000000-0005-0000-0000-000074530000}"/>
    <cellStyle name="Normal 9 5 3 2 2" xfId="23854" xr:uid="{00000000-0005-0000-0000-000075530000}"/>
    <cellStyle name="Normal 9 5 3 3" xfId="17145" xr:uid="{00000000-0005-0000-0000-000076530000}"/>
    <cellStyle name="Normal 9 5 3 3 2" xfId="23855" xr:uid="{00000000-0005-0000-0000-000077530000}"/>
    <cellStyle name="Normal 9 5 3 4" xfId="17146" xr:uid="{00000000-0005-0000-0000-000078530000}"/>
    <cellStyle name="Normal 9 5 3 4 2" xfId="23856" xr:uid="{00000000-0005-0000-0000-000079530000}"/>
    <cellStyle name="Normal 9 5 3 5" xfId="23853" xr:uid="{00000000-0005-0000-0000-00007A530000}"/>
    <cellStyle name="Normal 9 5 4" xfId="17147" xr:uid="{00000000-0005-0000-0000-00007B530000}"/>
    <cellStyle name="Normal 9 5 4 2" xfId="17148" xr:uid="{00000000-0005-0000-0000-00007C530000}"/>
    <cellStyle name="Normal 9 5 4 2 2" xfId="23858" xr:uid="{00000000-0005-0000-0000-00007D530000}"/>
    <cellStyle name="Normal 9 5 4 3" xfId="17149" xr:uid="{00000000-0005-0000-0000-00007E530000}"/>
    <cellStyle name="Normal 9 5 4 3 2" xfId="23859" xr:uid="{00000000-0005-0000-0000-00007F530000}"/>
    <cellStyle name="Normal 9 5 4 4" xfId="17150" xr:uid="{00000000-0005-0000-0000-000080530000}"/>
    <cellStyle name="Normal 9 5 4 5" xfId="23857" xr:uid="{00000000-0005-0000-0000-000081530000}"/>
    <cellStyle name="Normal 9 5 5" xfId="17151" xr:uid="{00000000-0005-0000-0000-000082530000}"/>
    <cellStyle name="Normal 9 5 5 2" xfId="17152" xr:uid="{00000000-0005-0000-0000-000083530000}"/>
    <cellStyle name="Normal 9 5 5 3" xfId="23860" xr:uid="{00000000-0005-0000-0000-000084530000}"/>
    <cellStyle name="Normal 9 5 6" xfId="17153" xr:uid="{00000000-0005-0000-0000-000085530000}"/>
    <cellStyle name="Normal 9 5 6 2" xfId="23861" xr:uid="{00000000-0005-0000-0000-000086530000}"/>
    <cellStyle name="Normal 9 5 7" xfId="23847" xr:uid="{00000000-0005-0000-0000-000087530000}"/>
    <cellStyle name="Normal 9 6" xfId="17154" xr:uid="{00000000-0005-0000-0000-000088530000}"/>
    <cellStyle name="Normal 9 6 2" xfId="17155" xr:uid="{00000000-0005-0000-0000-000089530000}"/>
    <cellStyle name="Normal 9 6 2 2" xfId="17156" xr:uid="{00000000-0005-0000-0000-00008A530000}"/>
    <cellStyle name="Normal 9 6 2 2 2" xfId="23864" xr:uid="{00000000-0005-0000-0000-00008B530000}"/>
    <cellStyle name="Normal 9 6 2 3" xfId="17157" xr:uid="{00000000-0005-0000-0000-00008C530000}"/>
    <cellStyle name="Normal 9 6 2 3 2" xfId="23865" xr:uid="{00000000-0005-0000-0000-00008D530000}"/>
    <cellStyle name="Normal 9 6 2 4" xfId="17158" xr:uid="{00000000-0005-0000-0000-00008E530000}"/>
    <cellStyle name="Normal 9 6 2 4 2" xfId="23866" xr:uid="{00000000-0005-0000-0000-00008F530000}"/>
    <cellStyle name="Normal 9 6 2 5" xfId="23863" xr:uid="{00000000-0005-0000-0000-000090530000}"/>
    <cellStyle name="Normal 9 6 3" xfId="17159" xr:uid="{00000000-0005-0000-0000-000091530000}"/>
    <cellStyle name="Normal 9 6 3 2" xfId="17160" xr:uid="{00000000-0005-0000-0000-000092530000}"/>
    <cellStyle name="Normal 9 6 3 2 2" xfId="23868" xr:uid="{00000000-0005-0000-0000-000093530000}"/>
    <cellStyle name="Normal 9 6 3 3" xfId="23867" xr:uid="{00000000-0005-0000-0000-000094530000}"/>
    <cellStyle name="Normal 9 6 4" xfId="17161" xr:uid="{00000000-0005-0000-0000-000095530000}"/>
    <cellStyle name="Normal 9 6 4 2" xfId="17162" xr:uid="{00000000-0005-0000-0000-000096530000}"/>
    <cellStyle name="Normal 9 6 4 2 2" xfId="23870" xr:uid="{00000000-0005-0000-0000-000097530000}"/>
    <cellStyle name="Normal 9 6 4 3" xfId="23869" xr:uid="{00000000-0005-0000-0000-000098530000}"/>
    <cellStyle name="Normal 9 6 5" xfId="17163" xr:uid="{00000000-0005-0000-0000-000099530000}"/>
    <cellStyle name="Normal 9 6 5 2" xfId="23871" xr:uid="{00000000-0005-0000-0000-00009A530000}"/>
    <cellStyle name="Normal 9 6 6" xfId="17164" xr:uid="{00000000-0005-0000-0000-00009B530000}"/>
    <cellStyle name="Normal 9 6 6 2" xfId="23872" xr:uid="{00000000-0005-0000-0000-00009C530000}"/>
    <cellStyle name="Normal 9 6 7" xfId="17165" xr:uid="{00000000-0005-0000-0000-00009D530000}"/>
    <cellStyle name="Normal 9 6 7 2" xfId="23873" xr:uid="{00000000-0005-0000-0000-00009E530000}"/>
    <cellStyle name="Normal 9 6 8" xfId="23862" xr:uid="{00000000-0005-0000-0000-00009F530000}"/>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3" xfId="23875" xr:uid="{00000000-0005-0000-0000-0000A4530000}"/>
    <cellStyle name="Normal 9 7 3" xfId="17169" xr:uid="{00000000-0005-0000-0000-0000A5530000}"/>
    <cellStyle name="Normal 9 7 3 2" xfId="23877" xr:uid="{00000000-0005-0000-0000-0000A6530000}"/>
    <cellStyle name="Normal 9 7 4" xfId="17170" xr:uid="{00000000-0005-0000-0000-0000A7530000}"/>
    <cellStyle name="Normal 9 7 4 2" xfId="23878" xr:uid="{00000000-0005-0000-0000-0000A8530000}"/>
    <cellStyle name="Normal 9 7 5" xfId="17171" xr:uid="{00000000-0005-0000-0000-0000A9530000}"/>
    <cellStyle name="Normal 9 7 5 2" xfId="23879" xr:uid="{00000000-0005-0000-0000-0000AA530000}"/>
    <cellStyle name="Normal 9 7 6" xfId="23874" xr:uid="{00000000-0005-0000-0000-0000AB530000}"/>
    <cellStyle name="Normal 9 8" xfId="17172" xr:uid="{00000000-0005-0000-0000-0000AC530000}"/>
    <cellStyle name="Normal 9 8 2" xfId="17173" xr:uid="{00000000-0005-0000-0000-0000AD530000}"/>
    <cellStyle name="Normal 9 8 2 2" xfId="23881" xr:uid="{00000000-0005-0000-0000-0000AE530000}"/>
    <cellStyle name="Normal 9 8 3" xfId="17174" xr:uid="{00000000-0005-0000-0000-0000AF530000}"/>
    <cellStyle name="Normal 9 8 3 2" xfId="23882" xr:uid="{00000000-0005-0000-0000-0000B0530000}"/>
    <cellStyle name="Normal 9 8 4" xfId="17175" xr:uid="{00000000-0005-0000-0000-0000B1530000}"/>
    <cellStyle name="Normal 9 8 4 2" xfId="23883" xr:uid="{00000000-0005-0000-0000-0000B2530000}"/>
    <cellStyle name="Normal 9 8 5" xfId="17176" xr:uid="{00000000-0005-0000-0000-0000B3530000}"/>
    <cellStyle name="Normal 9 8 5 2" xfId="23884" xr:uid="{00000000-0005-0000-0000-0000B4530000}"/>
    <cellStyle name="Normal 9 8 6" xfId="17177" xr:uid="{00000000-0005-0000-0000-0000B5530000}"/>
    <cellStyle name="Normal 9 8 7" xfId="23880" xr:uid="{00000000-0005-0000-0000-0000B6530000}"/>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3" xfId="17181" xr:uid="{00000000-0005-0000-0000-0000BB530000}"/>
    <cellStyle name="Normal 9 9 3 2" xfId="17182" xr:uid="{00000000-0005-0000-0000-0000BC530000}"/>
    <cellStyle name="Normal 9 9 3 3" xfId="23887" xr:uid="{00000000-0005-0000-0000-0000BD530000}"/>
    <cellStyle name="Normal 9 9 4" xfId="17183" xr:uid="{00000000-0005-0000-0000-0000BE530000}"/>
    <cellStyle name="Normal 9 9 4 2" xfId="23888" xr:uid="{00000000-0005-0000-0000-0000BF530000}"/>
    <cellStyle name="Normal 9 9 5" xfId="17184" xr:uid="{00000000-0005-0000-0000-0000C0530000}"/>
    <cellStyle name="Normal 9 9 5 2" xfId="23889" xr:uid="{00000000-0005-0000-0000-0000C1530000}"/>
    <cellStyle name="Normal 9 9 6" xfId="17185" xr:uid="{00000000-0005-0000-0000-0000C2530000}"/>
    <cellStyle name="Normal 9 9 7" xfId="23885" xr:uid="{00000000-0005-0000-0000-0000C3530000}"/>
    <cellStyle name="Normal 90" xfId="17186" xr:uid="{00000000-0005-0000-0000-0000C4530000}"/>
    <cellStyle name="Normal 90 2" xfId="17187" xr:uid="{00000000-0005-0000-0000-0000C5530000}"/>
    <cellStyle name="Normal 90 2 2" xfId="23890" xr:uid="{00000000-0005-0000-0000-0000C6530000}"/>
    <cellStyle name="Normal 90 3" xfId="17188" xr:uid="{00000000-0005-0000-0000-0000C7530000}"/>
    <cellStyle name="Normal 90 3 2" xfId="23891" xr:uid="{00000000-0005-0000-0000-0000C8530000}"/>
    <cellStyle name="Normal 91" xfId="17189" xr:uid="{00000000-0005-0000-0000-0000C9530000}"/>
    <cellStyle name="Normal 91 2" xfId="17190" xr:uid="{00000000-0005-0000-0000-0000CA530000}"/>
    <cellStyle name="Normal 91 2 2" xfId="23892" xr:uid="{00000000-0005-0000-0000-0000CB530000}"/>
    <cellStyle name="Normal 91 3" xfId="17191" xr:uid="{00000000-0005-0000-0000-0000CC530000}"/>
    <cellStyle name="Normal 91 3 2" xfId="23893" xr:uid="{00000000-0005-0000-0000-0000CD530000}"/>
    <cellStyle name="Normal 92" xfId="17192" xr:uid="{00000000-0005-0000-0000-0000CE530000}"/>
    <cellStyle name="Normal 92 2" xfId="17193" xr:uid="{00000000-0005-0000-0000-0000CF530000}"/>
    <cellStyle name="Normal 92 2 2" xfId="23894" xr:uid="{00000000-0005-0000-0000-0000D0530000}"/>
    <cellStyle name="Normal 92 3" xfId="17194" xr:uid="{00000000-0005-0000-0000-0000D1530000}"/>
    <cellStyle name="Normal 92 3 2" xfId="23895" xr:uid="{00000000-0005-0000-0000-0000D2530000}"/>
    <cellStyle name="Normal 93" xfId="17195" xr:uid="{00000000-0005-0000-0000-0000D3530000}"/>
    <cellStyle name="Normal 93 2" xfId="17196" xr:uid="{00000000-0005-0000-0000-0000D4530000}"/>
    <cellStyle name="Normal 93 2 2" xfId="23896" xr:uid="{00000000-0005-0000-0000-0000D5530000}"/>
    <cellStyle name="Normal 93 3" xfId="17197" xr:uid="{00000000-0005-0000-0000-0000D6530000}"/>
    <cellStyle name="Normal 93 3 2" xfId="23897" xr:uid="{00000000-0005-0000-0000-0000D7530000}"/>
    <cellStyle name="Normal 94" xfId="17198" xr:uid="{00000000-0005-0000-0000-0000D8530000}"/>
    <cellStyle name="Normal 94 2" xfId="17199" xr:uid="{00000000-0005-0000-0000-0000D9530000}"/>
    <cellStyle name="Normal 94 2 2" xfId="23898" xr:uid="{00000000-0005-0000-0000-0000DA530000}"/>
    <cellStyle name="Normal 94 3" xfId="17200" xr:uid="{00000000-0005-0000-0000-0000DB530000}"/>
    <cellStyle name="Normal 94 3 2" xfId="23899" xr:uid="{00000000-0005-0000-0000-0000DC530000}"/>
    <cellStyle name="Normal 95" xfId="17201" xr:uid="{00000000-0005-0000-0000-0000DD530000}"/>
    <cellStyle name="Normal 95 2" xfId="17202" xr:uid="{00000000-0005-0000-0000-0000DE530000}"/>
    <cellStyle name="Normal 95 2 2" xfId="23900" xr:uid="{00000000-0005-0000-0000-0000DF530000}"/>
    <cellStyle name="Normal 95 3" xfId="17203" xr:uid="{00000000-0005-0000-0000-0000E0530000}"/>
    <cellStyle name="Normal 95 3 2" xfId="23901" xr:uid="{00000000-0005-0000-0000-0000E1530000}"/>
    <cellStyle name="Normal 96" xfId="17204" xr:uid="{00000000-0005-0000-0000-0000E2530000}"/>
    <cellStyle name="Normal 96 2" xfId="17205" xr:uid="{00000000-0005-0000-0000-0000E3530000}"/>
    <cellStyle name="Normal 96 2 2" xfId="23902" xr:uid="{00000000-0005-0000-0000-0000E4530000}"/>
    <cellStyle name="Normal 96 3" xfId="17206" xr:uid="{00000000-0005-0000-0000-0000E5530000}"/>
    <cellStyle name="Normal 96 3 2" xfId="23903" xr:uid="{00000000-0005-0000-0000-0000E6530000}"/>
    <cellStyle name="Normal 97" xfId="17207" xr:uid="{00000000-0005-0000-0000-0000E7530000}"/>
    <cellStyle name="Normal 97 2" xfId="17208" xr:uid="{00000000-0005-0000-0000-0000E8530000}"/>
    <cellStyle name="Normal 97 2 2" xfId="23904" xr:uid="{00000000-0005-0000-0000-0000E9530000}"/>
    <cellStyle name="Normal 97 3" xfId="17209" xr:uid="{00000000-0005-0000-0000-0000EA530000}"/>
    <cellStyle name="Normal 97 3 2" xfId="23905" xr:uid="{00000000-0005-0000-0000-0000EB530000}"/>
    <cellStyle name="Normal 97 4" xfId="17210" xr:uid="{00000000-0005-0000-0000-0000EC530000}"/>
    <cellStyle name="Normal 97 4 2" xfId="23906" xr:uid="{00000000-0005-0000-0000-0000ED530000}"/>
    <cellStyle name="Normal 98" xfId="17211" xr:uid="{00000000-0005-0000-0000-0000EE530000}"/>
    <cellStyle name="Normal 98 2" xfId="17212" xr:uid="{00000000-0005-0000-0000-0000EF530000}"/>
    <cellStyle name="Normal 98 2 2" xfId="23907" xr:uid="{00000000-0005-0000-0000-0000F0530000}"/>
    <cellStyle name="Normal 98 3" xfId="17213" xr:uid="{00000000-0005-0000-0000-0000F1530000}"/>
    <cellStyle name="Normal 98 3 2" xfId="23908" xr:uid="{00000000-0005-0000-0000-0000F2530000}"/>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3" xfId="17217" xr:uid="{00000000-0005-0000-0000-0000F7530000}"/>
    <cellStyle name="Normal 99 3 2" xfId="23910" xr:uid="{00000000-0005-0000-0000-0000F8530000}"/>
    <cellStyle name="Normal 99 4" xfId="17218" xr:uid="{00000000-0005-0000-0000-0000F9530000}"/>
    <cellStyle name="Normal[0]" xfId="17219" xr:uid="{00000000-0005-0000-0000-0000FA530000}"/>
    <cellStyle name="Normal[0] 2" xfId="23911" xr:uid="{00000000-0005-0000-0000-0000FB530000}"/>
    <cellStyle name="Normal[hi" xfId="17220" xr:uid="{00000000-0005-0000-0000-0000FC530000}"/>
    <cellStyle name="Normal[hi 2" xfId="23912" xr:uid="{00000000-0005-0000-0000-0000FD530000}"/>
    <cellStyle name="NormalRO" xfId="17221" xr:uid="{00000000-0005-0000-0000-0000FE530000}"/>
    <cellStyle name="NormalRO 2" xfId="23913" xr:uid="{00000000-0005-0000-0000-0000FF530000}"/>
    <cellStyle name="NormalUP" xfId="17222" xr:uid="{00000000-0005-0000-0000-000000540000}"/>
    <cellStyle name="NormalUP 2" xfId="17223" xr:uid="{00000000-0005-0000-0000-000001540000}"/>
    <cellStyle name="NormalUP 2 2" xfId="23915" xr:uid="{00000000-0005-0000-0000-000002540000}"/>
    <cellStyle name="NormalUP 3" xfId="17224" xr:uid="{00000000-0005-0000-0000-000003540000}"/>
    <cellStyle name="NormalUP 3 2" xfId="17225" xr:uid="{00000000-0005-0000-0000-000004540000}"/>
    <cellStyle name="NormalUP 3 2 2" xfId="23917" xr:uid="{00000000-0005-0000-0000-000005540000}"/>
    <cellStyle name="NormalUP 3 3" xfId="23916" xr:uid="{00000000-0005-0000-0000-000006540000}"/>
    <cellStyle name="NormalUP 4" xfId="17226" xr:uid="{00000000-0005-0000-0000-000007540000}"/>
    <cellStyle name="NormalUP 4 2" xfId="17227" xr:uid="{00000000-0005-0000-0000-000008540000}"/>
    <cellStyle name="NormalUP 4 2 2" xfId="23919" xr:uid="{00000000-0005-0000-0000-000009540000}"/>
    <cellStyle name="NormalUP 4 3" xfId="23918" xr:uid="{00000000-0005-0000-0000-00000A540000}"/>
    <cellStyle name="NormalUP 5" xfId="17228" xr:uid="{00000000-0005-0000-0000-00000B540000}"/>
    <cellStyle name="NormalUP 5 2" xfId="17229" xr:uid="{00000000-0005-0000-0000-00000C540000}"/>
    <cellStyle name="NormalUP 5 2 2" xfId="23921" xr:uid="{00000000-0005-0000-0000-00000D540000}"/>
    <cellStyle name="NormalUP 5 3" xfId="23920" xr:uid="{00000000-0005-0000-0000-00000E540000}"/>
    <cellStyle name="NormalUP 6" xfId="23914" xr:uid="{00000000-0005-0000-0000-00000F540000}"/>
    <cellStyle name="Note 10" xfId="17230" xr:uid="{00000000-0005-0000-0000-000010540000}"/>
    <cellStyle name="Note 10 2" xfId="17231" xr:uid="{00000000-0005-0000-0000-000011540000}"/>
    <cellStyle name="Note 10 3" xfId="23922" xr:uid="{00000000-0005-0000-0000-000012540000}"/>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1" xfId="17236" xr:uid="{00000000-0005-0000-0000-000018540000}"/>
    <cellStyle name="Note 2 11 2" xfId="23924" xr:uid="{00000000-0005-0000-0000-000019540000}"/>
    <cellStyle name="Note 2 12" xfId="17237" xr:uid="{00000000-0005-0000-0000-00001A540000}"/>
    <cellStyle name="Note 2 12 2" xfId="23925" xr:uid="{00000000-0005-0000-0000-00001B540000}"/>
    <cellStyle name="Note 2 13" xfId="17238" xr:uid="{00000000-0005-0000-0000-00001C540000}"/>
    <cellStyle name="Note 2 13 2" xfId="23926" xr:uid="{00000000-0005-0000-0000-00001D540000}"/>
    <cellStyle name="Note 2 14" xfId="17239" xr:uid="{00000000-0005-0000-0000-00001E540000}"/>
    <cellStyle name="Note 2 14 2" xfId="23927" xr:uid="{00000000-0005-0000-0000-00001F540000}"/>
    <cellStyle name="Note 2 15" xfId="17240" xr:uid="{00000000-0005-0000-0000-000020540000}"/>
    <cellStyle name="Note 2 16" xfId="17241" xr:uid="{00000000-0005-0000-0000-000021540000}"/>
    <cellStyle name="Note 2 2" xfId="17242" xr:uid="{00000000-0005-0000-0000-000022540000}"/>
    <cellStyle name="Note 2 2 10" xfId="17243" xr:uid="{00000000-0005-0000-0000-000023540000}"/>
    <cellStyle name="Note 2 2 10 2" xfId="23928" xr:uid="{00000000-0005-0000-0000-000024540000}"/>
    <cellStyle name="Note 2 2 11" xfId="17244" xr:uid="{00000000-0005-0000-0000-000025540000}"/>
    <cellStyle name="Note 2 2 11 2" xfId="23929" xr:uid="{00000000-0005-0000-0000-000026540000}"/>
    <cellStyle name="Note 2 2 12" xfId="17245" xr:uid="{00000000-0005-0000-0000-000027540000}"/>
    <cellStyle name="Note 2 2 12 2" xfId="23930" xr:uid="{00000000-0005-0000-0000-000028540000}"/>
    <cellStyle name="Note 2 2 13" xfId="17246" xr:uid="{00000000-0005-0000-0000-000029540000}"/>
    <cellStyle name="Note 2 2 2" xfId="17247" xr:uid="{00000000-0005-0000-0000-00002A540000}"/>
    <cellStyle name="Note 2 2 2 2" xfId="17248" xr:uid="{00000000-0005-0000-0000-00002B540000}"/>
    <cellStyle name="Note 2 2 2 2 2" xfId="17249" xr:uid="{00000000-0005-0000-0000-00002C540000}"/>
    <cellStyle name="Note 2 2 2 2 2 2" xfId="17250" xr:uid="{00000000-0005-0000-0000-00002D540000}"/>
    <cellStyle name="Note 2 2 2 2 2 2 2" xfId="23934" xr:uid="{00000000-0005-0000-0000-00002E540000}"/>
    <cellStyle name="Note 2 2 2 2 2 3" xfId="23933" xr:uid="{00000000-0005-0000-0000-00002F540000}"/>
    <cellStyle name="Note 2 2 2 2 3" xfId="17251" xr:uid="{00000000-0005-0000-0000-000030540000}"/>
    <cellStyle name="Note 2 2 2 2 3 2" xfId="23935" xr:uid="{00000000-0005-0000-0000-000031540000}"/>
    <cellStyle name="Note 2 2 2 2 4" xfId="17252" xr:uid="{00000000-0005-0000-0000-000032540000}"/>
    <cellStyle name="Note 2 2 2 2 4 2" xfId="23936" xr:uid="{00000000-0005-0000-0000-000033540000}"/>
    <cellStyle name="Note 2 2 2 2 5" xfId="17253" xr:uid="{00000000-0005-0000-0000-000034540000}"/>
    <cellStyle name="Note 2 2 2 2 5 2" xfId="23937" xr:uid="{00000000-0005-0000-0000-000035540000}"/>
    <cellStyle name="Note 2 2 2 2 6" xfId="17254" xr:uid="{00000000-0005-0000-0000-000036540000}"/>
    <cellStyle name="Note 2 2 2 2 6 2" xfId="23938" xr:uid="{00000000-0005-0000-0000-000037540000}"/>
    <cellStyle name="Note 2 2 2 2 7" xfId="17255" xr:uid="{00000000-0005-0000-0000-000038540000}"/>
    <cellStyle name="Note 2 2 2 2 8" xfId="23932" xr:uid="{00000000-0005-0000-0000-000039540000}"/>
    <cellStyle name="Note 2 2 2 3" xfId="17256" xr:uid="{00000000-0005-0000-0000-00003A540000}"/>
    <cellStyle name="Note 2 2 2 3 2" xfId="17257" xr:uid="{00000000-0005-0000-0000-00003B540000}"/>
    <cellStyle name="Note 2 2 2 3 2 2" xfId="23940" xr:uid="{00000000-0005-0000-0000-00003C540000}"/>
    <cellStyle name="Note 2 2 2 3 3" xfId="17258" xr:uid="{00000000-0005-0000-0000-00003D540000}"/>
    <cellStyle name="Note 2 2 2 3 4" xfId="23939" xr:uid="{00000000-0005-0000-0000-00003E540000}"/>
    <cellStyle name="Note 2 2 2 4" xfId="17259" xr:uid="{00000000-0005-0000-0000-00003F540000}"/>
    <cellStyle name="Note 2 2 2 4 2" xfId="23941" xr:uid="{00000000-0005-0000-0000-000040540000}"/>
    <cellStyle name="Note 2 2 2 5" xfId="17260" xr:uid="{00000000-0005-0000-0000-000041540000}"/>
    <cellStyle name="Note 2 2 2 5 2" xfId="23942" xr:uid="{00000000-0005-0000-0000-000042540000}"/>
    <cellStyle name="Note 2 2 2 6" xfId="17261" xr:uid="{00000000-0005-0000-0000-000043540000}"/>
    <cellStyle name="Note 2 2 2 6 2" xfId="23943" xr:uid="{00000000-0005-0000-0000-000044540000}"/>
    <cellStyle name="Note 2 2 2 7" xfId="17262" xr:uid="{00000000-0005-0000-0000-000045540000}"/>
    <cellStyle name="Note 2 2 2 7 2" xfId="23944" xr:uid="{00000000-0005-0000-0000-000046540000}"/>
    <cellStyle name="Note 2 2 2 8" xfId="17263" xr:uid="{00000000-0005-0000-0000-000047540000}"/>
    <cellStyle name="Note 2 2 2 9" xfId="23931" xr:uid="{00000000-0005-0000-0000-000048540000}"/>
    <cellStyle name="Note 2 2 3" xfId="17264" xr:uid="{00000000-0005-0000-0000-000049540000}"/>
    <cellStyle name="Note 2 2 3 2" xfId="17265" xr:uid="{00000000-0005-0000-0000-00004A540000}"/>
    <cellStyle name="Note 2 2 3 2 2" xfId="23946" xr:uid="{00000000-0005-0000-0000-00004B540000}"/>
    <cellStyle name="Note 2 2 3 3" xfId="17266" xr:uid="{00000000-0005-0000-0000-00004C540000}"/>
    <cellStyle name="Note 2 2 3 3 2" xfId="23947" xr:uid="{00000000-0005-0000-0000-00004D540000}"/>
    <cellStyle name="Note 2 2 3 4" xfId="17267" xr:uid="{00000000-0005-0000-0000-00004E540000}"/>
    <cellStyle name="Note 2 2 3 4 2" xfId="23948" xr:uid="{00000000-0005-0000-0000-00004F540000}"/>
    <cellStyle name="Note 2 2 3 5" xfId="17268" xr:uid="{00000000-0005-0000-0000-000050540000}"/>
    <cellStyle name="Note 2 2 3 6" xfId="23945" xr:uid="{00000000-0005-0000-0000-000051540000}"/>
    <cellStyle name="Note 2 2 4" xfId="17269" xr:uid="{00000000-0005-0000-0000-000052540000}"/>
    <cellStyle name="Note 2 2 4 2" xfId="17270" xr:uid="{00000000-0005-0000-0000-000053540000}"/>
    <cellStyle name="Note 2 2 4 3" xfId="23949" xr:uid="{00000000-0005-0000-0000-000054540000}"/>
    <cellStyle name="Note 2 2 5" xfId="17271" xr:uid="{00000000-0005-0000-0000-000055540000}"/>
    <cellStyle name="Note 2 2 5 2" xfId="17272" xr:uid="{00000000-0005-0000-0000-000056540000}"/>
    <cellStyle name="Note 2 2 5 3" xfId="23950" xr:uid="{00000000-0005-0000-0000-000057540000}"/>
    <cellStyle name="Note 2 2 6" xfId="17273" xr:uid="{00000000-0005-0000-0000-000058540000}"/>
    <cellStyle name="Note 2 2 6 2" xfId="23951" xr:uid="{00000000-0005-0000-0000-000059540000}"/>
    <cellStyle name="Note 2 2 7" xfId="17274" xr:uid="{00000000-0005-0000-0000-00005A540000}"/>
    <cellStyle name="Note 2 2 7 2" xfId="23952" xr:uid="{00000000-0005-0000-0000-00005B540000}"/>
    <cellStyle name="Note 2 2 8" xfId="17275" xr:uid="{00000000-0005-0000-0000-00005C540000}"/>
    <cellStyle name="Note 2 2 8 2" xfId="23953" xr:uid="{00000000-0005-0000-0000-00005D540000}"/>
    <cellStyle name="Note 2 2 9" xfId="17276" xr:uid="{00000000-0005-0000-0000-00005E540000}"/>
    <cellStyle name="Note 2 2 9 2" xfId="23954" xr:uid="{00000000-0005-0000-0000-00005F540000}"/>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4" xfId="17285" xr:uid="{00000000-0005-0000-0000-00006A540000}"/>
    <cellStyle name="Note 2 4 2" xfId="17286" xr:uid="{00000000-0005-0000-0000-00006B540000}"/>
    <cellStyle name="Note 2 4 2 2" xfId="17287" xr:uid="{00000000-0005-0000-0000-00006C540000}"/>
    <cellStyle name="Note 2 4 2 2 2" xfId="23959" xr:uid="{00000000-0005-0000-0000-00006D540000}"/>
    <cellStyle name="Note 2 4 2 3" xfId="23958" xr:uid="{00000000-0005-0000-0000-00006E540000}"/>
    <cellStyle name="Note 2 4 3" xfId="17288" xr:uid="{00000000-0005-0000-0000-00006F540000}"/>
    <cellStyle name="Note 2 4 3 2" xfId="23960" xr:uid="{00000000-0005-0000-0000-000070540000}"/>
    <cellStyle name="Note 2 4 4" xfId="17289" xr:uid="{00000000-0005-0000-0000-000071540000}"/>
    <cellStyle name="Note 2 4 4 2" xfId="23961" xr:uid="{00000000-0005-0000-0000-000072540000}"/>
    <cellStyle name="Note 2 4 5" xfId="17290" xr:uid="{00000000-0005-0000-0000-000073540000}"/>
    <cellStyle name="Note 2 4 5 2" xfId="23962" xr:uid="{00000000-0005-0000-0000-000074540000}"/>
    <cellStyle name="Note 2 4 6" xfId="17291" xr:uid="{00000000-0005-0000-0000-000075540000}"/>
    <cellStyle name="Note 2 4 6 2" xfId="23963" xr:uid="{00000000-0005-0000-0000-000076540000}"/>
    <cellStyle name="Note 2 4 7" xfId="17292" xr:uid="{00000000-0005-0000-0000-000077540000}"/>
    <cellStyle name="Note 2 4 7 2" xfId="23964" xr:uid="{00000000-0005-0000-0000-000078540000}"/>
    <cellStyle name="Note 2 4 8" xfId="17293" xr:uid="{00000000-0005-0000-0000-000079540000}"/>
    <cellStyle name="Note 2 4 9" xfId="23957" xr:uid="{00000000-0005-0000-0000-00007A540000}"/>
    <cellStyle name="Note 2 5" xfId="17294" xr:uid="{00000000-0005-0000-0000-00007B540000}"/>
    <cellStyle name="Note 2 5 2" xfId="17295" xr:uid="{00000000-0005-0000-0000-00007C540000}"/>
    <cellStyle name="Note 2 5 2 2" xfId="23966" xr:uid="{00000000-0005-0000-0000-00007D540000}"/>
    <cellStyle name="Note 2 5 3" xfId="17296" xr:uid="{00000000-0005-0000-0000-00007E540000}"/>
    <cellStyle name="Note 2 5 3 2" xfId="23967" xr:uid="{00000000-0005-0000-0000-00007F540000}"/>
    <cellStyle name="Note 2 5 4" xfId="17297" xr:uid="{00000000-0005-0000-0000-000080540000}"/>
    <cellStyle name="Note 2 5 5" xfId="23965" xr:uid="{00000000-0005-0000-0000-000081540000}"/>
    <cellStyle name="Note 2 6" xfId="17298" xr:uid="{00000000-0005-0000-0000-000082540000}"/>
    <cellStyle name="Note 2 6 2" xfId="17299" xr:uid="{00000000-0005-0000-0000-000083540000}"/>
    <cellStyle name="Note 2 6 3" xfId="23968" xr:uid="{00000000-0005-0000-0000-000084540000}"/>
    <cellStyle name="Note 2 7" xfId="17300" xr:uid="{00000000-0005-0000-0000-000085540000}"/>
    <cellStyle name="Note 2 7 2" xfId="17301" xr:uid="{00000000-0005-0000-0000-000086540000}"/>
    <cellStyle name="Note 2 7 3" xfId="23969" xr:uid="{00000000-0005-0000-0000-000087540000}"/>
    <cellStyle name="Note 2 8" xfId="17302" xr:uid="{00000000-0005-0000-0000-000088540000}"/>
    <cellStyle name="Note 2 8 2" xfId="23970" xr:uid="{00000000-0005-0000-0000-000089540000}"/>
    <cellStyle name="Note 2 9" xfId="17303" xr:uid="{00000000-0005-0000-0000-00008A540000}"/>
    <cellStyle name="Note 2 9 2" xfId="23971" xr:uid="{00000000-0005-0000-0000-00008B540000}"/>
    <cellStyle name="Note 3" xfId="17304" xr:uid="{00000000-0005-0000-0000-00008C540000}"/>
    <cellStyle name="Note 3 2" xfId="17305" xr:uid="{00000000-0005-0000-0000-00008D540000}"/>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3" xfId="17310" xr:uid="{00000000-0005-0000-0000-000093540000}"/>
    <cellStyle name="Note 3 2 3 2" xfId="17311" xr:uid="{00000000-0005-0000-0000-000094540000}"/>
    <cellStyle name="Note 3 2 3 3" xfId="23975" xr:uid="{00000000-0005-0000-0000-000095540000}"/>
    <cellStyle name="Note 3 2 4" xfId="17312" xr:uid="{00000000-0005-0000-0000-000096540000}"/>
    <cellStyle name="Note 3 2 4 2" xfId="17313" xr:uid="{00000000-0005-0000-0000-000097540000}"/>
    <cellStyle name="Note 3 2 4 3" xfId="23976" xr:uid="{00000000-0005-0000-0000-000098540000}"/>
    <cellStyle name="Note 3 2 5" xfId="17314" xr:uid="{00000000-0005-0000-0000-000099540000}"/>
    <cellStyle name="Note 3 2 5 2" xfId="17315" xr:uid="{00000000-0005-0000-0000-00009A540000}"/>
    <cellStyle name="Note 3 2 5 3" xfId="23977" xr:uid="{00000000-0005-0000-0000-00009B540000}"/>
    <cellStyle name="Note 3 2 6" xfId="17316" xr:uid="{00000000-0005-0000-0000-00009C540000}"/>
    <cellStyle name="Note 3 2 6 2" xfId="23978" xr:uid="{00000000-0005-0000-0000-00009D540000}"/>
    <cellStyle name="Note 3 2 7" xfId="17317" xr:uid="{00000000-0005-0000-0000-00009E540000}"/>
    <cellStyle name="Note 3 2 8" xfId="23973" xr:uid="{00000000-0005-0000-0000-00009F540000}"/>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4" xfId="17326" xr:uid="{00000000-0005-0000-0000-0000AA540000}"/>
    <cellStyle name="Note 3 4 2" xfId="17327" xr:uid="{00000000-0005-0000-0000-0000AB540000}"/>
    <cellStyle name="Note 3 4 2 2" xfId="23983" xr:uid="{00000000-0005-0000-0000-0000AC540000}"/>
    <cellStyle name="Note 3 4 3" xfId="17328" xr:uid="{00000000-0005-0000-0000-0000AD540000}"/>
    <cellStyle name="Note 3 4 4" xfId="23982" xr:uid="{00000000-0005-0000-0000-0000AE540000}"/>
    <cellStyle name="Note 3 5" xfId="17329" xr:uid="{00000000-0005-0000-0000-0000AF540000}"/>
    <cellStyle name="Note 3 5 2" xfId="17330" xr:uid="{00000000-0005-0000-0000-0000B0540000}"/>
    <cellStyle name="Note 3 5 3" xfId="23984" xr:uid="{00000000-0005-0000-0000-0000B1540000}"/>
    <cellStyle name="Note 3 6" xfId="17331" xr:uid="{00000000-0005-0000-0000-0000B2540000}"/>
    <cellStyle name="Note 3 6 2" xfId="17332" xr:uid="{00000000-0005-0000-0000-0000B3540000}"/>
    <cellStyle name="Note 3 6 3" xfId="23985" xr:uid="{00000000-0005-0000-0000-0000B4540000}"/>
    <cellStyle name="Note 3 7" xfId="17333" xr:uid="{00000000-0005-0000-0000-0000B5540000}"/>
    <cellStyle name="Note 3 7 2" xfId="17334" xr:uid="{00000000-0005-0000-0000-0000B6540000}"/>
    <cellStyle name="Note 3 7 3" xfId="23986" xr:uid="{00000000-0005-0000-0000-0000B7540000}"/>
    <cellStyle name="Note 3 8" xfId="17335" xr:uid="{00000000-0005-0000-0000-0000B8540000}"/>
    <cellStyle name="Note 3 9" xfId="23972" xr:uid="{00000000-0005-0000-0000-0000B9540000}"/>
    <cellStyle name="Note 4" xfId="17336" xr:uid="{00000000-0005-0000-0000-0000BA540000}"/>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3" xfId="17341" xr:uid="{00000000-0005-0000-0000-0000C0540000}"/>
    <cellStyle name="Note 4 2 2 2 4" xfId="23990" xr:uid="{00000000-0005-0000-0000-0000C1540000}"/>
    <cellStyle name="Note 4 2 2 3" xfId="17342" xr:uid="{00000000-0005-0000-0000-0000C2540000}"/>
    <cellStyle name="Note 4 2 2 3 2" xfId="17343" xr:uid="{00000000-0005-0000-0000-0000C3540000}"/>
    <cellStyle name="Note 4 2 2 3 3" xfId="23992" xr:uid="{00000000-0005-0000-0000-0000C4540000}"/>
    <cellStyle name="Note 4 2 2 4" xfId="17344" xr:uid="{00000000-0005-0000-0000-0000C5540000}"/>
    <cellStyle name="Note 4 2 2 5" xfId="23989" xr:uid="{00000000-0005-0000-0000-0000C6540000}"/>
    <cellStyle name="Note 4 2 3" xfId="17345" xr:uid="{00000000-0005-0000-0000-0000C7540000}"/>
    <cellStyle name="Note 4 2 3 2" xfId="17346" xr:uid="{00000000-0005-0000-0000-0000C8540000}"/>
    <cellStyle name="Note 4 2 3 2 2" xfId="23994" xr:uid="{00000000-0005-0000-0000-0000C9540000}"/>
    <cellStyle name="Note 4 2 3 3" xfId="17347" xr:uid="{00000000-0005-0000-0000-0000CA540000}"/>
    <cellStyle name="Note 4 2 3 4" xfId="23993" xr:uid="{00000000-0005-0000-0000-0000CB540000}"/>
    <cellStyle name="Note 4 2 4" xfId="17348" xr:uid="{00000000-0005-0000-0000-0000CC540000}"/>
    <cellStyle name="Note 4 2 4 2" xfId="17349" xr:uid="{00000000-0005-0000-0000-0000CD540000}"/>
    <cellStyle name="Note 4 2 4 3" xfId="23995" xr:uid="{00000000-0005-0000-0000-0000CE540000}"/>
    <cellStyle name="Note 4 2 5" xfId="17350" xr:uid="{00000000-0005-0000-0000-0000CF540000}"/>
    <cellStyle name="Note 4 2 5 2" xfId="23996" xr:uid="{00000000-0005-0000-0000-0000D0540000}"/>
    <cellStyle name="Note 4 2 6" xfId="17351" xr:uid="{00000000-0005-0000-0000-0000D1540000}"/>
    <cellStyle name="Note 4 2 7" xfId="23988" xr:uid="{00000000-0005-0000-0000-0000D2540000}"/>
    <cellStyle name="Note 4 3" xfId="17352" xr:uid="{00000000-0005-0000-0000-0000D3540000}"/>
    <cellStyle name="Note 4 3 2" xfId="17353" xr:uid="{00000000-0005-0000-0000-0000D4540000}"/>
    <cellStyle name="Note 4 3 3" xfId="23997" xr:uid="{00000000-0005-0000-0000-0000D5540000}"/>
    <cellStyle name="Note 4 4" xfId="17354" xr:uid="{00000000-0005-0000-0000-0000D6540000}"/>
    <cellStyle name="Note 4 4 2" xfId="17355" xr:uid="{00000000-0005-0000-0000-0000D7540000}"/>
    <cellStyle name="Note 4 4 3" xfId="23998" xr:uid="{00000000-0005-0000-0000-0000D8540000}"/>
    <cellStyle name="Note 4 5" xfId="17356" xr:uid="{00000000-0005-0000-0000-0000D9540000}"/>
    <cellStyle name="Note 4 5 2" xfId="23999" xr:uid="{00000000-0005-0000-0000-0000DA540000}"/>
    <cellStyle name="Note 4 6" xfId="17357" xr:uid="{00000000-0005-0000-0000-0000DB540000}"/>
    <cellStyle name="Note 4 6 2" xfId="24000" xr:uid="{00000000-0005-0000-0000-0000DC540000}"/>
    <cellStyle name="Note 4 7" xfId="17358" xr:uid="{00000000-0005-0000-0000-0000DD540000}"/>
    <cellStyle name="Note 4 7 2" xfId="24001" xr:uid="{00000000-0005-0000-0000-0000DE540000}"/>
    <cellStyle name="Note 4 8" xfId="17359" xr:uid="{00000000-0005-0000-0000-0000DF540000}"/>
    <cellStyle name="Note 4 9" xfId="23987" xr:uid="{00000000-0005-0000-0000-0000E0540000}"/>
    <cellStyle name="Note 5" xfId="17360" xr:uid="{00000000-0005-0000-0000-0000E1540000}"/>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3" xfId="24005" xr:uid="{00000000-0005-0000-0000-0000E7540000}"/>
    <cellStyle name="Note 5 2 2 3" xfId="17365" xr:uid="{00000000-0005-0000-0000-0000E8540000}"/>
    <cellStyle name="Note 5 2 2 3 2" xfId="24007" xr:uid="{00000000-0005-0000-0000-0000E9540000}"/>
    <cellStyle name="Note 5 2 2 4" xfId="24004" xr:uid="{00000000-0005-0000-0000-0000EA540000}"/>
    <cellStyle name="Note 5 2 3" xfId="17366" xr:uid="{00000000-0005-0000-0000-0000EB540000}"/>
    <cellStyle name="Note 5 2 3 2" xfId="17367" xr:uid="{00000000-0005-0000-0000-0000EC540000}"/>
    <cellStyle name="Note 5 2 3 2 2" xfId="24009" xr:uid="{00000000-0005-0000-0000-0000ED540000}"/>
    <cellStyle name="Note 5 2 3 3" xfId="24008" xr:uid="{00000000-0005-0000-0000-0000EE540000}"/>
    <cellStyle name="Note 5 2 4" xfId="17368" xr:uid="{00000000-0005-0000-0000-0000EF540000}"/>
    <cellStyle name="Note 5 2 4 2" xfId="24010" xr:uid="{00000000-0005-0000-0000-0000F0540000}"/>
    <cellStyle name="Note 5 2 5" xfId="17369" xr:uid="{00000000-0005-0000-0000-0000F1540000}"/>
    <cellStyle name="Note 5 2 5 2" xfId="24011" xr:uid="{00000000-0005-0000-0000-0000F2540000}"/>
    <cellStyle name="Note 5 2 6" xfId="17370" xr:uid="{00000000-0005-0000-0000-0000F3540000}"/>
    <cellStyle name="Note 5 2 7" xfId="24003" xr:uid="{00000000-0005-0000-0000-0000F4540000}"/>
    <cellStyle name="Note 5 3" xfId="17371" xr:uid="{00000000-0005-0000-0000-0000F5540000}"/>
    <cellStyle name="Note 5 3 2" xfId="17372" xr:uid="{00000000-0005-0000-0000-0000F6540000}"/>
    <cellStyle name="Note 5 3 3" xfId="24012" xr:uid="{00000000-0005-0000-0000-0000F7540000}"/>
    <cellStyle name="Note 5 4" xfId="17373" xr:uid="{00000000-0005-0000-0000-0000F8540000}"/>
    <cellStyle name="Note 5 4 2" xfId="24013" xr:uid="{00000000-0005-0000-0000-0000F9540000}"/>
    <cellStyle name="Note 5 5" xfId="17374" xr:uid="{00000000-0005-0000-0000-0000FA540000}"/>
    <cellStyle name="Note 5 5 2" xfId="24014" xr:uid="{00000000-0005-0000-0000-0000FB540000}"/>
    <cellStyle name="Note 5 6" xfId="17375" xr:uid="{00000000-0005-0000-0000-0000FC540000}"/>
    <cellStyle name="Note 5 6 2" xfId="24015" xr:uid="{00000000-0005-0000-0000-0000FD540000}"/>
    <cellStyle name="Note 5 7" xfId="17376" xr:uid="{00000000-0005-0000-0000-0000FE540000}"/>
    <cellStyle name="Note 5 8" xfId="24002" xr:uid="{00000000-0005-0000-0000-0000FF540000}"/>
    <cellStyle name="Note 6" xfId="17377" xr:uid="{00000000-0005-0000-0000-000000550000}"/>
    <cellStyle name="Note 6 2" xfId="17378" xr:uid="{00000000-0005-0000-0000-000001550000}"/>
    <cellStyle name="Note 6 2 2" xfId="17379" xr:uid="{00000000-0005-0000-0000-000002550000}"/>
    <cellStyle name="Note 6 2 3" xfId="24017" xr:uid="{00000000-0005-0000-0000-000003550000}"/>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3" xfId="24019" xr:uid="{00000000-0005-0000-0000-000008550000}"/>
    <cellStyle name="Note 6 3 3" xfId="17383" xr:uid="{00000000-0005-0000-0000-000009550000}"/>
    <cellStyle name="Note 6 3 3 2" xfId="24021" xr:uid="{00000000-0005-0000-0000-00000A550000}"/>
    <cellStyle name="Note 6 3 4" xfId="17384" xr:uid="{00000000-0005-0000-0000-00000B550000}"/>
    <cellStyle name="Note 6 3 5" xfId="24018" xr:uid="{00000000-0005-0000-0000-00000C550000}"/>
    <cellStyle name="Note 6 4" xfId="17385" xr:uid="{00000000-0005-0000-0000-00000D550000}"/>
    <cellStyle name="Note 6 4 2" xfId="17386" xr:uid="{00000000-0005-0000-0000-00000E550000}"/>
    <cellStyle name="Note 6 4 2 2" xfId="24023" xr:uid="{00000000-0005-0000-0000-00000F550000}"/>
    <cellStyle name="Note 6 4 3" xfId="24022" xr:uid="{00000000-0005-0000-0000-000010550000}"/>
    <cellStyle name="Note 6 5" xfId="17387" xr:uid="{00000000-0005-0000-0000-000011550000}"/>
    <cellStyle name="Note 6 5 2" xfId="24024" xr:uid="{00000000-0005-0000-0000-000012550000}"/>
    <cellStyle name="Note 6 6" xfId="17388" xr:uid="{00000000-0005-0000-0000-000013550000}"/>
    <cellStyle name="Note 6 6 2" xfId="24025" xr:uid="{00000000-0005-0000-0000-000014550000}"/>
    <cellStyle name="Note 6 7" xfId="17389" xr:uid="{00000000-0005-0000-0000-000015550000}"/>
    <cellStyle name="Note 6 8" xfId="24016" xr:uid="{00000000-0005-0000-0000-000016550000}"/>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3" xfId="24028" xr:uid="{00000000-0005-0000-0000-00001C550000}"/>
    <cellStyle name="Note 7 2 3" xfId="17394" xr:uid="{00000000-0005-0000-0000-00001D550000}"/>
    <cellStyle name="Note 7 2 3 2" xfId="24030" xr:uid="{00000000-0005-0000-0000-00001E550000}"/>
    <cellStyle name="Note 7 2 4" xfId="17395" xr:uid="{00000000-0005-0000-0000-00001F550000}"/>
    <cellStyle name="Note 7 2 5" xfId="24027" xr:uid="{00000000-0005-0000-0000-000020550000}"/>
    <cellStyle name="Note 7 3" xfId="17396" xr:uid="{00000000-0005-0000-0000-000021550000}"/>
    <cellStyle name="Note 7 3 2" xfId="17397" xr:uid="{00000000-0005-0000-0000-000022550000}"/>
    <cellStyle name="Note 7 3 2 2" xfId="24032" xr:uid="{00000000-0005-0000-0000-000023550000}"/>
    <cellStyle name="Note 7 3 3" xfId="17398" xr:uid="{00000000-0005-0000-0000-000024550000}"/>
    <cellStyle name="Note 7 3 4" xfId="24031" xr:uid="{00000000-0005-0000-0000-000025550000}"/>
    <cellStyle name="Note 7 4" xfId="17399" xr:uid="{00000000-0005-0000-0000-000026550000}"/>
    <cellStyle name="Note 7 4 2" xfId="24033" xr:uid="{00000000-0005-0000-0000-000027550000}"/>
    <cellStyle name="Note 7 5" xfId="17400" xr:uid="{00000000-0005-0000-0000-000028550000}"/>
    <cellStyle name="Note 7 5 2" xfId="24034" xr:uid="{00000000-0005-0000-0000-000029550000}"/>
    <cellStyle name="Note 7 6" xfId="17401" xr:uid="{00000000-0005-0000-0000-00002A550000}"/>
    <cellStyle name="Note 7 7" xfId="24026" xr:uid="{00000000-0005-0000-0000-00002B550000}"/>
    <cellStyle name="Note 8" xfId="17402" xr:uid="{00000000-0005-0000-0000-00002C550000}"/>
    <cellStyle name="Note 8 2" xfId="17403" xr:uid="{00000000-0005-0000-0000-00002D550000}"/>
    <cellStyle name="Note 8 2 2" xfId="24036" xr:uid="{00000000-0005-0000-0000-00002E550000}"/>
    <cellStyle name="Note 8 3" xfId="17404" xr:uid="{00000000-0005-0000-0000-00002F550000}"/>
    <cellStyle name="Note 8 4" xfId="24035" xr:uid="{00000000-0005-0000-0000-000030550000}"/>
    <cellStyle name="Note 9" xfId="17405" xr:uid="{00000000-0005-0000-0000-000031550000}"/>
    <cellStyle name="Note 9 2" xfId="17406" xr:uid="{00000000-0005-0000-0000-000032550000}"/>
    <cellStyle name="Note 9 3" xfId="24037" xr:uid="{00000000-0005-0000-0000-000033550000}"/>
    <cellStyle name="nPlodedDetails" xfId="17407" xr:uid="{00000000-0005-0000-0000-000034550000}"/>
    <cellStyle name="nPlodedDetails 2" xfId="24038" xr:uid="{00000000-0005-0000-0000-000035550000}"/>
    <cellStyle name="NullValueStyle" xfId="17408" xr:uid="{00000000-0005-0000-0000-000036550000}"/>
    <cellStyle name="NullValueStyle 2" xfId="17409" xr:uid="{00000000-0005-0000-0000-000037550000}"/>
    <cellStyle name="NullValueStyle 2 2" xfId="24040" xr:uid="{00000000-0005-0000-0000-000038550000}"/>
    <cellStyle name="NullValueStyle 3" xfId="17410" xr:uid="{00000000-0005-0000-0000-000039550000}"/>
    <cellStyle name="NullValueStyle 3 2" xfId="24041" xr:uid="{00000000-0005-0000-0000-00003A550000}"/>
    <cellStyle name="NullValueStyle 4" xfId="17411" xr:uid="{00000000-0005-0000-0000-00003B550000}"/>
    <cellStyle name="NullValueStyle 4 2" xfId="24042" xr:uid="{00000000-0005-0000-0000-00003C550000}"/>
    <cellStyle name="NullValueStyle 5" xfId="24039" xr:uid="{00000000-0005-0000-0000-00003D550000}"/>
    <cellStyle name="ook63" xfId="17412" xr:uid="{00000000-0005-0000-0000-00003E550000}"/>
    <cellStyle name="ook63 2" xfId="24043" xr:uid="{00000000-0005-0000-0000-00003F550000}"/>
    <cellStyle name="ook6D" xfId="17413" xr:uid="{00000000-0005-0000-0000-000040550000}"/>
    <cellStyle name="ook6D 2" xfId="24044" xr:uid="{00000000-0005-0000-0000-000041550000}"/>
    <cellStyle name="Output 10" xfId="17414" xr:uid="{00000000-0005-0000-0000-000042550000}"/>
    <cellStyle name="Output 10 2" xfId="24045" xr:uid="{00000000-0005-0000-0000-000043550000}"/>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3" xfId="17420" xr:uid="{00000000-0005-0000-0000-00004A550000}"/>
    <cellStyle name="Output 2 2 3 2" xfId="24048" xr:uid="{00000000-0005-0000-0000-00004B550000}"/>
    <cellStyle name="Output 2 2 4" xfId="24046" xr:uid="{00000000-0005-0000-0000-00004C550000}"/>
    <cellStyle name="Output 2 3" xfId="17421" xr:uid="{00000000-0005-0000-0000-00004D550000}"/>
    <cellStyle name="Output 2 3 2" xfId="17422" xr:uid="{00000000-0005-0000-0000-00004E550000}"/>
    <cellStyle name="Output 2 3 2 2" xfId="24050" xr:uid="{00000000-0005-0000-0000-00004F550000}"/>
    <cellStyle name="Output 2 3 3" xfId="24049" xr:uid="{00000000-0005-0000-0000-000050550000}"/>
    <cellStyle name="Output 2 4" xfId="17423" xr:uid="{00000000-0005-0000-0000-000051550000}"/>
    <cellStyle name="Output 2 4 2" xfId="24051" xr:uid="{00000000-0005-0000-0000-000052550000}"/>
    <cellStyle name="Output 2 5" xfId="17424" xr:uid="{00000000-0005-0000-0000-000053550000}"/>
    <cellStyle name="Output 2 5 2" xfId="24052" xr:uid="{00000000-0005-0000-0000-000054550000}"/>
    <cellStyle name="Output 2 6" xfId="17425" xr:uid="{00000000-0005-0000-0000-000055550000}"/>
    <cellStyle name="Output 2 6 2" xfId="24053" xr:uid="{00000000-0005-0000-0000-000056550000}"/>
    <cellStyle name="Output 2 7" xfId="17426" xr:uid="{00000000-0005-0000-0000-000057550000}"/>
    <cellStyle name="Output 2 7 2" xfId="24054" xr:uid="{00000000-0005-0000-0000-000058550000}"/>
    <cellStyle name="Output 2 8" xfId="17427" xr:uid="{00000000-0005-0000-0000-000059550000}"/>
    <cellStyle name="Output 2 8 2" xfId="24055" xr:uid="{00000000-0005-0000-0000-00005A550000}"/>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3" xfId="24057" xr:uid="{00000000-0005-0000-0000-00005F550000}"/>
    <cellStyle name="Output 3 3" xfId="17431" xr:uid="{00000000-0005-0000-0000-000060550000}"/>
    <cellStyle name="Output 3 3 2" xfId="24059" xr:uid="{00000000-0005-0000-0000-000061550000}"/>
    <cellStyle name="Output 3 4" xfId="17432" xr:uid="{00000000-0005-0000-0000-000062550000}"/>
    <cellStyle name="Output 3 4 2" xfId="24060" xr:uid="{00000000-0005-0000-0000-000063550000}"/>
    <cellStyle name="Output 3 5" xfId="17433" xr:uid="{00000000-0005-0000-0000-000064550000}"/>
    <cellStyle name="Output 3 5 2" xfId="24061" xr:uid="{00000000-0005-0000-0000-000065550000}"/>
    <cellStyle name="Output 3 6" xfId="17434" xr:uid="{00000000-0005-0000-0000-000066550000}"/>
    <cellStyle name="Output 3 7" xfId="24056" xr:uid="{00000000-0005-0000-0000-000067550000}"/>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3" xfId="24063" xr:uid="{00000000-0005-0000-0000-00006C550000}"/>
    <cellStyle name="Output 4 3" xfId="17438" xr:uid="{00000000-0005-0000-0000-00006D550000}"/>
    <cellStyle name="Output 4 3 2" xfId="24065" xr:uid="{00000000-0005-0000-0000-00006E550000}"/>
    <cellStyle name="Output 4 4" xfId="17439" xr:uid="{00000000-0005-0000-0000-00006F550000}"/>
    <cellStyle name="Output 4 5" xfId="24062" xr:uid="{00000000-0005-0000-0000-000070550000}"/>
    <cellStyle name="Output 5" xfId="17440" xr:uid="{00000000-0005-0000-0000-000071550000}"/>
    <cellStyle name="Output 5 2" xfId="17441" xr:uid="{00000000-0005-0000-0000-000072550000}"/>
    <cellStyle name="Output 5 2 2" xfId="24067" xr:uid="{00000000-0005-0000-0000-000073550000}"/>
    <cellStyle name="Output 5 3" xfId="17442" xr:uid="{00000000-0005-0000-0000-000074550000}"/>
    <cellStyle name="Output 5 4" xfId="24066" xr:uid="{00000000-0005-0000-0000-000075550000}"/>
    <cellStyle name="Output 6" xfId="17443" xr:uid="{00000000-0005-0000-0000-000076550000}"/>
    <cellStyle name="Output 6 2" xfId="24068" xr:uid="{00000000-0005-0000-0000-000077550000}"/>
    <cellStyle name="Output 7" xfId="17444" xr:uid="{00000000-0005-0000-0000-000078550000}"/>
    <cellStyle name="Output 7 2" xfId="24069" xr:uid="{00000000-0005-0000-0000-000079550000}"/>
    <cellStyle name="Output 8" xfId="17445" xr:uid="{00000000-0005-0000-0000-00007A550000}"/>
    <cellStyle name="Output 8 2" xfId="24070" xr:uid="{00000000-0005-0000-0000-00007B550000}"/>
    <cellStyle name="Output 9" xfId="17446" xr:uid="{00000000-0005-0000-0000-00007C550000}"/>
    <cellStyle name="Output 9 2" xfId="24071" xr:uid="{00000000-0005-0000-0000-00007D550000}"/>
    <cellStyle name="pb_page_heading_LS" xfId="17447" xr:uid="{00000000-0005-0000-0000-00007E550000}"/>
    <cellStyle name="Percen - Style1" xfId="17448" xr:uid="{00000000-0005-0000-0000-00007F550000}"/>
    <cellStyle name="Percen - Style1 2" xfId="24072" xr:uid="{00000000-0005-0000-0000-000080550000}"/>
    <cellStyle name="Percen - Style2" xfId="17449" xr:uid="{00000000-0005-0000-0000-000081550000}"/>
    <cellStyle name="Percent (0)" xfId="17450" xr:uid="{00000000-0005-0000-0000-000082550000}"/>
    <cellStyle name="Percent (0) 2" xfId="24073" xr:uid="{00000000-0005-0000-0000-000083550000}"/>
    <cellStyle name="Percent (2)" xfId="17451" xr:uid="{00000000-0005-0000-0000-000084550000}"/>
    <cellStyle name="Percent (2) 2" xfId="24074" xr:uid="{00000000-0005-0000-0000-000085550000}"/>
    <cellStyle name="Percent .00" xfId="17452" xr:uid="{00000000-0005-0000-0000-000086550000}"/>
    <cellStyle name="Percent .00 2" xfId="17453" xr:uid="{00000000-0005-0000-0000-000087550000}"/>
    <cellStyle name="Percent .00 2 2" xfId="24076" xr:uid="{00000000-0005-0000-0000-000088550000}"/>
    <cellStyle name="Percent .00 3" xfId="17454" xr:uid="{00000000-0005-0000-0000-000089550000}"/>
    <cellStyle name="Percent .00 3 2" xfId="17455" xr:uid="{00000000-0005-0000-0000-00008A550000}"/>
    <cellStyle name="Percent .00 3 2 2" xfId="24078" xr:uid="{00000000-0005-0000-0000-00008B550000}"/>
    <cellStyle name="Percent .00 3 3" xfId="24077" xr:uid="{00000000-0005-0000-0000-00008C550000}"/>
    <cellStyle name="Percent .00 4" xfId="17456" xr:uid="{00000000-0005-0000-0000-00008D550000}"/>
    <cellStyle name="Percent .00 4 2" xfId="17457" xr:uid="{00000000-0005-0000-0000-00008E550000}"/>
    <cellStyle name="Percent .00 4 2 2" xfId="24080" xr:uid="{00000000-0005-0000-0000-00008F550000}"/>
    <cellStyle name="Percent .00 4 3" xfId="24079" xr:uid="{00000000-0005-0000-0000-000090550000}"/>
    <cellStyle name="Percent .00 5" xfId="17458" xr:uid="{00000000-0005-0000-0000-000091550000}"/>
    <cellStyle name="Percent .00 5 2" xfId="17459" xr:uid="{00000000-0005-0000-0000-000092550000}"/>
    <cellStyle name="Percent .00 5 2 2" xfId="24082" xr:uid="{00000000-0005-0000-0000-000093550000}"/>
    <cellStyle name="Percent .00 5 3" xfId="24081" xr:uid="{00000000-0005-0000-0000-000094550000}"/>
    <cellStyle name="Percent .00 6" xfId="24075" xr:uid="{00000000-0005-0000-0000-000095550000}"/>
    <cellStyle name="Percent .n" xfId="17460" xr:uid="{00000000-0005-0000-0000-000096550000}"/>
    <cellStyle name="Percent .n 2" xfId="24083" xr:uid="{00000000-0005-0000-0000-000097550000}"/>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1" xfId="17465" xr:uid="{00000000-0005-0000-0000-00009D550000}"/>
    <cellStyle name="Percent [2] 11 2" xfId="24085" xr:uid="{00000000-0005-0000-0000-00009E550000}"/>
    <cellStyle name="Percent [2] 12" xfId="17466" xr:uid="{00000000-0005-0000-0000-00009F550000}"/>
    <cellStyle name="Percent [2] 12 2" xfId="24086" xr:uid="{00000000-0005-0000-0000-0000A0550000}"/>
    <cellStyle name="Percent [2] 13" xfId="17467" xr:uid="{00000000-0005-0000-0000-0000A1550000}"/>
    <cellStyle name="Percent [2] 13 2" xfId="24087" xr:uid="{00000000-0005-0000-0000-0000A2550000}"/>
    <cellStyle name="Percent [2] 14" xfId="17468" xr:uid="{00000000-0005-0000-0000-0000A3550000}"/>
    <cellStyle name="Percent [2] 14 2" xfId="24088" xr:uid="{00000000-0005-0000-0000-0000A4550000}"/>
    <cellStyle name="Percent [2] 15" xfId="17469" xr:uid="{00000000-0005-0000-0000-0000A5550000}"/>
    <cellStyle name="Percent [2] 15 2" xfId="24089" xr:uid="{00000000-0005-0000-0000-0000A6550000}"/>
    <cellStyle name="Percent [2] 16" xfId="17470" xr:uid="{00000000-0005-0000-0000-0000A7550000}"/>
    <cellStyle name="Percent [2] 16 2" xfId="24090" xr:uid="{00000000-0005-0000-0000-0000A8550000}"/>
    <cellStyle name="Percent [2] 17" xfId="17471" xr:uid="{00000000-0005-0000-0000-0000A9550000}"/>
    <cellStyle name="Percent [2] 17 2" xfId="24091" xr:uid="{00000000-0005-0000-0000-0000AA550000}"/>
    <cellStyle name="Percent [2] 18" xfId="17472" xr:uid="{00000000-0005-0000-0000-0000AB550000}"/>
    <cellStyle name="Percent [2] 18 2" xfId="24092" xr:uid="{00000000-0005-0000-0000-0000AC550000}"/>
    <cellStyle name="Percent [2] 19" xfId="17473" xr:uid="{00000000-0005-0000-0000-0000AD550000}"/>
    <cellStyle name="Percent [2] 19 2" xfId="24093" xr:uid="{00000000-0005-0000-0000-0000AE550000}"/>
    <cellStyle name="Percent [2] 2" xfId="17474" xr:uid="{00000000-0005-0000-0000-0000AF550000}"/>
    <cellStyle name="Percent [2] 2 2" xfId="24094" xr:uid="{00000000-0005-0000-0000-0000B0550000}"/>
    <cellStyle name="Percent [2] 20" xfId="17475" xr:uid="{00000000-0005-0000-0000-0000B1550000}"/>
    <cellStyle name="Percent [2] 20 2" xfId="24095" xr:uid="{00000000-0005-0000-0000-0000B2550000}"/>
    <cellStyle name="Percent [2] 21" xfId="17476" xr:uid="{00000000-0005-0000-0000-0000B3550000}"/>
    <cellStyle name="Percent [2] 21 2" xfId="24096" xr:uid="{00000000-0005-0000-0000-0000B4550000}"/>
    <cellStyle name="Percent [2] 22" xfId="17477" xr:uid="{00000000-0005-0000-0000-0000B5550000}"/>
    <cellStyle name="Percent [2] 22 2" xfId="24097" xr:uid="{00000000-0005-0000-0000-0000B6550000}"/>
    <cellStyle name="Percent [2] 23" xfId="17478" xr:uid="{00000000-0005-0000-0000-0000B7550000}"/>
    <cellStyle name="Percent [2] 23 2" xfId="24098" xr:uid="{00000000-0005-0000-0000-0000B8550000}"/>
    <cellStyle name="Percent [2] 24" xfId="17479" xr:uid="{00000000-0005-0000-0000-0000B9550000}"/>
    <cellStyle name="Percent [2] 24 2" xfId="24099" xr:uid="{00000000-0005-0000-0000-0000BA550000}"/>
    <cellStyle name="Percent [2] 25" xfId="17480" xr:uid="{00000000-0005-0000-0000-0000BB550000}"/>
    <cellStyle name="Percent [2] 25 2" xfId="24100" xr:uid="{00000000-0005-0000-0000-0000BC550000}"/>
    <cellStyle name="Percent [2] 26" xfId="17481" xr:uid="{00000000-0005-0000-0000-0000BD550000}"/>
    <cellStyle name="Percent [2] 26 2" xfId="24101" xr:uid="{00000000-0005-0000-0000-0000BE550000}"/>
    <cellStyle name="Percent [2] 27" xfId="17482" xr:uid="{00000000-0005-0000-0000-0000BF550000}"/>
    <cellStyle name="Percent [2] 27 2" xfId="24102" xr:uid="{00000000-0005-0000-0000-0000C0550000}"/>
    <cellStyle name="Percent [2] 28" xfId="17483" xr:uid="{00000000-0005-0000-0000-0000C1550000}"/>
    <cellStyle name="Percent [2] 28 2" xfId="24103" xr:uid="{00000000-0005-0000-0000-0000C2550000}"/>
    <cellStyle name="Percent [2] 29" xfId="17484" xr:uid="{00000000-0005-0000-0000-0000C3550000}"/>
    <cellStyle name="Percent [2] 29 2" xfId="24104" xr:uid="{00000000-0005-0000-0000-0000C4550000}"/>
    <cellStyle name="Percent [2] 3" xfId="17485" xr:uid="{00000000-0005-0000-0000-0000C5550000}"/>
    <cellStyle name="Percent [2] 3 2" xfId="17486" xr:uid="{00000000-0005-0000-0000-0000C6550000}"/>
    <cellStyle name="Percent [2] 3 2 2" xfId="24106" xr:uid="{00000000-0005-0000-0000-0000C7550000}"/>
    <cellStyle name="Percent [2] 3 3" xfId="24105" xr:uid="{00000000-0005-0000-0000-0000C8550000}"/>
    <cellStyle name="Percent [2] 30" xfId="17487" xr:uid="{00000000-0005-0000-0000-0000C9550000}"/>
    <cellStyle name="Percent [2] 30 2" xfId="24107" xr:uid="{00000000-0005-0000-0000-0000CA550000}"/>
    <cellStyle name="Percent [2] 31" xfId="17488" xr:uid="{00000000-0005-0000-0000-0000CB550000}"/>
    <cellStyle name="Percent [2] 31 2" xfId="24108" xr:uid="{00000000-0005-0000-0000-0000CC550000}"/>
    <cellStyle name="Percent [2] 32" xfId="17489" xr:uid="{00000000-0005-0000-0000-0000CD550000}"/>
    <cellStyle name="Percent [2] 32 2" xfId="17490" xr:uid="{00000000-0005-0000-0000-0000CE550000}"/>
    <cellStyle name="Percent [2] 32 2 2" xfId="24110" xr:uid="{00000000-0005-0000-0000-0000CF550000}"/>
    <cellStyle name="Percent [2] 32 3" xfId="17491" xr:uid="{00000000-0005-0000-0000-0000D0550000}"/>
    <cellStyle name="Percent [2] 32 3 2" xfId="24111" xr:uid="{00000000-0005-0000-0000-0000D1550000}"/>
    <cellStyle name="Percent [2] 32 4" xfId="24109" xr:uid="{00000000-0005-0000-0000-0000D2550000}"/>
    <cellStyle name="Percent [2] 33" xfId="17492" xr:uid="{00000000-0005-0000-0000-0000D3550000}"/>
    <cellStyle name="Percent [2] 33 2" xfId="24112" xr:uid="{00000000-0005-0000-0000-0000D4550000}"/>
    <cellStyle name="Percent [2] 34" xfId="17493" xr:uid="{00000000-0005-0000-0000-0000D5550000}"/>
    <cellStyle name="Percent [2] 34 2" xfId="24113" xr:uid="{00000000-0005-0000-0000-0000D6550000}"/>
    <cellStyle name="Percent [2] 35" xfId="17494" xr:uid="{00000000-0005-0000-0000-0000D7550000}"/>
    <cellStyle name="Percent [2] 35 2" xfId="24114" xr:uid="{00000000-0005-0000-0000-0000D8550000}"/>
    <cellStyle name="Percent [2] 4" xfId="17495" xr:uid="{00000000-0005-0000-0000-0000D9550000}"/>
    <cellStyle name="Percent [2] 4 2" xfId="17496" xr:uid="{00000000-0005-0000-0000-0000DA550000}"/>
    <cellStyle name="Percent [2] 4 2 2" xfId="24116" xr:uid="{00000000-0005-0000-0000-0000DB550000}"/>
    <cellStyle name="Percent [2] 4 3" xfId="24115" xr:uid="{00000000-0005-0000-0000-0000DC550000}"/>
    <cellStyle name="Percent [2] 5" xfId="17497" xr:uid="{00000000-0005-0000-0000-0000DD550000}"/>
    <cellStyle name="Percent [2] 5 2" xfId="17498" xr:uid="{00000000-0005-0000-0000-0000DE550000}"/>
    <cellStyle name="Percent [2] 5 2 2" xfId="24118" xr:uid="{00000000-0005-0000-0000-0000DF550000}"/>
    <cellStyle name="Percent [2] 5 3" xfId="24117" xr:uid="{00000000-0005-0000-0000-0000E0550000}"/>
    <cellStyle name="Percent [2] 6" xfId="17499" xr:uid="{00000000-0005-0000-0000-0000E1550000}"/>
    <cellStyle name="Percent [2] 6 2" xfId="24119" xr:uid="{00000000-0005-0000-0000-0000E2550000}"/>
    <cellStyle name="Percent [2] 7" xfId="17500" xr:uid="{00000000-0005-0000-0000-0000E3550000}"/>
    <cellStyle name="Percent [2] 7 2" xfId="24120" xr:uid="{00000000-0005-0000-0000-0000E4550000}"/>
    <cellStyle name="Percent [2] 8" xfId="17501" xr:uid="{00000000-0005-0000-0000-0000E5550000}"/>
    <cellStyle name="Percent [2] 8 2" xfId="17502" xr:uid="{00000000-0005-0000-0000-0000E6550000}"/>
    <cellStyle name="Percent [2] 8 2 2" xfId="24122" xr:uid="{00000000-0005-0000-0000-0000E7550000}"/>
    <cellStyle name="Percent [2] 8 3" xfId="24121" xr:uid="{00000000-0005-0000-0000-0000E8550000}"/>
    <cellStyle name="Percent [2] 9" xfId="17503" xr:uid="{00000000-0005-0000-0000-0000E9550000}"/>
    <cellStyle name="Percent [2] 9 2" xfId="24123" xr:uid="{00000000-0005-0000-0000-0000EA550000}"/>
    <cellStyle name="Percent [n" xfId="17504" xr:uid="{00000000-0005-0000-0000-0000EB550000}"/>
    <cellStyle name="Percent [n 2" xfId="24124" xr:uid="{00000000-0005-0000-0000-0000EC55000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3" xfId="24126" xr:uid="{00000000-0005-0000-0000-0000F3550000}"/>
    <cellStyle name="Percent 10 2 3" xfId="17510" xr:uid="{00000000-0005-0000-0000-0000F4550000}"/>
    <cellStyle name="Percent 10 2 3 2" xfId="24128" xr:uid="{00000000-0005-0000-0000-0000F5550000}"/>
    <cellStyle name="Percent 10 2 4" xfId="17511" xr:uid="{00000000-0005-0000-0000-0000F6550000}"/>
    <cellStyle name="Percent 10 2 4 2" xfId="24129" xr:uid="{00000000-0005-0000-0000-0000F7550000}"/>
    <cellStyle name="Percent 10 2 5" xfId="24125" xr:uid="{00000000-0005-0000-0000-0000F8550000}"/>
    <cellStyle name="Percent 10 3" xfId="17512" xr:uid="{00000000-0005-0000-0000-0000F9550000}"/>
    <cellStyle name="Percent 10 3 2" xfId="17513" xr:uid="{00000000-0005-0000-0000-0000FA550000}"/>
    <cellStyle name="Percent 10 3 2 2" xfId="24131" xr:uid="{00000000-0005-0000-0000-0000FB550000}"/>
    <cellStyle name="Percent 10 3 3" xfId="17514" xr:uid="{00000000-0005-0000-0000-0000FC550000}"/>
    <cellStyle name="Percent 10 3 3 2" xfId="24132" xr:uid="{00000000-0005-0000-0000-0000FD550000}"/>
    <cellStyle name="Percent 10 3 4" xfId="24130" xr:uid="{00000000-0005-0000-0000-0000FE550000}"/>
    <cellStyle name="Percent 10 4" xfId="17515" xr:uid="{00000000-0005-0000-0000-0000FF550000}"/>
    <cellStyle name="Percent 10 4 2" xfId="24133" xr:uid="{00000000-0005-0000-0000-000000560000}"/>
    <cellStyle name="Percent 10 5" xfId="17516" xr:uid="{00000000-0005-0000-0000-000001560000}"/>
    <cellStyle name="Percent 10 5 2" xfId="24134" xr:uid="{00000000-0005-0000-0000-000002560000}"/>
    <cellStyle name="Percent 10 6" xfId="17517" xr:uid="{00000000-0005-0000-0000-000003560000}"/>
    <cellStyle name="Percent 10 6 2" xfId="24135" xr:uid="{00000000-0005-0000-0000-000004560000}"/>
    <cellStyle name="Percent 10 7" xfId="17518" xr:uid="{00000000-0005-0000-0000-000005560000}"/>
    <cellStyle name="Percent 10 7 2" xfId="24136" xr:uid="{00000000-0005-0000-0000-000006560000}"/>
    <cellStyle name="Percent 10 8" xfId="17519" xr:uid="{00000000-0005-0000-0000-000007560000}"/>
    <cellStyle name="Percent 10 8 2" xfId="24137" xr:uid="{00000000-0005-0000-0000-000008560000}"/>
    <cellStyle name="Percent 100" xfId="17520" xr:uid="{00000000-0005-0000-0000-000009560000}"/>
    <cellStyle name="Percent 100 2" xfId="24138" xr:uid="{00000000-0005-0000-0000-00000A560000}"/>
    <cellStyle name="Percent 101" xfId="17521" xr:uid="{00000000-0005-0000-0000-00000B560000}"/>
    <cellStyle name="Percent 101 2" xfId="24139" xr:uid="{00000000-0005-0000-0000-00000C560000}"/>
    <cellStyle name="Percent 102" xfId="17522" xr:uid="{00000000-0005-0000-0000-00000D560000}"/>
    <cellStyle name="Percent 102 2" xfId="24140" xr:uid="{00000000-0005-0000-0000-00000E560000}"/>
    <cellStyle name="Percent 103" xfId="17523" xr:uid="{00000000-0005-0000-0000-00000F560000}"/>
    <cellStyle name="Percent 103 2" xfId="24141" xr:uid="{00000000-0005-0000-0000-000010560000}"/>
    <cellStyle name="Percent 104" xfId="17524" xr:uid="{00000000-0005-0000-0000-000011560000}"/>
    <cellStyle name="Percent 104 2" xfId="24142" xr:uid="{00000000-0005-0000-0000-000012560000}"/>
    <cellStyle name="Percent 105" xfId="17525" xr:uid="{00000000-0005-0000-0000-000013560000}"/>
    <cellStyle name="Percent 105 2" xfId="24143" xr:uid="{00000000-0005-0000-0000-000014560000}"/>
    <cellStyle name="Percent 106" xfId="17526" xr:uid="{00000000-0005-0000-0000-000015560000}"/>
    <cellStyle name="Percent 106 2" xfId="24144" xr:uid="{00000000-0005-0000-0000-000016560000}"/>
    <cellStyle name="Percent 107" xfId="17527" xr:uid="{00000000-0005-0000-0000-000017560000}"/>
    <cellStyle name="Percent 107 2" xfId="24145" xr:uid="{00000000-0005-0000-0000-000018560000}"/>
    <cellStyle name="Percent 108" xfId="17528" xr:uid="{00000000-0005-0000-0000-000019560000}"/>
    <cellStyle name="Percent 108 2" xfId="24146" xr:uid="{00000000-0005-0000-0000-00001A560000}"/>
    <cellStyle name="Percent 109" xfId="17529" xr:uid="{00000000-0005-0000-0000-00001B560000}"/>
    <cellStyle name="Percent 109 2" xfId="24147" xr:uid="{00000000-0005-0000-0000-00001C560000}"/>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3" xfId="24149" xr:uid="{00000000-0005-0000-0000-000022560000}"/>
    <cellStyle name="Percent 11 2 3" xfId="17534" xr:uid="{00000000-0005-0000-0000-000023560000}"/>
    <cellStyle name="Percent 11 2 3 2" xfId="24151" xr:uid="{00000000-0005-0000-0000-000024560000}"/>
    <cellStyle name="Percent 11 2 4" xfId="17535" xr:uid="{00000000-0005-0000-0000-000025560000}"/>
    <cellStyle name="Percent 11 2 4 2" xfId="24152" xr:uid="{00000000-0005-0000-0000-000026560000}"/>
    <cellStyle name="Percent 11 2 5" xfId="17536" xr:uid="{00000000-0005-0000-0000-000027560000}"/>
    <cellStyle name="Percent 11 2 5 2" xfId="24153" xr:uid="{00000000-0005-0000-0000-000028560000}"/>
    <cellStyle name="Percent 11 2 6" xfId="24148" xr:uid="{00000000-0005-0000-0000-000029560000}"/>
    <cellStyle name="Percent 11 3" xfId="17537" xr:uid="{00000000-0005-0000-0000-00002A560000}"/>
    <cellStyle name="Percent 11 3 2" xfId="17538" xr:uid="{00000000-0005-0000-0000-00002B560000}"/>
    <cellStyle name="Percent 11 3 2 2" xfId="24155" xr:uid="{00000000-0005-0000-0000-00002C560000}"/>
    <cellStyle name="Percent 11 3 3" xfId="24154" xr:uid="{00000000-0005-0000-0000-00002D560000}"/>
    <cellStyle name="Percent 11 4" xfId="17539" xr:uid="{00000000-0005-0000-0000-00002E560000}"/>
    <cellStyle name="Percent 11 4 2" xfId="17540" xr:uid="{00000000-0005-0000-0000-00002F560000}"/>
    <cellStyle name="Percent 11 4 2 2" xfId="24157" xr:uid="{00000000-0005-0000-0000-000030560000}"/>
    <cellStyle name="Percent 11 4 3" xfId="24156" xr:uid="{00000000-0005-0000-0000-000031560000}"/>
    <cellStyle name="Percent 11 5" xfId="17541" xr:uid="{00000000-0005-0000-0000-000032560000}"/>
    <cellStyle name="Percent 11 5 2" xfId="24158" xr:uid="{00000000-0005-0000-0000-000033560000}"/>
    <cellStyle name="Percent 11 6" xfId="17542" xr:uid="{00000000-0005-0000-0000-000034560000}"/>
    <cellStyle name="Percent 11 6 2" xfId="24159" xr:uid="{00000000-0005-0000-0000-000035560000}"/>
    <cellStyle name="Percent 11 7" xfId="17543" xr:uid="{00000000-0005-0000-0000-000036560000}"/>
    <cellStyle name="Percent 11 7 2" xfId="24160" xr:uid="{00000000-0005-0000-0000-000037560000}"/>
    <cellStyle name="Percent 11 8" xfId="17544" xr:uid="{00000000-0005-0000-0000-000038560000}"/>
    <cellStyle name="Percent 11 8 2" xfId="24161" xr:uid="{00000000-0005-0000-0000-000039560000}"/>
    <cellStyle name="Percent 110" xfId="17545" xr:uid="{00000000-0005-0000-0000-00003A560000}"/>
    <cellStyle name="Percent 110 2" xfId="24162" xr:uid="{00000000-0005-0000-0000-00003B560000}"/>
    <cellStyle name="Percent 111" xfId="17546" xr:uid="{00000000-0005-0000-0000-00003C560000}"/>
    <cellStyle name="Percent 111 2" xfId="24163" xr:uid="{00000000-0005-0000-0000-00003D560000}"/>
    <cellStyle name="Percent 112" xfId="17547" xr:uid="{00000000-0005-0000-0000-00003E560000}"/>
    <cellStyle name="Percent 112 2" xfId="24164" xr:uid="{00000000-0005-0000-0000-00003F560000}"/>
    <cellStyle name="Percent 113" xfId="17548" xr:uid="{00000000-0005-0000-0000-000040560000}"/>
    <cellStyle name="Percent 113 2" xfId="24165" xr:uid="{00000000-0005-0000-0000-000041560000}"/>
    <cellStyle name="Percent 114" xfId="17549" xr:uid="{00000000-0005-0000-0000-000042560000}"/>
    <cellStyle name="Percent 114 2" xfId="24166" xr:uid="{00000000-0005-0000-0000-000043560000}"/>
    <cellStyle name="Percent 115" xfId="17550" xr:uid="{00000000-0005-0000-0000-000044560000}"/>
    <cellStyle name="Percent 115 2" xfId="24167" xr:uid="{00000000-0005-0000-0000-000045560000}"/>
    <cellStyle name="Percent 116" xfId="17551" xr:uid="{00000000-0005-0000-0000-000046560000}"/>
    <cellStyle name="Percent 116 2" xfId="24168" xr:uid="{00000000-0005-0000-0000-000047560000}"/>
    <cellStyle name="Percent 117" xfId="17552" xr:uid="{00000000-0005-0000-0000-000048560000}"/>
    <cellStyle name="Percent 117 2" xfId="24169" xr:uid="{00000000-0005-0000-0000-000049560000}"/>
    <cellStyle name="Percent 118" xfId="17553" xr:uid="{00000000-0005-0000-0000-00004A560000}"/>
    <cellStyle name="Percent 118 2" xfId="24170" xr:uid="{00000000-0005-0000-0000-00004B560000}"/>
    <cellStyle name="Percent 119" xfId="17554" xr:uid="{00000000-0005-0000-0000-00004C560000}"/>
    <cellStyle name="Percent 119 2" xfId="24171" xr:uid="{00000000-0005-0000-0000-00004D560000}"/>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3" xfId="17558" xr:uid="{00000000-0005-0000-0000-000052560000}"/>
    <cellStyle name="Percent 12 2 3 2" xfId="24174" xr:uid="{00000000-0005-0000-0000-000053560000}"/>
    <cellStyle name="Percent 12 2 4" xfId="24172" xr:uid="{00000000-0005-0000-0000-000054560000}"/>
    <cellStyle name="Percent 12 3" xfId="17559" xr:uid="{00000000-0005-0000-0000-000055560000}"/>
    <cellStyle name="Percent 12 3 2" xfId="17560" xr:uid="{00000000-0005-0000-0000-000056560000}"/>
    <cellStyle name="Percent 12 3 2 2" xfId="24176" xr:uid="{00000000-0005-0000-0000-000057560000}"/>
    <cellStyle name="Percent 12 3 3" xfId="24175" xr:uid="{00000000-0005-0000-0000-000058560000}"/>
    <cellStyle name="Percent 12 4" xfId="17561" xr:uid="{00000000-0005-0000-0000-000059560000}"/>
    <cellStyle name="Percent 12 4 2" xfId="17562" xr:uid="{00000000-0005-0000-0000-00005A560000}"/>
    <cellStyle name="Percent 12 4 2 2" xfId="24178" xr:uid="{00000000-0005-0000-0000-00005B560000}"/>
    <cellStyle name="Percent 12 4 3" xfId="24177" xr:uid="{00000000-0005-0000-0000-00005C560000}"/>
    <cellStyle name="Percent 12 5" xfId="17563" xr:uid="{00000000-0005-0000-0000-00005D560000}"/>
    <cellStyle name="Percent 12 5 2" xfId="24179" xr:uid="{00000000-0005-0000-0000-00005E560000}"/>
    <cellStyle name="Percent 12 6" xfId="17564" xr:uid="{00000000-0005-0000-0000-00005F560000}"/>
    <cellStyle name="Percent 12 6 2" xfId="24180" xr:uid="{00000000-0005-0000-0000-000060560000}"/>
    <cellStyle name="Percent 12 7" xfId="17565" xr:uid="{00000000-0005-0000-0000-000061560000}"/>
    <cellStyle name="Percent 12 7 2" xfId="24181" xr:uid="{00000000-0005-0000-0000-000062560000}"/>
    <cellStyle name="Percent 12 8" xfId="17566" xr:uid="{00000000-0005-0000-0000-000063560000}"/>
    <cellStyle name="Percent 12 8 2" xfId="24182" xr:uid="{00000000-0005-0000-0000-000064560000}"/>
    <cellStyle name="Percent 120" xfId="17567" xr:uid="{00000000-0005-0000-0000-000065560000}"/>
    <cellStyle name="Percent 120 2" xfId="24183" xr:uid="{00000000-0005-0000-0000-000066560000}"/>
    <cellStyle name="Percent 121" xfId="17568" xr:uid="{00000000-0005-0000-0000-000067560000}"/>
    <cellStyle name="Percent 121 2" xfId="24184" xr:uid="{00000000-0005-0000-0000-000068560000}"/>
    <cellStyle name="Percent 122" xfId="17569" xr:uid="{00000000-0005-0000-0000-000069560000}"/>
    <cellStyle name="Percent 122 2" xfId="24185" xr:uid="{00000000-0005-0000-0000-00006A560000}"/>
    <cellStyle name="Percent 123" xfId="17570" xr:uid="{00000000-0005-0000-0000-00006B560000}"/>
    <cellStyle name="Percent 123 2" xfId="24186" xr:uid="{00000000-0005-0000-0000-00006C560000}"/>
    <cellStyle name="Percent 124" xfId="17571" xr:uid="{00000000-0005-0000-0000-00006D560000}"/>
    <cellStyle name="Percent 124 2" xfId="24187" xr:uid="{00000000-0005-0000-0000-00006E560000}"/>
    <cellStyle name="Percent 125" xfId="17572" xr:uid="{00000000-0005-0000-0000-00006F560000}"/>
    <cellStyle name="Percent 125 2" xfId="24188" xr:uid="{00000000-0005-0000-0000-000070560000}"/>
    <cellStyle name="Percent 126" xfId="17573" xr:uid="{00000000-0005-0000-0000-000071560000}"/>
    <cellStyle name="Percent 126 2" xfId="24189" xr:uid="{00000000-0005-0000-0000-000072560000}"/>
    <cellStyle name="Percent 127" xfId="17574" xr:uid="{00000000-0005-0000-0000-000073560000}"/>
    <cellStyle name="Percent 127 2" xfId="24190" xr:uid="{00000000-0005-0000-0000-000074560000}"/>
    <cellStyle name="Percent 128" xfId="17575" xr:uid="{00000000-0005-0000-0000-000075560000}"/>
    <cellStyle name="Percent 128 2" xfId="24191" xr:uid="{00000000-0005-0000-0000-000076560000}"/>
    <cellStyle name="Percent 129" xfId="17576" xr:uid="{00000000-0005-0000-0000-000077560000}"/>
    <cellStyle name="Percent 129 2" xfId="24192" xr:uid="{00000000-0005-0000-0000-000078560000}"/>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7" xfId="17585" xr:uid="{00000000-0005-0000-0000-000082560000}"/>
    <cellStyle name="Percent 13 17 2" xfId="24194" xr:uid="{00000000-0005-0000-0000-000083560000}"/>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3" xfId="17589" xr:uid="{00000000-0005-0000-0000-000088560000}"/>
    <cellStyle name="Percent 13 2 3 2" xfId="24196" xr:uid="{00000000-0005-0000-0000-000089560000}"/>
    <cellStyle name="Percent 13 2 4" xfId="17590" xr:uid="{00000000-0005-0000-0000-00008A560000}"/>
    <cellStyle name="Percent 13 2 4 2" xfId="24197" xr:uid="{00000000-0005-0000-0000-00008B560000}"/>
    <cellStyle name="Percent 13 3" xfId="17591" xr:uid="{00000000-0005-0000-0000-00008C560000}"/>
    <cellStyle name="Percent 13 3 2" xfId="17592" xr:uid="{00000000-0005-0000-0000-00008D560000}"/>
    <cellStyle name="Percent 13 3 2 2" xfId="24198" xr:uid="{00000000-0005-0000-0000-00008E560000}"/>
    <cellStyle name="Percent 13 3 3" xfId="17593" xr:uid="{00000000-0005-0000-0000-00008F560000}"/>
    <cellStyle name="Percent 13 3 3 2" xfId="24199" xr:uid="{00000000-0005-0000-0000-000090560000}"/>
    <cellStyle name="Percent 13 4" xfId="17594" xr:uid="{00000000-0005-0000-0000-000091560000}"/>
    <cellStyle name="Percent 13 4 2" xfId="17595" xr:uid="{00000000-0005-0000-0000-000092560000}"/>
    <cellStyle name="Percent 13 4 2 2" xfId="24200" xr:uid="{00000000-0005-0000-0000-000093560000}"/>
    <cellStyle name="Percent 13 4 3" xfId="17596" xr:uid="{00000000-0005-0000-0000-000094560000}"/>
    <cellStyle name="Percent 13 4 3 2" xfId="24201" xr:uid="{00000000-0005-0000-0000-000095560000}"/>
    <cellStyle name="Percent 13 5" xfId="17597" xr:uid="{00000000-0005-0000-0000-000096560000}"/>
    <cellStyle name="Percent 13 5 2" xfId="17598" xr:uid="{00000000-0005-0000-0000-000097560000}"/>
    <cellStyle name="Percent 13 5 2 2" xfId="24202" xr:uid="{00000000-0005-0000-0000-000098560000}"/>
    <cellStyle name="Percent 13 5 3" xfId="17599" xr:uid="{00000000-0005-0000-0000-000099560000}"/>
    <cellStyle name="Percent 13 5 3 2" xfId="24203" xr:uid="{00000000-0005-0000-0000-00009A560000}"/>
    <cellStyle name="Percent 13 6" xfId="17600" xr:uid="{00000000-0005-0000-0000-00009B560000}"/>
    <cellStyle name="Percent 13 6 2" xfId="17601" xr:uid="{00000000-0005-0000-0000-00009C560000}"/>
    <cellStyle name="Percent 13 6 2 2" xfId="24204" xr:uid="{00000000-0005-0000-0000-00009D560000}"/>
    <cellStyle name="Percent 13 6 3" xfId="17602" xr:uid="{00000000-0005-0000-0000-00009E560000}"/>
    <cellStyle name="Percent 13 6 3 2" xfId="24205" xr:uid="{00000000-0005-0000-0000-00009F560000}"/>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1" xfId="17607" xr:uid="{00000000-0005-0000-0000-0000A5560000}"/>
    <cellStyle name="Percent 131 2" xfId="24207" xr:uid="{00000000-0005-0000-0000-0000A6560000}"/>
    <cellStyle name="Percent 132" xfId="17608" xr:uid="{00000000-0005-0000-0000-0000A7560000}"/>
    <cellStyle name="Percent 132 2" xfId="24208" xr:uid="{00000000-0005-0000-0000-0000A8560000}"/>
    <cellStyle name="Percent 133" xfId="17609" xr:uid="{00000000-0005-0000-0000-0000A9560000}"/>
    <cellStyle name="Percent 133 2" xfId="24209" xr:uid="{00000000-0005-0000-0000-0000AA560000}"/>
    <cellStyle name="Percent 134" xfId="17610" xr:uid="{00000000-0005-0000-0000-0000AB560000}"/>
    <cellStyle name="Percent 134 2" xfId="24210" xr:uid="{00000000-0005-0000-0000-0000AC560000}"/>
    <cellStyle name="Percent 135" xfId="17611" xr:uid="{00000000-0005-0000-0000-0000AD560000}"/>
    <cellStyle name="Percent 135 2" xfId="24211" xr:uid="{00000000-0005-0000-0000-0000AE560000}"/>
    <cellStyle name="Percent 136" xfId="17612" xr:uid="{00000000-0005-0000-0000-0000AF560000}"/>
    <cellStyle name="Percent 136 2" xfId="24212" xr:uid="{00000000-0005-0000-0000-0000B0560000}"/>
    <cellStyle name="Percent 137" xfId="17613" xr:uid="{00000000-0005-0000-0000-0000B1560000}"/>
    <cellStyle name="Percent 137 2" xfId="24213" xr:uid="{00000000-0005-0000-0000-0000B2560000}"/>
    <cellStyle name="Percent 138" xfId="17614" xr:uid="{00000000-0005-0000-0000-0000B3560000}"/>
    <cellStyle name="Percent 138 2" xfId="24214" xr:uid="{00000000-0005-0000-0000-0000B4560000}"/>
    <cellStyle name="Percent 139" xfId="17615" xr:uid="{00000000-0005-0000-0000-0000B5560000}"/>
    <cellStyle name="Percent 139 2" xfId="24215" xr:uid="{00000000-0005-0000-0000-0000B6560000}"/>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7" xfId="17624" xr:uid="{00000000-0005-0000-0000-0000C0560000}"/>
    <cellStyle name="Percent 14 17 2" xfId="24217" xr:uid="{00000000-0005-0000-0000-0000C1560000}"/>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3" xfId="17628" xr:uid="{00000000-0005-0000-0000-0000C6560000}"/>
    <cellStyle name="Percent 14 2 3 2" xfId="24219" xr:uid="{00000000-0005-0000-0000-0000C7560000}"/>
    <cellStyle name="Percent 14 2 4" xfId="17629" xr:uid="{00000000-0005-0000-0000-0000C8560000}"/>
    <cellStyle name="Percent 14 2 4 2" xfId="24220" xr:uid="{00000000-0005-0000-0000-0000C9560000}"/>
    <cellStyle name="Percent 14 3" xfId="17630" xr:uid="{00000000-0005-0000-0000-0000CA560000}"/>
    <cellStyle name="Percent 14 3 2" xfId="17631" xr:uid="{00000000-0005-0000-0000-0000CB560000}"/>
    <cellStyle name="Percent 14 3 2 2" xfId="24221" xr:uid="{00000000-0005-0000-0000-0000CC560000}"/>
    <cellStyle name="Percent 14 3 3" xfId="17632" xr:uid="{00000000-0005-0000-0000-0000CD560000}"/>
    <cellStyle name="Percent 14 3 3 2" xfId="24222" xr:uid="{00000000-0005-0000-0000-0000CE560000}"/>
    <cellStyle name="Percent 14 4" xfId="17633" xr:uid="{00000000-0005-0000-0000-0000CF560000}"/>
    <cellStyle name="Percent 14 4 2" xfId="17634" xr:uid="{00000000-0005-0000-0000-0000D0560000}"/>
    <cellStyle name="Percent 14 4 2 2" xfId="24223" xr:uid="{00000000-0005-0000-0000-0000D1560000}"/>
    <cellStyle name="Percent 14 4 3" xfId="17635" xr:uid="{00000000-0005-0000-0000-0000D2560000}"/>
    <cellStyle name="Percent 14 4 3 2" xfId="24224" xr:uid="{00000000-0005-0000-0000-0000D3560000}"/>
    <cellStyle name="Percent 14 5" xfId="17636" xr:uid="{00000000-0005-0000-0000-0000D4560000}"/>
    <cellStyle name="Percent 14 5 2" xfId="17637" xr:uid="{00000000-0005-0000-0000-0000D5560000}"/>
    <cellStyle name="Percent 14 5 2 2" xfId="24225" xr:uid="{00000000-0005-0000-0000-0000D6560000}"/>
    <cellStyle name="Percent 14 5 3" xfId="17638" xr:uid="{00000000-0005-0000-0000-0000D7560000}"/>
    <cellStyle name="Percent 14 5 3 2" xfId="24226" xr:uid="{00000000-0005-0000-0000-0000D8560000}"/>
    <cellStyle name="Percent 14 6" xfId="17639" xr:uid="{00000000-0005-0000-0000-0000D9560000}"/>
    <cellStyle name="Percent 14 6 2" xfId="17640" xr:uid="{00000000-0005-0000-0000-0000DA560000}"/>
    <cellStyle name="Percent 14 6 2 2" xfId="24227" xr:uid="{00000000-0005-0000-0000-0000DB560000}"/>
    <cellStyle name="Percent 14 6 3" xfId="17641" xr:uid="{00000000-0005-0000-0000-0000DC560000}"/>
    <cellStyle name="Percent 14 6 3 2" xfId="24228" xr:uid="{00000000-0005-0000-0000-0000DD560000}"/>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1" xfId="17646" xr:uid="{00000000-0005-0000-0000-0000E3560000}"/>
    <cellStyle name="Percent 141 2" xfId="24230" xr:uid="{00000000-0005-0000-0000-0000E4560000}"/>
    <cellStyle name="Percent 142" xfId="17647" xr:uid="{00000000-0005-0000-0000-0000E5560000}"/>
    <cellStyle name="Percent 142 2" xfId="24231" xr:uid="{00000000-0005-0000-0000-0000E6560000}"/>
    <cellStyle name="Percent 143" xfId="17648" xr:uid="{00000000-0005-0000-0000-0000E7560000}"/>
    <cellStyle name="Percent 143 2" xfId="24232" xr:uid="{00000000-0005-0000-0000-0000E8560000}"/>
    <cellStyle name="Percent 144" xfId="17649" xr:uid="{00000000-0005-0000-0000-0000E9560000}"/>
    <cellStyle name="Percent 144 2" xfId="24233" xr:uid="{00000000-0005-0000-0000-0000EA560000}"/>
    <cellStyle name="Percent 145" xfId="17650" xr:uid="{00000000-0005-0000-0000-0000EB560000}"/>
    <cellStyle name="Percent 145 2" xfId="24234" xr:uid="{00000000-0005-0000-0000-0000EC560000}"/>
    <cellStyle name="Percent 146" xfId="17651" xr:uid="{00000000-0005-0000-0000-0000ED560000}"/>
    <cellStyle name="Percent 146 2" xfId="24235" xr:uid="{00000000-0005-0000-0000-0000EE560000}"/>
    <cellStyle name="Percent 147" xfId="17652" xr:uid="{00000000-0005-0000-0000-0000EF560000}"/>
    <cellStyle name="Percent 147 2" xfId="24236" xr:uid="{00000000-0005-0000-0000-0000F0560000}"/>
    <cellStyle name="Percent 148" xfId="17653" xr:uid="{00000000-0005-0000-0000-0000F1560000}"/>
    <cellStyle name="Percent 148 2" xfId="24237" xr:uid="{00000000-0005-0000-0000-0000F2560000}"/>
    <cellStyle name="Percent 149" xfId="17654" xr:uid="{00000000-0005-0000-0000-0000F3560000}"/>
    <cellStyle name="Percent 149 2" xfId="17655" xr:uid="{00000000-0005-0000-0000-0000F4560000}"/>
    <cellStyle name="Percent 149 2 2" xfId="24239" xr:uid="{00000000-0005-0000-0000-0000F5560000}"/>
    <cellStyle name="Percent 149 3" xfId="24238" xr:uid="{00000000-0005-0000-0000-0000F6560000}"/>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7" xfId="17664" xr:uid="{00000000-0005-0000-0000-000000570000}"/>
    <cellStyle name="Percent 15 17 2" xfId="24241" xr:uid="{00000000-0005-0000-0000-000001570000}"/>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3" xfId="17668" xr:uid="{00000000-0005-0000-0000-000006570000}"/>
    <cellStyle name="Percent 15 2 3 2" xfId="24243" xr:uid="{00000000-0005-0000-0000-000007570000}"/>
    <cellStyle name="Percent 15 2 4" xfId="17669" xr:uid="{00000000-0005-0000-0000-000008570000}"/>
    <cellStyle name="Percent 15 2 4 2" xfId="24244" xr:uid="{00000000-0005-0000-0000-000009570000}"/>
    <cellStyle name="Percent 15 2 5" xfId="17670" xr:uid="{00000000-0005-0000-0000-00000A570000}"/>
    <cellStyle name="Percent 15 2 5 2" xfId="24245" xr:uid="{00000000-0005-0000-0000-00000B570000}"/>
    <cellStyle name="Percent 15 2 6" xfId="17671" xr:uid="{00000000-0005-0000-0000-00000C570000}"/>
    <cellStyle name="Percent 15 2 6 2" xfId="24246" xr:uid="{00000000-0005-0000-0000-00000D570000}"/>
    <cellStyle name="Percent 15 2 7" xfId="17672" xr:uid="{00000000-0005-0000-0000-00000E570000}"/>
    <cellStyle name="Percent 15 2 7 2" xfId="24247" xr:uid="{00000000-0005-0000-0000-00000F570000}"/>
    <cellStyle name="Percent 15 3" xfId="17673" xr:uid="{00000000-0005-0000-0000-000010570000}"/>
    <cellStyle name="Percent 15 3 2" xfId="17674" xr:uid="{00000000-0005-0000-0000-000011570000}"/>
    <cellStyle name="Percent 15 3 2 2" xfId="24248" xr:uid="{00000000-0005-0000-0000-000012570000}"/>
    <cellStyle name="Percent 15 3 3" xfId="17675" xr:uid="{00000000-0005-0000-0000-000013570000}"/>
    <cellStyle name="Percent 15 3 3 2" xfId="24249" xr:uid="{00000000-0005-0000-0000-000014570000}"/>
    <cellStyle name="Percent 15 4" xfId="17676" xr:uid="{00000000-0005-0000-0000-000015570000}"/>
    <cellStyle name="Percent 15 4 2" xfId="17677" xr:uid="{00000000-0005-0000-0000-000016570000}"/>
    <cellStyle name="Percent 15 4 2 2" xfId="24250" xr:uid="{00000000-0005-0000-0000-000017570000}"/>
    <cellStyle name="Percent 15 4 3" xfId="17678" xr:uid="{00000000-0005-0000-0000-000018570000}"/>
    <cellStyle name="Percent 15 4 3 2" xfId="24251" xr:uid="{00000000-0005-0000-0000-000019570000}"/>
    <cellStyle name="Percent 15 5" xfId="17679" xr:uid="{00000000-0005-0000-0000-00001A570000}"/>
    <cellStyle name="Percent 15 5 2" xfId="17680" xr:uid="{00000000-0005-0000-0000-00001B570000}"/>
    <cellStyle name="Percent 15 5 2 2" xfId="24252" xr:uid="{00000000-0005-0000-0000-00001C570000}"/>
    <cellStyle name="Percent 15 5 3" xfId="17681" xr:uid="{00000000-0005-0000-0000-00001D570000}"/>
    <cellStyle name="Percent 15 5 3 2" xfId="24253" xr:uid="{00000000-0005-0000-0000-00001E570000}"/>
    <cellStyle name="Percent 15 6" xfId="17682" xr:uid="{00000000-0005-0000-0000-00001F570000}"/>
    <cellStyle name="Percent 15 6 2" xfId="17683" xr:uid="{00000000-0005-0000-0000-000020570000}"/>
    <cellStyle name="Percent 15 6 2 2" xfId="24254" xr:uid="{00000000-0005-0000-0000-000021570000}"/>
    <cellStyle name="Percent 15 6 3" xfId="17684" xr:uid="{00000000-0005-0000-0000-000022570000}"/>
    <cellStyle name="Percent 15 6 3 2" xfId="24255" xr:uid="{00000000-0005-0000-0000-000023570000}"/>
    <cellStyle name="Percent 15 7" xfId="17685" xr:uid="{00000000-0005-0000-0000-000024570000}"/>
    <cellStyle name="Percent 15 7 2" xfId="17686" xr:uid="{00000000-0005-0000-0000-000025570000}"/>
    <cellStyle name="Percent 15 7 2 2" xfId="24256" xr:uid="{00000000-0005-0000-0000-000026570000}"/>
    <cellStyle name="Percent 15 7 3" xfId="17687" xr:uid="{00000000-0005-0000-0000-000027570000}"/>
    <cellStyle name="Percent 15 7 3 2" xfId="24257" xr:uid="{00000000-0005-0000-0000-000028570000}"/>
    <cellStyle name="Percent 15 8" xfId="17688" xr:uid="{00000000-0005-0000-0000-000029570000}"/>
    <cellStyle name="Percent 15 8 2" xfId="17689" xr:uid="{00000000-0005-0000-0000-00002A570000}"/>
    <cellStyle name="Percent 15 8 2 2" xfId="24258" xr:uid="{00000000-0005-0000-0000-00002B570000}"/>
    <cellStyle name="Percent 15 8 3" xfId="17690" xr:uid="{00000000-0005-0000-0000-00002C570000}"/>
    <cellStyle name="Percent 15 8 3 2" xfId="24259" xr:uid="{00000000-0005-0000-0000-00002D570000}"/>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3" xfId="24260" xr:uid="{00000000-0005-0000-0000-000032570000}"/>
    <cellStyle name="Percent 151" xfId="17694" xr:uid="{00000000-0005-0000-0000-000033570000}"/>
    <cellStyle name="Percent 151 2" xfId="24262" xr:uid="{00000000-0005-0000-0000-000034570000}"/>
    <cellStyle name="Percent 152" xfId="17695" xr:uid="{00000000-0005-0000-0000-000035570000}"/>
    <cellStyle name="Percent 152 2" xfId="24263" xr:uid="{00000000-0005-0000-0000-000036570000}"/>
    <cellStyle name="Percent 153" xfId="17696" xr:uid="{00000000-0005-0000-0000-000037570000}"/>
    <cellStyle name="Percent 153 2" xfId="17697" xr:uid="{00000000-0005-0000-0000-000038570000}"/>
    <cellStyle name="Percent 153 2 2" xfId="24265" xr:uid="{00000000-0005-0000-0000-000039570000}"/>
    <cellStyle name="Percent 153 3" xfId="17698" xr:uid="{00000000-0005-0000-0000-00003A570000}"/>
    <cellStyle name="Percent 153 3 2" xfId="24266" xr:uid="{00000000-0005-0000-0000-00003B570000}"/>
    <cellStyle name="Percent 153 4" xfId="24264" xr:uid="{00000000-0005-0000-0000-00003C570000}"/>
    <cellStyle name="Percent 154" xfId="17699" xr:uid="{00000000-0005-0000-0000-00003D570000}"/>
    <cellStyle name="Percent 154 2" xfId="17700" xr:uid="{00000000-0005-0000-0000-00003E570000}"/>
    <cellStyle name="Percent 154 2 2" xfId="24268" xr:uid="{00000000-0005-0000-0000-00003F570000}"/>
    <cellStyle name="Percent 154 3" xfId="17701" xr:uid="{00000000-0005-0000-0000-000040570000}"/>
    <cellStyle name="Percent 154 3 2" xfId="24269" xr:uid="{00000000-0005-0000-0000-000041570000}"/>
    <cellStyle name="Percent 154 4" xfId="24267" xr:uid="{00000000-0005-0000-0000-000042570000}"/>
    <cellStyle name="Percent 155" xfId="17702" xr:uid="{00000000-0005-0000-0000-000043570000}"/>
    <cellStyle name="Percent 155 2" xfId="24270" xr:uid="{00000000-0005-0000-0000-000044570000}"/>
    <cellStyle name="Percent 156" xfId="17703" xr:uid="{00000000-0005-0000-0000-000045570000}"/>
    <cellStyle name="Percent 156 2" xfId="24271" xr:uid="{00000000-0005-0000-0000-000046570000}"/>
    <cellStyle name="Percent 157" xfId="17704" xr:uid="{00000000-0005-0000-0000-000047570000}"/>
    <cellStyle name="Percent 157 2" xfId="24272" xr:uid="{00000000-0005-0000-0000-000048570000}"/>
    <cellStyle name="Percent 158" xfId="17705" xr:uid="{00000000-0005-0000-0000-000049570000}"/>
    <cellStyle name="Percent 158 2" xfId="24273" xr:uid="{00000000-0005-0000-0000-00004A570000}"/>
    <cellStyle name="Percent 159" xfId="17706" xr:uid="{00000000-0005-0000-0000-00004B570000}"/>
    <cellStyle name="Percent 159 2" xfId="24274" xr:uid="{00000000-0005-0000-0000-00004C570000}"/>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7" xfId="17715" xr:uid="{00000000-0005-0000-0000-000056570000}"/>
    <cellStyle name="Percent 16 17 2" xfId="24276" xr:uid="{00000000-0005-0000-0000-000057570000}"/>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3" xfId="17719" xr:uid="{00000000-0005-0000-0000-00005C570000}"/>
    <cellStyle name="Percent 16 2 3 2" xfId="24278" xr:uid="{00000000-0005-0000-0000-00005D570000}"/>
    <cellStyle name="Percent 16 2 4" xfId="17720" xr:uid="{00000000-0005-0000-0000-00005E570000}"/>
    <cellStyle name="Percent 16 2 4 2" xfId="24279" xr:uid="{00000000-0005-0000-0000-00005F570000}"/>
    <cellStyle name="Percent 16 2 5" xfId="17721" xr:uid="{00000000-0005-0000-0000-000060570000}"/>
    <cellStyle name="Percent 16 2 5 2" xfId="24280" xr:uid="{00000000-0005-0000-0000-000061570000}"/>
    <cellStyle name="Percent 16 2 6" xfId="17722" xr:uid="{00000000-0005-0000-0000-000062570000}"/>
    <cellStyle name="Percent 16 2 6 2" xfId="24281" xr:uid="{00000000-0005-0000-0000-000063570000}"/>
    <cellStyle name="Percent 16 3" xfId="17723" xr:uid="{00000000-0005-0000-0000-000064570000}"/>
    <cellStyle name="Percent 16 3 2" xfId="17724" xr:uid="{00000000-0005-0000-0000-000065570000}"/>
    <cellStyle name="Percent 16 3 2 2" xfId="24282" xr:uid="{00000000-0005-0000-0000-000066570000}"/>
    <cellStyle name="Percent 16 3 3" xfId="17725" xr:uid="{00000000-0005-0000-0000-000067570000}"/>
    <cellStyle name="Percent 16 3 3 2" xfId="24283" xr:uid="{00000000-0005-0000-0000-000068570000}"/>
    <cellStyle name="Percent 16 4" xfId="17726" xr:uid="{00000000-0005-0000-0000-000069570000}"/>
    <cellStyle name="Percent 16 4 2" xfId="17727" xr:uid="{00000000-0005-0000-0000-00006A570000}"/>
    <cellStyle name="Percent 16 4 2 2" xfId="24284" xr:uid="{00000000-0005-0000-0000-00006B570000}"/>
    <cellStyle name="Percent 16 4 3" xfId="17728" xr:uid="{00000000-0005-0000-0000-00006C570000}"/>
    <cellStyle name="Percent 16 4 3 2" xfId="24285" xr:uid="{00000000-0005-0000-0000-00006D570000}"/>
    <cellStyle name="Percent 16 5" xfId="17729" xr:uid="{00000000-0005-0000-0000-00006E570000}"/>
    <cellStyle name="Percent 16 5 2" xfId="17730" xr:uid="{00000000-0005-0000-0000-00006F570000}"/>
    <cellStyle name="Percent 16 5 2 2" xfId="24286" xr:uid="{00000000-0005-0000-0000-000070570000}"/>
    <cellStyle name="Percent 16 5 3" xfId="17731" xr:uid="{00000000-0005-0000-0000-000071570000}"/>
    <cellStyle name="Percent 16 5 3 2" xfId="24287" xr:uid="{00000000-0005-0000-0000-000072570000}"/>
    <cellStyle name="Percent 16 6" xfId="17732" xr:uid="{00000000-0005-0000-0000-000073570000}"/>
    <cellStyle name="Percent 16 6 2" xfId="17733" xr:uid="{00000000-0005-0000-0000-000074570000}"/>
    <cellStyle name="Percent 16 6 2 2" xfId="24288" xr:uid="{00000000-0005-0000-0000-000075570000}"/>
    <cellStyle name="Percent 16 6 3" xfId="17734" xr:uid="{00000000-0005-0000-0000-000076570000}"/>
    <cellStyle name="Percent 16 6 3 2" xfId="24289" xr:uid="{00000000-0005-0000-0000-000077570000}"/>
    <cellStyle name="Percent 16 7" xfId="17735" xr:uid="{00000000-0005-0000-0000-000078570000}"/>
    <cellStyle name="Percent 16 7 2" xfId="17736" xr:uid="{00000000-0005-0000-0000-000079570000}"/>
    <cellStyle name="Percent 16 7 2 2" xfId="24290" xr:uid="{00000000-0005-0000-0000-00007A570000}"/>
    <cellStyle name="Percent 16 7 3" xfId="17737" xr:uid="{00000000-0005-0000-0000-00007B570000}"/>
    <cellStyle name="Percent 16 7 3 2" xfId="24291" xr:uid="{00000000-0005-0000-0000-00007C570000}"/>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1" xfId="17741" xr:uid="{00000000-0005-0000-0000-000081570000}"/>
    <cellStyle name="Percent 161 2" xfId="24293" xr:uid="{00000000-0005-0000-0000-000082570000}"/>
    <cellStyle name="Percent 162" xfId="17742" xr:uid="{00000000-0005-0000-0000-000083570000}"/>
    <cellStyle name="Percent 162 2" xfId="24294" xr:uid="{00000000-0005-0000-0000-000084570000}"/>
    <cellStyle name="Percent 163" xfId="17743" xr:uid="{00000000-0005-0000-0000-000085570000}"/>
    <cellStyle name="Percent 163 2" xfId="24295" xr:uid="{00000000-0005-0000-0000-000086570000}"/>
    <cellStyle name="Percent 164" xfId="17744" xr:uid="{00000000-0005-0000-0000-000087570000}"/>
    <cellStyle name="Percent 164 2" xfId="24296" xr:uid="{00000000-0005-0000-0000-000088570000}"/>
    <cellStyle name="Percent 165" xfId="17745" xr:uid="{00000000-0005-0000-0000-000089570000}"/>
    <cellStyle name="Percent 165 2" xfId="24297" xr:uid="{00000000-0005-0000-0000-00008A570000}"/>
    <cellStyle name="Percent 166" xfId="17746" xr:uid="{00000000-0005-0000-0000-00008B570000}"/>
    <cellStyle name="Percent 166 2" xfId="24298" xr:uid="{00000000-0005-0000-0000-00008C570000}"/>
    <cellStyle name="Percent 167" xfId="17747" xr:uid="{00000000-0005-0000-0000-00008D570000}"/>
    <cellStyle name="Percent 167 2" xfId="24299" xr:uid="{00000000-0005-0000-0000-00008E570000}"/>
    <cellStyle name="Percent 168" xfId="17748" xr:uid="{00000000-0005-0000-0000-00008F570000}"/>
    <cellStyle name="Percent 168 2" xfId="24300" xr:uid="{00000000-0005-0000-0000-000090570000}"/>
    <cellStyle name="Percent 169" xfId="17749" xr:uid="{00000000-0005-0000-0000-000091570000}"/>
    <cellStyle name="Percent 169 2" xfId="24301" xr:uid="{00000000-0005-0000-0000-000092570000}"/>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7" xfId="17758" xr:uid="{00000000-0005-0000-0000-00009C570000}"/>
    <cellStyle name="Percent 17 17 2" xfId="24303" xr:uid="{00000000-0005-0000-0000-00009D570000}"/>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3" xfId="17762" xr:uid="{00000000-0005-0000-0000-0000A2570000}"/>
    <cellStyle name="Percent 17 2 3 2" xfId="24305" xr:uid="{00000000-0005-0000-0000-0000A3570000}"/>
    <cellStyle name="Percent 17 3" xfId="17763" xr:uid="{00000000-0005-0000-0000-0000A4570000}"/>
    <cellStyle name="Percent 17 3 2" xfId="17764" xr:uid="{00000000-0005-0000-0000-0000A5570000}"/>
    <cellStyle name="Percent 17 3 2 2" xfId="24306" xr:uid="{00000000-0005-0000-0000-0000A6570000}"/>
    <cellStyle name="Percent 17 3 3" xfId="17765" xr:uid="{00000000-0005-0000-0000-0000A7570000}"/>
    <cellStyle name="Percent 17 3 3 2" xfId="24307" xr:uid="{00000000-0005-0000-0000-0000A8570000}"/>
    <cellStyle name="Percent 17 4" xfId="17766" xr:uid="{00000000-0005-0000-0000-0000A9570000}"/>
    <cellStyle name="Percent 17 4 2" xfId="17767" xr:uid="{00000000-0005-0000-0000-0000AA570000}"/>
    <cellStyle name="Percent 17 4 2 2" xfId="24308" xr:uid="{00000000-0005-0000-0000-0000AB570000}"/>
    <cellStyle name="Percent 17 4 3" xfId="17768" xr:uid="{00000000-0005-0000-0000-0000AC570000}"/>
    <cellStyle name="Percent 17 4 3 2" xfId="24309" xr:uid="{00000000-0005-0000-0000-0000AD570000}"/>
    <cellStyle name="Percent 17 5" xfId="17769" xr:uid="{00000000-0005-0000-0000-0000AE570000}"/>
    <cellStyle name="Percent 17 5 2" xfId="17770" xr:uid="{00000000-0005-0000-0000-0000AF570000}"/>
    <cellStyle name="Percent 17 5 2 2" xfId="24310" xr:uid="{00000000-0005-0000-0000-0000B0570000}"/>
    <cellStyle name="Percent 17 5 3" xfId="17771" xr:uid="{00000000-0005-0000-0000-0000B1570000}"/>
    <cellStyle name="Percent 17 5 3 2" xfId="24311" xr:uid="{00000000-0005-0000-0000-0000B2570000}"/>
    <cellStyle name="Percent 17 6" xfId="17772" xr:uid="{00000000-0005-0000-0000-0000B3570000}"/>
    <cellStyle name="Percent 17 6 2" xfId="17773" xr:uid="{00000000-0005-0000-0000-0000B4570000}"/>
    <cellStyle name="Percent 17 6 2 2" xfId="24312" xr:uid="{00000000-0005-0000-0000-0000B5570000}"/>
    <cellStyle name="Percent 17 6 3" xfId="17774" xr:uid="{00000000-0005-0000-0000-0000B6570000}"/>
    <cellStyle name="Percent 17 6 3 2" xfId="24313" xr:uid="{00000000-0005-0000-0000-0000B7570000}"/>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1" xfId="17779" xr:uid="{00000000-0005-0000-0000-0000BD570000}"/>
    <cellStyle name="Percent 171 2" xfId="24315" xr:uid="{00000000-0005-0000-0000-0000BE570000}"/>
    <cellStyle name="Percent 172" xfId="17780" xr:uid="{00000000-0005-0000-0000-0000BF570000}"/>
    <cellStyle name="Percent 172 2" xfId="24316" xr:uid="{00000000-0005-0000-0000-0000C0570000}"/>
    <cellStyle name="Percent 173" xfId="17781" xr:uid="{00000000-0005-0000-0000-0000C1570000}"/>
    <cellStyle name="Percent 173 2" xfId="24317" xr:uid="{00000000-0005-0000-0000-0000C2570000}"/>
    <cellStyle name="Percent 174" xfId="17782" xr:uid="{00000000-0005-0000-0000-0000C3570000}"/>
    <cellStyle name="Percent 174 2" xfId="24318" xr:uid="{00000000-0005-0000-0000-0000C4570000}"/>
    <cellStyle name="Percent 175" xfId="17783" xr:uid="{00000000-0005-0000-0000-0000C5570000}"/>
    <cellStyle name="Percent 175 2" xfId="24319" xr:uid="{00000000-0005-0000-0000-0000C6570000}"/>
    <cellStyle name="Percent 176" xfId="17784" xr:uid="{00000000-0005-0000-0000-0000C7570000}"/>
    <cellStyle name="Percent 176 2" xfId="24320" xr:uid="{00000000-0005-0000-0000-0000C8570000}"/>
    <cellStyle name="Percent 177" xfId="17785" xr:uid="{00000000-0005-0000-0000-0000C9570000}"/>
    <cellStyle name="Percent 177 2" xfId="24321" xr:uid="{00000000-0005-0000-0000-0000CA570000}"/>
    <cellStyle name="Percent 178" xfId="17786" xr:uid="{00000000-0005-0000-0000-0000CB570000}"/>
    <cellStyle name="Percent 178 2" xfId="24322" xr:uid="{00000000-0005-0000-0000-0000CC570000}"/>
    <cellStyle name="Percent 179" xfId="17787" xr:uid="{00000000-0005-0000-0000-0000CD570000}"/>
    <cellStyle name="Percent 179 2" xfId="24323" xr:uid="{00000000-0005-0000-0000-0000CE570000}"/>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7" xfId="17796" xr:uid="{00000000-0005-0000-0000-0000D8570000}"/>
    <cellStyle name="Percent 18 17 2" xfId="24325" xr:uid="{00000000-0005-0000-0000-0000D9570000}"/>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3" xfId="17800" xr:uid="{00000000-0005-0000-0000-0000DE570000}"/>
    <cellStyle name="Percent 18 2 3 2" xfId="24327" xr:uid="{00000000-0005-0000-0000-0000DF570000}"/>
    <cellStyle name="Percent 18 3" xfId="17801" xr:uid="{00000000-0005-0000-0000-0000E0570000}"/>
    <cellStyle name="Percent 18 3 2" xfId="17802" xr:uid="{00000000-0005-0000-0000-0000E1570000}"/>
    <cellStyle name="Percent 18 3 2 2" xfId="24328" xr:uid="{00000000-0005-0000-0000-0000E2570000}"/>
    <cellStyle name="Percent 18 3 3" xfId="17803" xr:uid="{00000000-0005-0000-0000-0000E3570000}"/>
    <cellStyle name="Percent 18 3 3 2" xfId="24329" xr:uid="{00000000-0005-0000-0000-0000E4570000}"/>
    <cellStyle name="Percent 18 4" xfId="17804" xr:uid="{00000000-0005-0000-0000-0000E5570000}"/>
    <cellStyle name="Percent 18 4 2" xfId="17805" xr:uid="{00000000-0005-0000-0000-0000E6570000}"/>
    <cellStyle name="Percent 18 4 2 2" xfId="24330" xr:uid="{00000000-0005-0000-0000-0000E7570000}"/>
    <cellStyle name="Percent 18 4 3" xfId="17806" xr:uid="{00000000-0005-0000-0000-0000E8570000}"/>
    <cellStyle name="Percent 18 4 3 2" xfId="24331" xr:uid="{00000000-0005-0000-0000-0000E9570000}"/>
    <cellStyle name="Percent 18 5" xfId="17807" xr:uid="{00000000-0005-0000-0000-0000EA570000}"/>
    <cellStyle name="Percent 18 5 2" xfId="17808" xr:uid="{00000000-0005-0000-0000-0000EB570000}"/>
    <cellStyle name="Percent 18 5 2 2" xfId="24332" xr:uid="{00000000-0005-0000-0000-0000EC570000}"/>
    <cellStyle name="Percent 18 5 3" xfId="17809" xr:uid="{00000000-0005-0000-0000-0000ED570000}"/>
    <cellStyle name="Percent 18 5 3 2" xfId="24333" xr:uid="{00000000-0005-0000-0000-0000EE570000}"/>
    <cellStyle name="Percent 18 6" xfId="17810" xr:uid="{00000000-0005-0000-0000-0000EF570000}"/>
    <cellStyle name="Percent 18 6 2" xfId="17811" xr:uid="{00000000-0005-0000-0000-0000F0570000}"/>
    <cellStyle name="Percent 18 6 2 2" xfId="24334" xr:uid="{00000000-0005-0000-0000-0000F1570000}"/>
    <cellStyle name="Percent 18 6 3" xfId="17812" xr:uid="{00000000-0005-0000-0000-0000F2570000}"/>
    <cellStyle name="Percent 18 6 3 2" xfId="24335" xr:uid="{00000000-0005-0000-0000-0000F3570000}"/>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1" xfId="17817" xr:uid="{00000000-0005-0000-0000-0000F9570000}"/>
    <cellStyle name="Percent 181 2" xfId="24337" xr:uid="{00000000-0005-0000-0000-0000FA570000}"/>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7" xfId="17831" xr:uid="{00000000-0005-0000-0000-000009580000}"/>
    <cellStyle name="Percent 19 17 2" xfId="24339" xr:uid="{00000000-0005-0000-0000-00000A580000}"/>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3" xfId="17835" xr:uid="{00000000-0005-0000-0000-00000F580000}"/>
    <cellStyle name="Percent 19 2 3 2" xfId="24341" xr:uid="{00000000-0005-0000-0000-000010580000}"/>
    <cellStyle name="Percent 19 3" xfId="17836" xr:uid="{00000000-0005-0000-0000-000011580000}"/>
    <cellStyle name="Percent 19 3 2" xfId="17837" xr:uid="{00000000-0005-0000-0000-000012580000}"/>
    <cellStyle name="Percent 19 3 2 2" xfId="24342" xr:uid="{00000000-0005-0000-0000-000013580000}"/>
    <cellStyle name="Percent 19 3 3" xfId="17838" xr:uid="{00000000-0005-0000-0000-000014580000}"/>
    <cellStyle name="Percent 19 3 3 2" xfId="24343" xr:uid="{00000000-0005-0000-0000-000015580000}"/>
    <cellStyle name="Percent 19 4" xfId="17839" xr:uid="{00000000-0005-0000-0000-000016580000}"/>
    <cellStyle name="Percent 19 4 2" xfId="17840" xr:uid="{00000000-0005-0000-0000-000017580000}"/>
    <cellStyle name="Percent 19 4 2 2" xfId="24344" xr:uid="{00000000-0005-0000-0000-000018580000}"/>
    <cellStyle name="Percent 19 4 3" xfId="17841" xr:uid="{00000000-0005-0000-0000-000019580000}"/>
    <cellStyle name="Percent 19 4 3 2" xfId="24345" xr:uid="{00000000-0005-0000-0000-00001A580000}"/>
    <cellStyle name="Percent 19 5" xfId="17842" xr:uid="{00000000-0005-0000-0000-00001B580000}"/>
    <cellStyle name="Percent 19 5 2" xfId="17843" xr:uid="{00000000-0005-0000-0000-00001C580000}"/>
    <cellStyle name="Percent 19 5 2 2" xfId="24346" xr:uid="{00000000-0005-0000-0000-00001D580000}"/>
    <cellStyle name="Percent 19 5 3" xfId="17844" xr:uid="{00000000-0005-0000-0000-00001E580000}"/>
    <cellStyle name="Percent 19 5 3 2" xfId="24347" xr:uid="{00000000-0005-0000-0000-00001F580000}"/>
    <cellStyle name="Percent 19 6" xfId="17845" xr:uid="{00000000-0005-0000-0000-000020580000}"/>
    <cellStyle name="Percent 19 6 2" xfId="17846" xr:uid="{00000000-0005-0000-0000-000021580000}"/>
    <cellStyle name="Percent 19 6 2 2" xfId="24348" xr:uid="{00000000-0005-0000-0000-000022580000}"/>
    <cellStyle name="Percent 19 6 3" xfId="17847" xr:uid="{00000000-0005-0000-0000-000023580000}"/>
    <cellStyle name="Percent 19 6 3 2" xfId="24349" xr:uid="{00000000-0005-0000-0000-000024580000}"/>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1" xfId="17852" xr:uid="{00000000-0005-0000-0000-00002B580000}"/>
    <cellStyle name="Percent 2 11 2" xfId="24351" xr:uid="{00000000-0005-0000-0000-00002C580000}"/>
    <cellStyle name="Percent 2 12" xfId="17853" xr:uid="{00000000-0005-0000-0000-00002D580000}"/>
    <cellStyle name="Percent 2 12 2" xfId="24352" xr:uid="{00000000-0005-0000-0000-00002E580000}"/>
    <cellStyle name="Percent 2 13" xfId="17854" xr:uid="{00000000-0005-0000-0000-00002F580000}"/>
    <cellStyle name="Percent 2 13 2" xfId="24353" xr:uid="{00000000-0005-0000-0000-000030580000}"/>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3" xfId="17858" xr:uid="{00000000-0005-0000-0000-000035580000}"/>
    <cellStyle name="Percent 2 2 2 3 2" xfId="24355" xr:uid="{00000000-0005-0000-0000-000036580000}"/>
    <cellStyle name="Percent 2 2 2 4" xfId="17859" xr:uid="{00000000-0005-0000-0000-000037580000}"/>
    <cellStyle name="Percent 2 2 2 4 2" xfId="24356" xr:uid="{00000000-0005-0000-0000-000038580000}"/>
    <cellStyle name="Percent 2 2 3" xfId="17860" xr:uid="{00000000-0005-0000-0000-000039580000}"/>
    <cellStyle name="Percent 2 2 3 2" xfId="24357" xr:uid="{00000000-0005-0000-0000-00003A580000}"/>
    <cellStyle name="Percent 2 2 4" xfId="17861" xr:uid="{00000000-0005-0000-0000-00003B580000}"/>
    <cellStyle name="Percent 2 2 4 2" xfId="24358" xr:uid="{00000000-0005-0000-0000-00003C580000}"/>
    <cellStyle name="Percent 2 2 5" xfId="17862" xr:uid="{00000000-0005-0000-0000-00003D580000}"/>
    <cellStyle name="Percent 2 2 5 2" xfId="24359" xr:uid="{00000000-0005-0000-0000-00003E580000}"/>
    <cellStyle name="Percent 2 2 6" xfId="17863" xr:uid="{00000000-0005-0000-0000-00003F580000}"/>
    <cellStyle name="Percent 2 2 6 2" xfId="24360" xr:uid="{00000000-0005-0000-0000-000040580000}"/>
    <cellStyle name="Percent 2 2 7" xfId="17864" xr:uid="{00000000-0005-0000-0000-000041580000}"/>
    <cellStyle name="Percent 2 2 7 2" xfId="24361" xr:uid="{00000000-0005-0000-0000-000042580000}"/>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3" xfId="24362" xr:uid="{00000000-0005-0000-0000-000047580000}"/>
    <cellStyle name="Percent 2 3 3" xfId="17868" xr:uid="{00000000-0005-0000-0000-000048580000}"/>
    <cellStyle name="Percent 2 3 3 2" xfId="24364" xr:uid="{00000000-0005-0000-0000-000049580000}"/>
    <cellStyle name="Percent 2 3 4" xfId="17869" xr:uid="{00000000-0005-0000-0000-00004A580000}"/>
    <cellStyle name="Percent 2 3 4 2" xfId="24365" xr:uid="{00000000-0005-0000-0000-00004B580000}"/>
    <cellStyle name="Percent 2 3 5" xfId="17870" xr:uid="{00000000-0005-0000-0000-00004C580000}"/>
    <cellStyle name="Percent 2 3 5 2" xfId="24366" xr:uid="{00000000-0005-0000-0000-00004D580000}"/>
    <cellStyle name="Percent 2 4" xfId="17871" xr:uid="{00000000-0005-0000-0000-00004E580000}"/>
    <cellStyle name="Percent 2 4 2" xfId="17872" xr:uid="{00000000-0005-0000-0000-00004F580000}"/>
    <cellStyle name="Percent 2 4 2 2" xfId="24367" xr:uid="{00000000-0005-0000-0000-000050580000}"/>
    <cellStyle name="Percent 2 4 3" xfId="17873" xr:uid="{00000000-0005-0000-0000-000051580000}"/>
    <cellStyle name="Percent 2 4 3 2" xfId="24368" xr:uid="{00000000-0005-0000-0000-000052580000}"/>
    <cellStyle name="Percent 2 4 4" xfId="17874" xr:uid="{00000000-0005-0000-0000-000053580000}"/>
    <cellStyle name="Percent 2 4 4 2" xfId="24369" xr:uid="{00000000-0005-0000-0000-000054580000}"/>
    <cellStyle name="Percent 2 5" xfId="17875" xr:uid="{00000000-0005-0000-0000-000055580000}"/>
    <cellStyle name="Percent 2 5 2" xfId="24370" xr:uid="{00000000-0005-0000-0000-000056580000}"/>
    <cellStyle name="Percent 2 6" xfId="17876" xr:uid="{00000000-0005-0000-0000-000057580000}"/>
    <cellStyle name="Percent 2 6 2" xfId="24371" xr:uid="{00000000-0005-0000-0000-000058580000}"/>
    <cellStyle name="Percent 2 7" xfId="17877" xr:uid="{00000000-0005-0000-0000-000059580000}"/>
    <cellStyle name="Percent 2 7 2" xfId="24372" xr:uid="{00000000-0005-0000-0000-00005A580000}"/>
    <cellStyle name="Percent 2 8" xfId="17878" xr:uid="{00000000-0005-0000-0000-00005B580000}"/>
    <cellStyle name="Percent 2 8 2" xfId="24373" xr:uid="{00000000-0005-0000-0000-00005C580000}"/>
    <cellStyle name="Percent 2 9" xfId="17879" xr:uid="{00000000-0005-0000-0000-00005D580000}"/>
    <cellStyle name="Percent 2 9 2" xfId="24374" xr:uid="{00000000-0005-0000-0000-00005E580000}"/>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7" xfId="17888" xr:uid="{00000000-0005-0000-0000-000068580000}"/>
    <cellStyle name="Percent 20 17 2" xfId="24376" xr:uid="{00000000-0005-0000-0000-000069580000}"/>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3" xfId="17892" xr:uid="{00000000-0005-0000-0000-00006E580000}"/>
    <cellStyle name="Percent 20 2 3 2" xfId="24378" xr:uid="{00000000-0005-0000-0000-00006F580000}"/>
    <cellStyle name="Percent 20 3" xfId="17893" xr:uid="{00000000-0005-0000-0000-000070580000}"/>
    <cellStyle name="Percent 20 3 2" xfId="17894" xr:uid="{00000000-0005-0000-0000-000071580000}"/>
    <cellStyle name="Percent 20 3 2 2" xfId="24379" xr:uid="{00000000-0005-0000-0000-000072580000}"/>
    <cellStyle name="Percent 20 3 3" xfId="17895" xr:uid="{00000000-0005-0000-0000-000073580000}"/>
    <cellStyle name="Percent 20 3 3 2" xfId="24380" xr:uid="{00000000-0005-0000-0000-000074580000}"/>
    <cellStyle name="Percent 20 4" xfId="17896" xr:uid="{00000000-0005-0000-0000-000075580000}"/>
    <cellStyle name="Percent 20 4 2" xfId="17897" xr:uid="{00000000-0005-0000-0000-000076580000}"/>
    <cellStyle name="Percent 20 4 2 2" xfId="24381" xr:uid="{00000000-0005-0000-0000-000077580000}"/>
    <cellStyle name="Percent 20 4 3" xfId="17898" xr:uid="{00000000-0005-0000-0000-000078580000}"/>
    <cellStyle name="Percent 20 4 3 2" xfId="24382" xr:uid="{00000000-0005-0000-0000-000079580000}"/>
    <cellStyle name="Percent 20 5" xfId="17899" xr:uid="{00000000-0005-0000-0000-00007A580000}"/>
    <cellStyle name="Percent 20 5 2" xfId="17900" xr:uid="{00000000-0005-0000-0000-00007B580000}"/>
    <cellStyle name="Percent 20 5 2 2" xfId="24383" xr:uid="{00000000-0005-0000-0000-00007C580000}"/>
    <cellStyle name="Percent 20 5 3" xfId="17901" xr:uid="{00000000-0005-0000-0000-00007D580000}"/>
    <cellStyle name="Percent 20 5 3 2" xfId="24384" xr:uid="{00000000-0005-0000-0000-00007E580000}"/>
    <cellStyle name="Percent 20 6" xfId="17902" xr:uid="{00000000-0005-0000-0000-00007F580000}"/>
    <cellStyle name="Percent 20 6 2" xfId="17903" xr:uid="{00000000-0005-0000-0000-000080580000}"/>
    <cellStyle name="Percent 20 6 2 2" xfId="24385" xr:uid="{00000000-0005-0000-0000-000081580000}"/>
    <cellStyle name="Percent 20 6 3" xfId="17904" xr:uid="{00000000-0005-0000-0000-000082580000}"/>
    <cellStyle name="Percent 20 6 3 2" xfId="24386" xr:uid="{00000000-0005-0000-0000-000083580000}"/>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7" xfId="17916" xr:uid="{00000000-0005-0000-0000-000090580000}"/>
    <cellStyle name="Percent 21 17 2" xfId="24388" xr:uid="{00000000-0005-0000-0000-000091580000}"/>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3" xfId="17920" xr:uid="{00000000-0005-0000-0000-000096580000}"/>
    <cellStyle name="Percent 21 2 3 2" xfId="24390" xr:uid="{00000000-0005-0000-0000-000097580000}"/>
    <cellStyle name="Percent 21 3" xfId="17921" xr:uid="{00000000-0005-0000-0000-000098580000}"/>
    <cellStyle name="Percent 21 3 2" xfId="17922" xr:uid="{00000000-0005-0000-0000-000099580000}"/>
    <cellStyle name="Percent 21 3 2 2" xfId="24391" xr:uid="{00000000-0005-0000-0000-00009A580000}"/>
    <cellStyle name="Percent 21 3 3" xfId="17923" xr:uid="{00000000-0005-0000-0000-00009B580000}"/>
    <cellStyle name="Percent 21 3 3 2" xfId="24392" xr:uid="{00000000-0005-0000-0000-00009C580000}"/>
    <cellStyle name="Percent 21 4" xfId="17924" xr:uid="{00000000-0005-0000-0000-00009D580000}"/>
    <cellStyle name="Percent 21 4 2" xfId="17925" xr:uid="{00000000-0005-0000-0000-00009E580000}"/>
    <cellStyle name="Percent 21 4 2 2" xfId="24393" xr:uid="{00000000-0005-0000-0000-00009F580000}"/>
    <cellStyle name="Percent 21 4 3" xfId="17926" xr:uid="{00000000-0005-0000-0000-0000A0580000}"/>
    <cellStyle name="Percent 21 4 3 2" xfId="24394" xr:uid="{00000000-0005-0000-0000-0000A1580000}"/>
    <cellStyle name="Percent 21 5" xfId="17927" xr:uid="{00000000-0005-0000-0000-0000A2580000}"/>
    <cellStyle name="Percent 21 5 2" xfId="17928" xr:uid="{00000000-0005-0000-0000-0000A3580000}"/>
    <cellStyle name="Percent 21 5 2 2" xfId="24395" xr:uid="{00000000-0005-0000-0000-0000A4580000}"/>
    <cellStyle name="Percent 21 5 3" xfId="17929" xr:uid="{00000000-0005-0000-0000-0000A5580000}"/>
    <cellStyle name="Percent 21 5 3 2" xfId="24396" xr:uid="{00000000-0005-0000-0000-0000A6580000}"/>
    <cellStyle name="Percent 21 6" xfId="17930" xr:uid="{00000000-0005-0000-0000-0000A7580000}"/>
    <cellStyle name="Percent 21 6 2" xfId="17931" xr:uid="{00000000-0005-0000-0000-0000A8580000}"/>
    <cellStyle name="Percent 21 6 2 2" xfId="24397" xr:uid="{00000000-0005-0000-0000-0000A9580000}"/>
    <cellStyle name="Percent 21 6 3" xfId="17932" xr:uid="{00000000-0005-0000-0000-0000AA580000}"/>
    <cellStyle name="Percent 21 6 3 2" xfId="24398" xr:uid="{00000000-0005-0000-0000-0000AB580000}"/>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7" xfId="17944" xr:uid="{00000000-0005-0000-0000-0000B8580000}"/>
    <cellStyle name="Percent 22 17 2" xfId="24400" xr:uid="{00000000-0005-0000-0000-0000B9580000}"/>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3" xfId="17948" xr:uid="{00000000-0005-0000-0000-0000BE580000}"/>
    <cellStyle name="Percent 22 2 3 2" xfId="24402" xr:uid="{00000000-0005-0000-0000-0000BF580000}"/>
    <cellStyle name="Percent 22 3" xfId="17949" xr:uid="{00000000-0005-0000-0000-0000C0580000}"/>
    <cellStyle name="Percent 22 3 2" xfId="17950" xr:uid="{00000000-0005-0000-0000-0000C1580000}"/>
    <cellStyle name="Percent 22 3 2 2" xfId="24403" xr:uid="{00000000-0005-0000-0000-0000C2580000}"/>
    <cellStyle name="Percent 22 3 3" xfId="17951" xr:uid="{00000000-0005-0000-0000-0000C3580000}"/>
    <cellStyle name="Percent 22 3 3 2" xfId="24404" xr:uid="{00000000-0005-0000-0000-0000C4580000}"/>
    <cellStyle name="Percent 22 4" xfId="17952" xr:uid="{00000000-0005-0000-0000-0000C5580000}"/>
    <cellStyle name="Percent 22 4 2" xfId="17953" xr:uid="{00000000-0005-0000-0000-0000C6580000}"/>
    <cellStyle name="Percent 22 4 2 2" xfId="24405" xr:uid="{00000000-0005-0000-0000-0000C7580000}"/>
    <cellStyle name="Percent 22 4 3" xfId="17954" xr:uid="{00000000-0005-0000-0000-0000C8580000}"/>
    <cellStyle name="Percent 22 4 3 2" xfId="24406" xr:uid="{00000000-0005-0000-0000-0000C9580000}"/>
    <cellStyle name="Percent 22 5" xfId="17955" xr:uid="{00000000-0005-0000-0000-0000CA580000}"/>
    <cellStyle name="Percent 22 5 2" xfId="17956" xr:uid="{00000000-0005-0000-0000-0000CB580000}"/>
    <cellStyle name="Percent 22 5 2 2" xfId="24407" xr:uid="{00000000-0005-0000-0000-0000CC580000}"/>
    <cellStyle name="Percent 22 5 3" xfId="17957" xr:uid="{00000000-0005-0000-0000-0000CD580000}"/>
    <cellStyle name="Percent 22 5 3 2" xfId="24408" xr:uid="{00000000-0005-0000-0000-0000CE580000}"/>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7" xfId="17970" xr:uid="{00000000-0005-0000-0000-0000DC580000}"/>
    <cellStyle name="Percent 23 17 2" xfId="24410" xr:uid="{00000000-0005-0000-0000-0000DD580000}"/>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3" xfId="17974" xr:uid="{00000000-0005-0000-0000-0000E2580000}"/>
    <cellStyle name="Percent 23 2 3 2" xfId="24412" xr:uid="{00000000-0005-0000-0000-0000E3580000}"/>
    <cellStyle name="Percent 23 3" xfId="17975" xr:uid="{00000000-0005-0000-0000-0000E4580000}"/>
    <cellStyle name="Percent 23 3 2" xfId="17976" xr:uid="{00000000-0005-0000-0000-0000E5580000}"/>
    <cellStyle name="Percent 23 3 2 2" xfId="24413" xr:uid="{00000000-0005-0000-0000-0000E6580000}"/>
    <cellStyle name="Percent 23 3 3" xfId="17977" xr:uid="{00000000-0005-0000-0000-0000E7580000}"/>
    <cellStyle name="Percent 23 3 3 2" xfId="24414" xr:uid="{00000000-0005-0000-0000-0000E8580000}"/>
    <cellStyle name="Percent 23 4" xfId="17978" xr:uid="{00000000-0005-0000-0000-0000E9580000}"/>
    <cellStyle name="Percent 23 4 2" xfId="17979" xr:uid="{00000000-0005-0000-0000-0000EA580000}"/>
    <cellStyle name="Percent 23 4 2 2" xfId="24415" xr:uid="{00000000-0005-0000-0000-0000EB580000}"/>
    <cellStyle name="Percent 23 4 3" xfId="17980" xr:uid="{00000000-0005-0000-0000-0000EC580000}"/>
    <cellStyle name="Percent 23 4 3 2" xfId="24416" xr:uid="{00000000-0005-0000-0000-0000ED580000}"/>
    <cellStyle name="Percent 23 5" xfId="17981" xr:uid="{00000000-0005-0000-0000-0000EE580000}"/>
    <cellStyle name="Percent 23 5 2" xfId="17982" xr:uid="{00000000-0005-0000-0000-0000EF580000}"/>
    <cellStyle name="Percent 23 5 2 2" xfId="24417" xr:uid="{00000000-0005-0000-0000-0000F0580000}"/>
    <cellStyle name="Percent 23 5 3" xfId="17983" xr:uid="{00000000-0005-0000-0000-0000F1580000}"/>
    <cellStyle name="Percent 23 5 3 2" xfId="24418" xr:uid="{00000000-0005-0000-0000-0000F2580000}"/>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7" xfId="17996" xr:uid="{00000000-0005-0000-0000-000000590000}"/>
    <cellStyle name="Percent 24 17 2" xfId="24420" xr:uid="{00000000-0005-0000-0000-000001590000}"/>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3" xfId="18000" xr:uid="{00000000-0005-0000-0000-000006590000}"/>
    <cellStyle name="Percent 24 2 3 2" xfId="24422" xr:uid="{00000000-0005-0000-0000-000007590000}"/>
    <cellStyle name="Percent 24 2 4" xfId="18001" xr:uid="{00000000-0005-0000-0000-000008590000}"/>
    <cellStyle name="Percent 24 2 4 2" xfId="24423" xr:uid="{00000000-0005-0000-0000-000009590000}"/>
    <cellStyle name="Percent 24 3" xfId="18002" xr:uid="{00000000-0005-0000-0000-00000A590000}"/>
    <cellStyle name="Percent 24 3 2" xfId="18003" xr:uid="{00000000-0005-0000-0000-00000B590000}"/>
    <cellStyle name="Percent 24 3 2 2" xfId="24424" xr:uid="{00000000-0005-0000-0000-00000C590000}"/>
    <cellStyle name="Percent 24 3 3" xfId="18004" xr:uid="{00000000-0005-0000-0000-00000D590000}"/>
    <cellStyle name="Percent 24 3 3 2" xfId="24425" xr:uid="{00000000-0005-0000-0000-00000E590000}"/>
    <cellStyle name="Percent 24 4" xfId="18005" xr:uid="{00000000-0005-0000-0000-00000F590000}"/>
    <cellStyle name="Percent 24 4 2" xfId="18006" xr:uid="{00000000-0005-0000-0000-000010590000}"/>
    <cellStyle name="Percent 24 4 2 2" xfId="24426" xr:uid="{00000000-0005-0000-0000-000011590000}"/>
    <cellStyle name="Percent 24 4 3" xfId="18007" xr:uid="{00000000-0005-0000-0000-000012590000}"/>
    <cellStyle name="Percent 24 4 3 2" xfId="24427" xr:uid="{00000000-0005-0000-0000-000013590000}"/>
    <cellStyle name="Percent 24 5" xfId="18008" xr:uid="{00000000-0005-0000-0000-000014590000}"/>
    <cellStyle name="Percent 24 5 2" xfId="18009" xr:uid="{00000000-0005-0000-0000-000015590000}"/>
    <cellStyle name="Percent 24 5 2 2" xfId="24428" xr:uid="{00000000-0005-0000-0000-000016590000}"/>
    <cellStyle name="Percent 24 5 3" xfId="18010" xr:uid="{00000000-0005-0000-0000-000017590000}"/>
    <cellStyle name="Percent 24 5 3 2" xfId="24429" xr:uid="{00000000-0005-0000-0000-000018590000}"/>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7" xfId="18023" xr:uid="{00000000-0005-0000-0000-000026590000}"/>
    <cellStyle name="Percent 25 17 2" xfId="24431" xr:uid="{00000000-0005-0000-0000-000027590000}"/>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3" xfId="18027" xr:uid="{00000000-0005-0000-0000-00002C590000}"/>
    <cellStyle name="Percent 25 2 3 2" xfId="24433" xr:uid="{00000000-0005-0000-0000-00002D590000}"/>
    <cellStyle name="Percent 25 2 4" xfId="18028" xr:uid="{00000000-0005-0000-0000-00002E590000}"/>
    <cellStyle name="Percent 25 2 4 2" xfId="24434" xr:uid="{00000000-0005-0000-0000-00002F590000}"/>
    <cellStyle name="Percent 25 3" xfId="18029" xr:uid="{00000000-0005-0000-0000-000030590000}"/>
    <cellStyle name="Percent 25 3 2" xfId="18030" xr:uid="{00000000-0005-0000-0000-000031590000}"/>
    <cellStyle name="Percent 25 3 2 2" xfId="24435" xr:uid="{00000000-0005-0000-0000-000032590000}"/>
    <cellStyle name="Percent 25 3 3" xfId="18031" xr:uid="{00000000-0005-0000-0000-000033590000}"/>
    <cellStyle name="Percent 25 3 3 2" xfId="24436" xr:uid="{00000000-0005-0000-0000-000034590000}"/>
    <cellStyle name="Percent 25 4" xfId="18032" xr:uid="{00000000-0005-0000-0000-000035590000}"/>
    <cellStyle name="Percent 25 4 2" xfId="18033" xr:uid="{00000000-0005-0000-0000-000036590000}"/>
    <cellStyle name="Percent 25 4 2 2" xfId="24437" xr:uid="{00000000-0005-0000-0000-000037590000}"/>
    <cellStyle name="Percent 25 4 3" xfId="18034" xr:uid="{00000000-0005-0000-0000-000038590000}"/>
    <cellStyle name="Percent 25 4 3 2" xfId="24438" xr:uid="{00000000-0005-0000-0000-000039590000}"/>
    <cellStyle name="Percent 25 5" xfId="18035" xr:uid="{00000000-0005-0000-0000-00003A590000}"/>
    <cellStyle name="Percent 25 5 2" xfId="18036" xr:uid="{00000000-0005-0000-0000-00003B590000}"/>
    <cellStyle name="Percent 25 5 2 2" xfId="24439" xr:uid="{00000000-0005-0000-0000-00003C590000}"/>
    <cellStyle name="Percent 25 5 3" xfId="18037" xr:uid="{00000000-0005-0000-0000-00003D590000}"/>
    <cellStyle name="Percent 25 5 3 2" xfId="24440" xr:uid="{00000000-0005-0000-0000-00003E590000}"/>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7" xfId="18050" xr:uid="{00000000-0005-0000-0000-00004C590000}"/>
    <cellStyle name="Percent 26 17 2" xfId="24442" xr:uid="{00000000-0005-0000-0000-00004D590000}"/>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3" xfId="18054" xr:uid="{00000000-0005-0000-0000-000052590000}"/>
    <cellStyle name="Percent 26 2 3 2" xfId="24444" xr:uid="{00000000-0005-0000-0000-000053590000}"/>
    <cellStyle name="Percent 26 3" xfId="18055" xr:uid="{00000000-0005-0000-0000-000054590000}"/>
    <cellStyle name="Percent 26 3 2" xfId="18056" xr:uid="{00000000-0005-0000-0000-000055590000}"/>
    <cellStyle name="Percent 26 3 2 2" xfId="24445" xr:uid="{00000000-0005-0000-0000-000056590000}"/>
    <cellStyle name="Percent 26 3 3" xfId="18057" xr:uid="{00000000-0005-0000-0000-000057590000}"/>
    <cellStyle name="Percent 26 3 3 2" xfId="24446" xr:uid="{00000000-0005-0000-0000-000058590000}"/>
    <cellStyle name="Percent 26 4" xfId="18058" xr:uid="{00000000-0005-0000-0000-000059590000}"/>
    <cellStyle name="Percent 26 4 2" xfId="18059" xr:uid="{00000000-0005-0000-0000-00005A590000}"/>
    <cellStyle name="Percent 26 4 2 2" xfId="24447" xr:uid="{00000000-0005-0000-0000-00005B590000}"/>
    <cellStyle name="Percent 26 4 3" xfId="18060" xr:uid="{00000000-0005-0000-0000-00005C590000}"/>
    <cellStyle name="Percent 26 4 3 2" xfId="24448" xr:uid="{00000000-0005-0000-0000-00005D590000}"/>
    <cellStyle name="Percent 26 5" xfId="18061" xr:uid="{00000000-0005-0000-0000-00005E590000}"/>
    <cellStyle name="Percent 26 5 2" xfId="18062" xr:uid="{00000000-0005-0000-0000-00005F590000}"/>
    <cellStyle name="Percent 26 5 2 2" xfId="24449" xr:uid="{00000000-0005-0000-0000-000060590000}"/>
    <cellStyle name="Percent 26 5 3" xfId="18063" xr:uid="{00000000-0005-0000-0000-000061590000}"/>
    <cellStyle name="Percent 26 5 3 2" xfId="24450" xr:uid="{00000000-0005-0000-0000-000062590000}"/>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7" xfId="18076" xr:uid="{00000000-0005-0000-0000-000070590000}"/>
    <cellStyle name="Percent 27 17 2" xfId="24452" xr:uid="{00000000-0005-0000-0000-000071590000}"/>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3" xfId="18080" xr:uid="{00000000-0005-0000-0000-000076590000}"/>
    <cellStyle name="Percent 27 2 3 2" xfId="24454" xr:uid="{00000000-0005-0000-0000-000077590000}"/>
    <cellStyle name="Percent 27 3" xfId="18081" xr:uid="{00000000-0005-0000-0000-000078590000}"/>
    <cellStyle name="Percent 27 3 2" xfId="18082" xr:uid="{00000000-0005-0000-0000-000079590000}"/>
    <cellStyle name="Percent 27 3 2 2" xfId="24455" xr:uid="{00000000-0005-0000-0000-00007A590000}"/>
    <cellStyle name="Percent 27 3 3" xfId="18083" xr:uid="{00000000-0005-0000-0000-00007B590000}"/>
    <cellStyle name="Percent 27 3 3 2" xfId="24456" xr:uid="{00000000-0005-0000-0000-00007C590000}"/>
    <cellStyle name="Percent 27 4" xfId="18084" xr:uid="{00000000-0005-0000-0000-00007D590000}"/>
    <cellStyle name="Percent 27 4 2" xfId="18085" xr:uid="{00000000-0005-0000-0000-00007E590000}"/>
    <cellStyle name="Percent 27 4 2 2" xfId="24457" xr:uid="{00000000-0005-0000-0000-00007F590000}"/>
    <cellStyle name="Percent 27 4 3" xfId="18086" xr:uid="{00000000-0005-0000-0000-000080590000}"/>
    <cellStyle name="Percent 27 4 3 2" xfId="24458" xr:uid="{00000000-0005-0000-0000-000081590000}"/>
    <cellStyle name="Percent 27 5" xfId="18087" xr:uid="{00000000-0005-0000-0000-000082590000}"/>
    <cellStyle name="Percent 27 5 2" xfId="18088" xr:uid="{00000000-0005-0000-0000-000083590000}"/>
    <cellStyle name="Percent 27 5 2 2" xfId="24459" xr:uid="{00000000-0005-0000-0000-000084590000}"/>
    <cellStyle name="Percent 27 5 3" xfId="18089" xr:uid="{00000000-0005-0000-0000-000085590000}"/>
    <cellStyle name="Percent 27 5 3 2" xfId="24460" xr:uid="{00000000-0005-0000-0000-000086590000}"/>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7" xfId="18102" xr:uid="{00000000-0005-0000-0000-000094590000}"/>
    <cellStyle name="Percent 28 17 2" xfId="24462" xr:uid="{00000000-0005-0000-0000-000095590000}"/>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3" xfId="18106" xr:uid="{00000000-0005-0000-0000-00009A590000}"/>
    <cellStyle name="Percent 28 2 3 2" xfId="24464" xr:uid="{00000000-0005-0000-0000-00009B590000}"/>
    <cellStyle name="Percent 28 3" xfId="18107" xr:uid="{00000000-0005-0000-0000-00009C590000}"/>
    <cellStyle name="Percent 28 3 2" xfId="18108" xr:uid="{00000000-0005-0000-0000-00009D590000}"/>
    <cellStyle name="Percent 28 3 2 2" xfId="24465" xr:uid="{00000000-0005-0000-0000-00009E590000}"/>
    <cellStyle name="Percent 28 3 3" xfId="18109" xr:uid="{00000000-0005-0000-0000-00009F590000}"/>
    <cellStyle name="Percent 28 3 3 2" xfId="24466" xr:uid="{00000000-0005-0000-0000-0000A0590000}"/>
    <cellStyle name="Percent 28 4" xfId="18110" xr:uid="{00000000-0005-0000-0000-0000A1590000}"/>
    <cellStyle name="Percent 28 4 2" xfId="18111" xr:uid="{00000000-0005-0000-0000-0000A2590000}"/>
    <cellStyle name="Percent 28 4 2 2" xfId="24467" xr:uid="{00000000-0005-0000-0000-0000A3590000}"/>
    <cellStyle name="Percent 28 4 3" xfId="18112" xr:uid="{00000000-0005-0000-0000-0000A4590000}"/>
    <cellStyle name="Percent 28 4 3 2" xfId="24468" xr:uid="{00000000-0005-0000-0000-0000A5590000}"/>
    <cellStyle name="Percent 28 5" xfId="18113" xr:uid="{00000000-0005-0000-0000-0000A6590000}"/>
    <cellStyle name="Percent 28 5 2" xfId="18114" xr:uid="{00000000-0005-0000-0000-0000A7590000}"/>
    <cellStyle name="Percent 28 5 2 2" xfId="24469" xr:uid="{00000000-0005-0000-0000-0000A8590000}"/>
    <cellStyle name="Percent 28 5 3" xfId="18115" xr:uid="{00000000-0005-0000-0000-0000A9590000}"/>
    <cellStyle name="Percent 28 5 3 2" xfId="24470" xr:uid="{00000000-0005-0000-0000-0000AA590000}"/>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7" xfId="18128" xr:uid="{00000000-0005-0000-0000-0000B8590000}"/>
    <cellStyle name="Percent 29 17 2" xfId="24472" xr:uid="{00000000-0005-0000-0000-0000B9590000}"/>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3" xfId="18132" xr:uid="{00000000-0005-0000-0000-0000BE590000}"/>
    <cellStyle name="Percent 29 2 3 2" xfId="24474" xr:uid="{00000000-0005-0000-0000-0000BF590000}"/>
    <cellStyle name="Percent 29 3" xfId="18133" xr:uid="{00000000-0005-0000-0000-0000C0590000}"/>
    <cellStyle name="Percent 29 3 2" xfId="18134" xr:uid="{00000000-0005-0000-0000-0000C1590000}"/>
    <cellStyle name="Percent 29 3 2 2" xfId="24475" xr:uid="{00000000-0005-0000-0000-0000C2590000}"/>
    <cellStyle name="Percent 29 3 3" xfId="18135" xr:uid="{00000000-0005-0000-0000-0000C3590000}"/>
    <cellStyle name="Percent 29 3 3 2" xfId="24476" xr:uid="{00000000-0005-0000-0000-0000C4590000}"/>
    <cellStyle name="Percent 29 4" xfId="18136" xr:uid="{00000000-0005-0000-0000-0000C5590000}"/>
    <cellStyle name="Percent 29 4 2" xfId="18137" xr:uid="{00000000-0005-0000-0000-0000C6590000}"/>
    <cellStyle name="Percent 29 4 2 2" xfId="24477" xr:uid="{00000000-0005-0000-0000-0000C7590000}"/>
    <cellStyle name="Percent 29 4 3" xfId="18138" xr:uid="{00000000-0005-0000-0000-0000C8590000}"/>
    <cellStyle name="Percent 29 4 3 2" xfId="24478" xr:uid="{00000000-0005-0000-0000-0000C9590000}"/>
    <cellStyle name="Percent 29 5" xfId="18139" xr:uid="{00000000-0005-0000-0000-0000CA590000}"/>
    <cellStyle name="Percent 29 5 2" xfId="18140" xr:uid="{00000000-0005-0000-0000-0000CB590000}"/>
    <cellStyle name="Percent 29 5 2 2" xfId="24479" xr:uid="{00000000-0005-0000-0000-0000CC590000}"/>
    <cellStyle name="Percent 29 5 3" xfId="18141" xr:uid="{00000000-0005-0000-0000-0000CD590000}"/>
    <cellStyle name="Percent 29 5 3 2" xfId="24480" xr:uid="{00000000-0005-0000-0000-0000CE590000}"/>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8" xfId="18156" xr:uid="{00000000-0005-0000-0000-0000DF590000}"/>
    <cellStyle name="Percent 3 2 18 2" xfId="24483" xr:uid="{00000000-0005-0000-0000-0000E0590000}"/>
    <cellStyle name="Percent 3 2 19" xfId="18157" xr:uid="{00000000-0005-0000-0000-0000E1590000}"/>
    <cellStyle name="Percent 3 2 19 2" xfId="24484" xr:uid="{00000000-0005-0000-0000-0000E2590000}"/>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7" xfId="18166" xr:uid="{00000000-0005-0000-0000-0000EC590000}"/>
    <cellStyle name="Percent 3 2 2 17 2" xfId="24486" xr:uid="{00000000-0005-0000-0000-0000ED590000}"/>
    <cellStyle name="Percent 3 2 2 2" xfId="18167" xr:uid="{00000000-0005-0000-0000-0000EE590000}"/>
    <cellStyle name="Percent 3 2 2 2 2" xfId="18168" xr:uid="{00000000-0005-0000-0000-0000EF590000}"/>
    <cellStyle name="Percent 3 2 2 2 2 2" xfId="24487" xr:uid="{00000000-0005-0000-0000-0000F0590000}"/>
    <cellStyle name="Percent 3 2 2 2 3" xfId="18169" xr:uid="{00000000-0005-0000-0000-0000F1590000}"/>
    <cellStyle name="Percent 3 2 2 2 3 2" xfId="24488" xr:uid="{00000000-0005-0000-0000-0000F2590000}"/>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3" xfId="18179" xr:uid="{00000000-0005-0000-0000-0000FD590000}"/>
    <cellStyle name="Percent 3 2 3 3 2" xfId="24490" xr:uid="{00000000-0005-0000-0000-0000FE590000}"/>
    <cellStyle name="Percent 3 2 4" xfId="18180" xr:uid="{00000000-0005-0000-0000-0000FF590000}"/>
    <cellStyle name="Percent 3 2 4 2" xfId="18181" xr:uid="{00000000-0005-0000-0000-0000005A0000}"/>
    <cellStyle name="Percent 3 2 4 2 2" xfId="24491" xr:uid="{00000000-0005-0000-0000-0000015A0000}"/>
    <cellStyle name="Percent 3 2 4 3" xfId="18182" xr:uid="{00000000-0005-0000-0000-0000025A0000}"/>
    <cellStyle name="Percent 3 2 4 3 2" xfId="24492" xr:uid="{00000000-0005-0000-0000-0000035A0000}"/>
    <cellStyle name="Percent 3 2 5" xfId="18183" xr:uid="{00000000-0005-0000-0000-0000045A0000}"/>
    <cellStyle name="Percent 3 2 5 2" xfId="18184" xr:uid="{00000000-0005-0000-0000-0000055A0000}"/>
    <cellStyle name="Percent 3 2 5 2 2" xfId="24493" xr:uid="{00000000-0005-0000-0000-0000065A0000}"/>
    <cellStyle name="Percent 3 2 5 3" xfId="18185" xr:uid="{00000000-0005-0000-0000-0000075A0000}"/>
    <cellStyle name="Percent 3 2 5 3 2" xfId="24494" xr:uid="{00000000-0005-0000-0000-0000085A0000}"/>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3" xfId="18192" xr:uid="{00000000-0005-0000-0000-0000105A0000}"/>
    <cellStyle name="Percent 3 3 3 2" xfId="24497" xr:uid="{00000000-0005-0000-0000-0000115A0000}"/>
    <cellStyle name="Percent 3 3 4" xfId="24495" xr:uid="{00000000-0005-0000-0000-0000125A0000}"/>
    <cellStyle name="Percent 3 4" xfId="18193" xr:uid="{00000000-0005-0000-0000-0000135A0000}"/>
    <cellStyle name="Percent 3 4 2" xfId="24498" xr:uid="{00000000-0005-0000-0000-0000145A0000}"/>
    <cellStyle name="Percent 3 5" xfId="18194" xr:uid="{00000000-0005-0000-0000-0000155A0000}"/>
    <cellStyle name="Percent 3 5 2" xfId="24499" xr:uid="{00000000-0005-0000-0000-0000165A0000}"/>
    <cellStyle name="Percent 3 6" xfId="18195" xr:uid="{00000000-0005-0000-0000-0000175A0000}"/>
    <cellStyle name="Percent 3 6 2" xfId="24500" xr:uid="{00000000-0005-0000-0000-0000185A0000}"/>
    <cellStyle name="Percent 3 7" xfId="18196" xr:uid="{00000000-0005-0000-0000-0000195A0000}"/>
    <cellStyle name="Percent 3 7 2" xfId="24501" xr:uid="{00000000-0005-0000-0000-00001A5A0000}"/>
    <cellStyle name="Percent 3 8" xfId="18197" xr:uid="{00000000-0005-0000-0000-00001B5A0000}"/>
    <cellStyle name="Percent 3 8 2" xfId="24502" xr:uid="{00000000-0005-0000-0000-00001C5A0000}"/>
    <cellStyle name="Percent 3 9" xfId="18198" xr:uid="{00000000-0005-0000-0000-00001D5A0000}"/>
    <cellStyle name="Percent 3 9 2" xfId="24503" xr:uid="{00000000-0005-0000-0000-00001E5A0000}"/>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7" xfId="18207" xr:uid="{00000000-0005-0000-0000-0000285A0000}"/>
    <cellStyle name="Percent 30 17 2" xfId="24505" xr:uid="{00000000-0005-0000-0000-0000295A0000}"/>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3" xfId="18211" xr:uid="{00000000-0005-0000-0000-00002E5A0000}"/>
    <cellStyle name="Percent 30 2 3 2" xfId="24507" xr:uid="{00000000-0005-0000-0000-00002F5A0000}"/>
    <cellStyle name="Percent 30 3" xfId="18212" xr:uid="{00000000-0005-0000-0000-0000305A0000}"/>
    <cellStyle name="Percent 30 3 2" xfId="18213" xr:uid="{00000000-0005-0000-0000-0000315A0000}"/>
    <cellStyle name="Percent 30 3 2 2" xfId="24508" xr:uid="{00000000-0005-0000-0000-0000325A0000}"/>
    <cellStyle name="Percent 30 3 3" xfId="18214" xr:uid="{00000000-0005-0000-0000-0000335A0000}"/>
    <cellStyle name="Percent 30 3 3 2" xfId="24509" xr:uid="{00000000-0005-0000-0000-0000345A0000}"/>
    <cellStyle name="Percent 30 4" xfId="18215" xr:uid="{00000000-0005-0000-0000-0000355A0000}"/>
    <cellStyle name="Percent 30 4 2" xfId="18216" xr:uid="{00000000-0005-0000-0000-0000365A0000}"/>
    <cellStyle name="Percent 30 4 2 2" xfId="24510" xr:uid="{00000000-0005-0000-0000-0000375A0000}"/>
    <cellStyle name="Percent 30 4 3" xfId="18217" xr:uid="{00000000-0005-0000-0000-0000385A0000}"/>
    <cellStyle name="Percent 30 4 3 2" xfId="24511" xr:uid="{00000000-0005-0000-0000-0000395A0000}"/>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7" xfId="18231" xr:uid="{00000000-0005-0000-0000-0000485A0000}"/>
    <cellStyle name="Percent 31 17 2" xfId="24513" xr:uid="{00000000-0005-0000-0000-0000495A0000}"/>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3" xfId="18235" xr:uid="{00000000-0005-0000-0000-00004E5A0000}"/>
    <cellStyle name="Percent 31 2 3 2" xfId="24515" xr:uid="{00000000-0005-0000-0000-00004F5A0000}"/>
    <cellStyle name="Percent 31 3" xfId="18236" xr:uid="{00000000-0005-0000-0000-0000505A0000}"/>
    <cellStyle name="Percent 31 3 2" xfId="18237" xr:uid="{00000000-0005-0000-0000-0000515A0000}"/>
    <cellStyle name="Percent 31 3 2 2" xfId="24516" xr:uid="{00000000-0005-0000-0000-0000525A0000}"/>
    <cellStyle name="Percent 31 3 3" xfId="18238" xr:uid="{00000000-0005-0000-0000-0000535A0000}"/>
    <cellStyle name="Percent 31 3 3 2" xfId="24517" xr:uid="{00000000-0005-0000-0000-0000545A0000}"/>
    <cellStyle name="Percent 31 4" xfId="18239" xr:uid="{00000000-0005-0000-0000-0000555A0000}"/>
    <cellStyle name="Percent 31 4 2" xfId="18240" xr:uid="{00000000-0005-0000-0000-0000565A0000}"/>
    <cellStyle name="Percent 31 4 2 2" xfId="24518" xr:uid="{00000000-0005-0000-0000-0000575A0000}"/>
    <cellStyle name="Percent 31 4 3" xfId="18241" xr:uid="{00000000-0005-0000-0000-0000585A0000}"/>
    <cellStyle name="Percent 31 4 3 2" xfId="24519" xr:uid="{00000000-0005-0000-0000-0000595A0000}"/>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7" xfId="18255" xr:uid="{00000000-0005-0000-0000-0000685A0000}"/>
    <cellStyle name="Percent 32 17 2" xfId="24521" xr:uid="{00000000-0005-0000-0000-0000695A0000}"/>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3" xfId="18259" xr:uid="{00000000-0005-0000-0000-00006E5A0000}"/>
    <cellStyle name="Percent 32 2 3 2" xfId="24523" xr:uid="{00000000-0005-0000-0000-00006F5A0000}"/>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3" xfId="18263" xr:uid="{00000000-0005-0000-0000-0000745A0000}"/>
    <cellStyle name="Percent 32 3 3 2" xfId="24525" xr:uid="{00000000-0005-0000-0000-0000755A0000}"/>
    <cellStyle name="Percent 32 4" xfId="18264" xr:uid="{00000000-0005-0000-0000-0000765A0000}"/>
    <cellStyle name="Percent 32 4 2" xfId="18265" xr:uid="{00000000-0005-0000-0000-0000775A0000}"/>
    <cellStyle name="Percent 32 4 2 2" xfId="24526" xr:uid="{00000000-0005-0000-0000-0000785A0000}"/>
    <cellStyle name="Percent 32 4 3" xfId="18266" xr:uid="{00000000-0005-0000-0000-0000795A0000}"/>
    <cellStyle name="Percent 32 4 3 2" xfId="24527" xr:uid="{00000000-0005-0000-0000-00007A5A0000}"/>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7" xfId="18280" xr:uid="{00000000-0005-0000-0000-0000895A0000}"/>
    <cellStyle name="Percent 33 17 2" xfId="24529" xr:uid="{00000000-0005-0000-0000-00008A5A0000}"/>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3" xfId="18284" xr:uid="{00000000-0005-0000-0000-00008F5A0000}"/>
    <cellStyle name="Percent 33 2 3 2" xfId="24531" xr:uid="{00000000-0005-0000-0000-0000905A0000}"/>
    <cellStyle name="Percent 33 3" xfId="18285" xr:uid="{00000000-0005-0000-0000-0000915A0000}"/>
    <cellStyle name="Percent 33 3 2" xfId="18286" xr:uid="{00000000-0005-0000-0000-0000925A0000}"/>
    <cellStyle name="Percent 33 3 2 2" xfId="24532" xr:uid="{00000000-0005-0000-0000-0000935A0000}"/>
    <cellStyle name="Percent 33 3 3" xfId="18287" xr:uid="{00000000-0005-0000-0000-0000945A0000}"/>
    <cellStyle name="Percent 33 3 3 2" xfId="24533" xr:uid="{00000000-0005-0000-0000-0000955A0000}"/>
    <cellStyle name="Percent 33 4" xfId="18288" xr:uid="{00000000-0005-0000-0000-0000965A0000}"/>
    <cellStyle name="Percent 33 4 2" xfId="18289" xr:uid="{00000000-0005-0000-0000-0000975A0000}"/>
    <cellStyle name="Percent 33 4 2 2" xfId="24534" xr:uid="{00000000-0005-0000-0000-0000985A0000}"/>
    <cellStyle name="Percent 33 4 3" xfId="18290" xr:uid="{00000000-0005-0000-0000-0000995A0000}"/>
    <cellStyle name="Percent 33 4 3 2" xfId="24535" xr:uid="{00000000-0005-0000-0000-00009A5A0000}"/>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7" xfId="18304" xr:uid="{00000000-0005-0000-0000-0000A95A0000}"/>
    <cellStyle name="Percent 34 17 2" xfId="24537" xr:uid="{00000000-0005-0000-0000-0000AA5A0000}"/>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3" xfId="18308" xr:uid="{00000000-0005-0000-0000-0000AF5A0000}"/>
    <cellStyle name="Percent 34 2 3 2" xfId="24539" xr:uid="{00000000-0005-0000-0000-0000B05A0000}"/>
    <cellStyle name="Percent 34 3" xfId="18309" xr:uid="{00000000-0005-0000-0000-0000B15A0000}"/>
    <cellStyle name="Percent 34 3 2" xfId="18310" xr:uid="{00000000-0005-0000-0000-0000B25A0000}"/>
    <cellStyle name="Percent 34 3 2 2" xfId="24540" xr:uid="{00000000-0005-0000-0000-0000B35A0000}"/>
    <cellStyle name="Percent 34 3 3" xfId="18311" xr:uid="{00000000-0005-0000-0000-0000B45A0000}"/>
    <cellStyle name="Percent 34 3 3 2" xfId="24541" xr:uid="{00000000-0005-0000-0000-0000B55A0000}"/>
    <cellStyle name="Percent 34 4" xfId="18312" xr:uid="{00000000-0005-0000-0000-0000B65A0000}"/>
    <cellStyle name="Percent 34 4 2" xfId="18313" xr:uid="{00000000-0005-0000-0000-0000B75A0000}"/>
    <cellStyle name="Percent 34 4 2 2" xfId="24542" xr:uid="{00000000-0005-0000-0000-0000B85A0000}"/>
    <cellStyle name="Percent 34 4 3" xfId="18314" xr:uid="{00000000-0005-0000-0000-0000B95A0000}"/>
    <cellStyle name="Percent 34 4 3 2" xfId="24543" xr:uid="{00000000-0005-0000-0000-0000BA5A0000}"/>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7" xfId="18328" xr:uid="{00000000-0005-0000-0000-0000C95A0000}"/>
    <cellStyle name="Percent 35 17 2" xfId="24545" xr:uid="{00000000-0005-0000-0000-0000CA5A0000}"/>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3" xfId="18332" xr:uid="{00000000-0005-0000-0000-0000CF5A0000}"/>
    <cellStyle name="Percent 35 2 3 2" xfId="24547" xr:uid="{00000000-0005-0000-0000-0000D05A0000}"/>
    <cellStyle name="Percent 35 3" xfId="18333" xr:uid="{00000000-0005-0000-0000-0000D15A0000}"/>
    <cellStyle name="Percent 35 3 2" xfId="18334" xr:uid="{00000000-0005-0000-0000-0000D25A0000}"/>
    <cellStyle name="Percent 35 3 2 2" xfId="24548" xr:uid="{00000000-0005-0000-0000-0000D35A0000}"/>
    <cellStyle name="Percent 35 3 3" xfId="18335" xr:uid="{00000000-0005-0000-0000-0000D45A0000}"/>
    <cellStyle name="Percent 35 3 3 2" xfId="24549" xr:uid="{00000000-0005-0000-0000-0000D55A0000}"/>
    <cellStyle name="Percent 35 4" xfId="18336" xr:uid="{00000000-0005-0000-0000-0000D65A0000}"/>
    <cellStyle name="Percent 35 4 2" xfId="18337" xr:uid="{00000000-0005-0000-0000-0000D75A0000}"/>
    <cellStyle name="Percent 35 4 2 2" xfId="24550" xr:uid="{00000000-0005-0000-0000-0000D85A0000}"/>
    <cellStyle name="Percent 35 4 3" xfId="18338" xr:uid="{00000000-0005-0000-0000-0000D95A0000}"/>
    <cellStyle name="Percent 35 4 3 2" xfId="24551" xr:uid="{00000000-0005-0000-0000-0000DA5A0000}"/>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7" xfId="18352" xr:uid="{00000000-0005-0000-0000-0000E95A0000}"/>
    <cellStyle name="Percent 36 17 2" xfId="24553" xr:uid="{00000000-0005-0000-0000-0000EA5A0000}"/>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3" xfId="18356" xr:uid="{00000000-0005-0000-0000-0000EF5A0000}"/>
    <cellStyle name="Percent 36 2 3 2" xfId="24555" xr:uid="{00000000-0005-0000-0000-0000F05A0000}"/>
    <cellStyle name="Percent 36 3" xfId="18357" xr:uid="{00000000-0005-0000-0000-0000F15A0000}"/>
    <cellStyle name="Percent 36 3 2" xfId="18358" xr:uid="{00000000-0005-0000-0000-0000F25A0000}"/>
    <cellStyle name="Percent 36 3 2 2" xfId="24556" xr:uid="{00000000-0005-0000-0000-0000F35A0000}"/>
    <cellStyle name="Percent 36 3 3" xfId="18359" xr:uid="{00000000-0005-0000-0000-0000F45A0000}"/>
    <cellStyle name="Percent 36 3 3 2" xfId="24557" xr:uid="{00000000-0005-0000-0000-0000F55A0000}"/>
    <cellStyle name="Percent 36 4" xfId="18360" xr:uid="{00000000-0005-0000-0000-0000F65A0000}"/>
    <cellStyle name="Percent 36 4 2" xfId="18361" xr:uid="{00000000-0005-0000-0000-0000F75A0000}"/>
    <cellStyle name="Percent 36 4 2 2" xfId="24558" xr:uid="{00000000-0005-0000-0000-0000F85A0000}"/>
    <cellStyle name="Percent 36 4 3" xfId="18362" xr:uid="{00000000-0005-0000-0000-0000F95A0000}"/>
    <cellStyle name="Percent 36 4 3 2" xfId="24559" xr:uid="{00000000-0005-0000-0000-0000FA5A0000}"/>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7" xfId="18376" xr:uid="{00000000-0005-0000-0000-0000095B0000}"/>
    <cellStyle name="Percent 37 17 2" xfId="24561" xr:uid="{00000000-0005-0000-0000-00000A5B0000}"/>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3" xfId="18380" xr:uid="{00000000-0005-0000-0000-00000F5B0000}"/>
    <cellStyle name="Percent 37 2 3 2" xfId="24563" xr:uid="{00000000-0005-0000-0000-0000105B0000}"/>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3" xfId="18384" xr:uid="{00000000-0005-0000-0000-0000155B0000}"/>
    <cellStyle name="Percent 37 3 3 2" xfId="24565" xr:uid="{00000000-0005-0000-0000-0000165B0000}"/>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3" xfId="18388" xr:uid="{00000000-0005-0000-0000-00001B5B0000}"/>
    <cellStyle name="Percent 37 4 3 2" xfId="24567" xr:uid="{00000000-0005-0000-0000-00001C5B0000}"/>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7" xfId="18403" xr:uid="{00000000-0005-0000-0000-00002C5B0000}"/>
    <cellStyle name="Percent 38 17 2" xfId="24569" xr:uid="{00000000-0005-0000-0000-00002D5B0000}"/>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3" xfId="18407" xr:uid="{00000000-0005-0000-0000-0000325B0000}"/>
    <cellStyle name="Percent 38 2 3 2" xfId="24571" xr:uid="{00000000-0005-0000-0000-0000335B0000}"/>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3" xfId="18411" xr:uid="{00000000-0005-0000-0000-0000385B0000}"/>
    <cellStyle name="Percent 38 3 3 2" xfId="24573" xr:uid="{00000000-0005-0000-0000-0000395B0000}"/>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3" xfId="18415" xr:uid="{00000000-0005-0000-0000-00003E5B0000}"/>
    <cellStyle name="Percent 38 4 3 2" xfId="24575" xr:uid="{00000000-0005-0000-0000-00003F5B0000}"/>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7" xfId="18430" xr:uid="{00000000-0005-0000-0000-00004F5B0000}"/>
    <cellStyle name="Percent 39 17 2" xfId="24577" xr:uid="{00000000-0005-0000-0000-0000505B0000}"/>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3" xfId="18434" xr:uid="{00000000-0005-0000-0000-0000555B0000}"/>
    <cellStyle name="Percent 39 2 3 2" xfId="24579" xr:uid="{00000000-0005-0000-0000-0000565B0000}"/>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3" xfId="18438" xr:uid="{00000000-0005-0000-0000-00005B5B0000}"/>
    <cellStyle name="Percent 39 3 3 2" xfId="24581" xr:uid="{00000000-0005-0000-0000-00005C5B0000}"/>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3" xfId="18442" xr:uid="{00000000-0005-0000-0000-0000615B0000}"/>
    <cellStyle name="Percent 39 4 3 2" xfId="24583" xr:uid="{00000000-0005-0000-0000-0000625B0000}"/>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3" xfId="24587" xr:uid="{00000000-0005-0000-0000-00006F5B0000}"/>
    <cellStyle name="Percent 4 2 2 2 3" xfId="18454" xr:uid="{00000000-0005-0000-0000-0000705B0000}"/>
    <cellStyle name="Percent 4 2 2 2 3 2" xfId="24589" xr:uid="{00000000-0005-0000-0000-0000715B0000}"/>
    <cellStyle name="Percent 4 2 2 2 4" xfId="24586" xr:uid="{00000000-0005-0000-0000-0000725B0000}"/>
    <cellStyle name="Percent 4 2 2 3" xfId="18455" xr:uid="{00000000-0005-0000-0000-0000735B0000}"/>
    <cellStyle name="Percent 4 2 2 3 2" xfId="18456" xr:uid="{00000000-0005-0000-0000-0000745B0000}"/>
    <cellStyle name="Percent 4 2 2 3 2 2" xfId="24591" xr:uid="{00000000-0005-0000-0000-0000755B0000}"/>
    <cellStyle name="Percent 4 2 2 3 3" xfId="24590" xr:uid="{00000000-0005-0000-0000-0000765B0000}"/>
    <cellStyle name="Percent 4 2 2 4" xfId="18457" xr:uid="{00000000-0005-0000-0000-0000775B0000}"/>
    <cellStyle name="Percent 4 2 2 4 2" xfId="24592" xr:uid="{00000000-0005-0000-0000-0000785B0000}"/>
    <cellStyle name="Percent 4 2 2 5" xfId="24585" xr:uid="{00000000-0005-0000-0000-0000795B0000}"/>
    <cellStyle name="Percent 4 2 3" xfId="18458" xr:uid="{00000000-0005-0000-0000-00007A5B0000}"/>
    <cellStyle name="Percent 4 2 3 2" xfId="24593" xr:uid="{00000000-0005-0000-0000-00007B5B0000}"/>
    <cellStyle name="Percent 4 2 4" xfId="18459" xr:uid="{00000000-0005-0000-0000-00007C5B0000}"/>
    <cellStyle name="Percent 4 2 4 2" xfId="24594" xr:uid="{00000000-0005-0000-0000-00007D5B0000}"/>
    <cellStyle name="Percent 4 2 5" xfId="24584" xr:uid="{00000000-0005-0000-0000-00007E5B0000}"/>
    <cellStyle name="Percent 4 3" xfId="18460" xr:uid="{00000000-0005-0000-0000-00007F5B0000}"/>
    <cellStyle name="Percent 4 3 2" xfId="24595" xr:uid="{00000000-0005-0000-0000-0000805B0000}"/>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3" xfId="24598" xr:uid="{00000000-0005-0000-0000-0000865B0000}"/>
    <cellStyle name="Percent 4 4 2 3" xfId="18465" xr:uid="{00000000-0005-0000-0000-0000875B0000}"/>
    <cellStyle name="Percent 4 4 2 3 2" xfId="24600" xr:uid="{00000000-0005-0000-0000-0000885B0000}"/>
    <cellStyle name="Percent 4 4 2 4" xfId="24597" xr:uid="{00000000-0005-0000-0000-0000895B0000}"/>
    <cellStyle name="Percent 4 4 3" xfId="18466" xr:uid="{00000000-0005-0000-0000-00008A5B0000}"/>
    <cellStyle name="Percent 4 4 3 2" xfId="18467" xr:uid="{00000000-0005-0000-0000-00008B5B0000}"/>
    <cellStyle name="Percent 4 4 3 2 2" xfId="24602" xr:uid="{00000000-0005-0000-0000-00008C5B0000}"/>
    <cellStyle name="Percent 4 4 3 3" xfId="24601" xr:uid="{00000000-0005-0000-0000-00008D5B0000}"/>
    <cellStyle name="Percent 4 4 4" xfId="18468" xr:uid="{00000000-0005-0000-0000-00008E5B0000}"/>
    <cellStyle name="Percent 4 4 4 2" xfId="24603" xr:uid="{00000000-0005-0000-0000-00008F5B0000}"/>
    <cellStyle name="Percent 4 4 5" xfId="24596" xr:uid="{00000000-0005-0000-0000-0000905B0000}"/>
    <cellStyle name="Percent 4 5" xfId="18469" xr:uid="{00000000-0005-0000-0000-0000915B0000}"/>
    <cellStyle name="Percent 4 5 2" xfId="24604" xr:uid="{00000000-0005-0000-0000-0000925B0000}"/>
    <cellStyle name="Percent 4 6" xfId="18470" xr:uid="{00000000-0005-0000-0000-0000935B0000}"/>
    <cellStyle name="Percent 4 6 2" xfId="24605" xr:uid="{00000000-0005-0000-0000-0000945B0000}"/>
    <cellStyle name="Percent 4 7" xfId="18471" xr:uid="{00000000-0005-0000-0000-0000955B0000}"/>
    <cellStyle name="Percent 4 7 2" xfId="24606" xr:uid="{00000000-0005-0000-0000-0000965B0000}"/>
    <cellStyle name="Percent 4 8" xfId="18472" xr:uid="{00000000-0005-0000-0000-0000975B0000}"/>
    <cellStyle name="Percent 4 8 2" xfId="24607" xr:uid="{00000000-0005-0000-0000-0000985B0000}"/>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7" xfId="18481" xr:uid="{00000000-0005-0000-0000-0000A25B0000}"/>
    <cellStyle name="Percent 40 17 2" xfId="24609" xr:uid="{00000000-0005-0000-0000-0000A35B0000}"/>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3" xfId="18485" xr:uid="{00000000-0005-0000-0000-0000A85B0000}"/>
    <cellStyle name="Percent 40 2 3 2" xfId="24611" xr:uid="{00000000-0005-0000-0000-0000A95B0000}"/>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3" xfId="18489" xr:uid="{00000000-0005-0000-0000-0000AE5B0000}"/>
    <cellStyle name="Percent 40 3 3 2" xfId="24613" xr:uid="{00000000-0005-0000-0000-0000AF5B0000}"/>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3" xfId="18493" xr:uid="{00000000-0005-0000-0000-0000B45B0000}"/>
    <cellStyle name="Percent 40 4 3 2" xfId="24615" xr:uid="{00000000-0005-0000-0000-0000B55B0000}"/>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7" xfId="18508" xr:uid="{00000000-0005-0000-0000-0000C55B0000}"/>
    <cellStyle name="Percent 41 17 2" xfId="24617" xr:uid="{00000000-0005-0000-0000-0000C65B0000}"/>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3" xfId="18512" xr:uid="{00000000-0005-0000-0000-0000CB5B0000}"/>
    <cellStyle name="Percent 41 2 3 2" xfId="24619" xr:uid="{00000000-0005-0000-0000-0000CC5B0000}"/>
    <cellStyle name="Percent 41 3" xfId="18513" xr:uid="{00000000-0005-0000-0000-0000CD5B0000}"/>
    <cellStyle name="Percent 41 3 2" xfId="18514" xr:uid="{00000000-0005-0000-0000-0000CE5B0000}"/>
    <cellStyle name="Percent 41 3 2 2" xfId="24620" xr:uid="{00000000-0005-0000-0000-0000CF5B0000}"/>
    <cellStyle name="Percent 41 3 3" xfId="18515" xr:uid="{00000000-0005-0000-0000-0000D05B0000}"/>
    <cellStyle name="Percent 41 3 3 2" xfId="24621" xr:uid="{00000000-0005-0000-0000-0000D15B0000}"/>
    <cellStyle name="Percent 41 4" xfId="18516" xr:uid="{00000000-0005-0000-0000-0000D25B0000}"/>
    <cellStyle name="Percent 41 4 2" xfId="18517" xr:uid="{00000000-0005-0000-0000-0000D35B0000}"/>
    <cellStyle name="Percent 41 4 2 2" xfId="24622" xr:uid="{00000000-0005-0000-0000-0000D45B0000}"/>
    <cellStyle name="Percent 41 4 3" xfId="18518" xr:uid="{00000000-0005-0000-0000-0000D55B0000}"/>
    <cellStyle name="Percent 41 4 3 2" xfId="24623" xr:uid="{00000000-0005-0000-0000-0000D65B0000}"/>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7" xfId="18532" xr:uid="{00000000-0005-0000-0000-0000E55B0000}"/>
    <cellStyle name="Percent 42 17 2" xfId="24625" xr:uid="{00000000-0005-0000-0000-0000E65B0000}"/>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3" xfId="18536" xr:uid="{00000000-0005-0000-0000-0000EB5B0000}"/>
    <cellStyle name="Percent 42 2 3 2" xfId="24627" xr:uid="{00000000-0005-0000-0000-0000EC5B0000}"/>
    <cellStyle name="Percent 42 3" xfId="18537" xr:uid="{00000000-0005-0000-0000-0000ED5B0000}"/>
    <cellStyle name="Percent 42 3 2" xfId="18538" xr:uid="{00000000-0005-0000-0000-0000EE5B0000}"/>
    <cellStyle name="Percent 42 3 2 2" xfId="24628" xr:uid="{00000000-0005-0000-0000-0000EF5B0000}"/>
    <cellStyle name="Percent 42 3 3" xfId="18539" xr:uid="{00000000-0005-0000-0000-0000F05B0000}"/>
    <cellStyle name="Percent 42 3 3 2" xfId="24629" xr:uid="{00000000-0005-0000-0000-0000F15B0000}"/>
    <cellStyle name="Percent 42 4" xfId="18540" xr:uid="{00000000-0005-0000-0000-0000F25B0000}"/>
    <cellStyle name="Percent 42 4 2" xfId="18541" xr:uid="{00000000-0005-0000-0000-0000F35B0000}"/>
    <cellStyle name="Percent 42 4 2 2" xfId="24630" xr:uid="{00000000-0005-0000-0000-0000F45B0000}"/>
    <cellStyle name="Percent 42 4 3" xfId="18542" xr:uid="{00000000-0005-0000-0000-0000F55B0000}"/>
    <cellStyle name="Percent 42 4 3 2" xfId="24631" xr:uid="{00000000-0005-0000-0000-0000F65B0000}"/>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3" xfId="18550" xr:uid="{00000000-0005-0000-0000-0000FF5B0000}"/>
    <cellStyle name="Percent 43 3 2" xfId="24634" xr:uid="{00000000-0005-0000-0000-0000005C0000}"/>
    <cellStyle name="Percent 43 4" xfId="18551" xr:uid="{00000000-0005-0000-0000-0000015C0000}"/>
    <cellStyle name="Percent 43 4 2" xfId="24635" xr:uid="{00000000-0005-0000-0000-0000025C0000}"/>
    <cellStyle name="Percent 43 5" xfId="18552" xr:uid="{00000000-0005-0000-0000-0000035C0000}"/>
    <cellStyle name="Percent 43 5 2" xfId="24636" xr:uid="{00000000-0005-0000-0000-0000045C0000}"/>
    <cellStyle name="Percent 43 6" xfId="18553" xr:uid="{00000000-0005-0000-0000-0000055C0000}"/>
    <cellStyle name="Percent 43 6 2" xfId="24637" xr:uid="{00000000-0005-0000-0000-0000065C0000}"/>
    <cellStyle name="Percent 44" xfId="18554" xr:uid="{00000000-0005-0000-0000-0000075C0000}"/>
    <cellStyle name="Percent 44 2" xfId="18555" xr:uid="{00000000-0005-0000-0000-0000085C0000}"/>
    <cellStyle name="Percent 44 2 2" xfId="24638" xr:uid="{00000000-0005-0000-0000-0000095C0000}"/>
    <cellStyle name="Percent 44 3" xfId="18556" xr:uid="{00000000-0005-0000-0000-00000A5C0000}"/>
    <cellStyle name="Percent 44 3 2" xfId="24639" xr:uid="{00000000-0005-0000-0000-00000B5C0000}"/>
    <cellStyle name="Percent 44 4" xfId="18557" xr:uid="{00000000-0005-0000-0000-00000C5C0000}"/>
    <cellStyle name="Percent 44 4 2" xfId="24640" xr:uid="{00000000-0005-0000-0000-00000D5C0000}"/>
    <cellStyle name="Percent 44 5" xfId="18558" xr:uid="{00000000-0005-0000-0000-00000E5C0000}"/>
    <cellStyle name="Percent 44 5 2" xfId="24641" xr:uid="{00000000-0005-0000-0000-00000F5C0000}"/>
    <cellStyle name="Percent 44 6" xfId="18559" xr:uid="{00000000-0005-0000-0000-0000105C0000}"/>
    <cellStyle name="Percent 44 6 2" xfId="24642" xr:uid="{00000000-0005-0000-0000-0000115C0000}"/>
    <cellStyle name="Percent 45" xfId="18560" xr:uid="{00000000-0005-0000-0000-0000125C0000}"/>
    <cellStyle name="Percent 45 2" xfId="18561" xr:uid="{00000000-0005-0000-0000-0000135C0000}"/>
    <cellStyle name="Percent 45 2 2" xfId="24643" xr:uid="{00000000-0005-0000-0000-0000145C0000}"/>
    <cellStyle name="Percent 45 3" xfId="18562" xr:uid="{00000000-0005-0000-0000-0000155C0000}"/>
    <cellStyle name="Percent 45 3 2" xfId="24644" xr:uid="{00000000-0005-0000-0000-0000165C0000}"/>
    <cellStyle name="Percent 45 4" xfId="18563" xr:uid="{00000000-0005-0000-0000-0000175C0000}"/>
    <cellStyle name="Percent 45 4 2" xfId="24645" xr:uid="{00000000-0005-0000-0000-0000185C0000}"/>
    <cellStyle name="Percent 45 5" xfId="18564" xr:uid="{00000000-0005-0000-0000-0000195C0000}"/>
    <cellStyle name="Percent 45 5 2" xfId="24646" xr:uid="{00000000-0005-0000-0000-00001A5C0000}"/>
    <cellStyle name="Percent 45 6" xfId="18565" xr:uid="{00000000-0005-0000-0000-00001B5C0000}"/>
    <cellStyle name="Percent 45 6 2" xfId="24647" xr:uid="{00000000-0005-0000-0000-00001C5C0000}"/>
    <cellStyle name="Percent 46" xfId="18566" xr:uid="{00000000-0005-0000-0000-00001D5C0000}"/>
    <cellStyle name="Percent 46 2" xfId="18567" xr:uid="{00000000-0005-0000-0000-00001E5C0000}"/>
    <cellStyle name="Percent 46 2 2" xfId="24648" xr:uid="{00000000-0005-0000-0000-00001F5C0000}"/>
    <cellStyle name="Percent 46 3" xfId="18568" xr:uid="{00000000-0005-0000-0000-0000205C0000}"/>
    <cellStyle name="Percent 46 3 2" xfId="24649" xr:uid="{00000000-0005-0000-0000-0000215C0000}"/>
    <cellStyle name="Percent 46 4" xfId="18569" xr:uid="{00000000-0005-0000-0000-0000225C0000}"/>
    <cellStyle name="Percent 46 4 2" xfId="24650" xr:uid="{00000000-0005-0000-0000-0000235C0000}"/>
    <cellStyle name="Percent 46 5" xfId="18570" xr:uid="{00000000-0005-0000-0000-0000245C0000}"/>
    <cellStyle name="Percent 46 5 2" xfId="24651" xr:uid="{00000000-0005-0000-0000-0000255C0000}"/>
    <cellStyle name="Percent 46 6" xfId="18571" xr:uid="{00000000-0005-0000-0000-0000265C0000}"/>
    <cellStyle name="Percent 46 6 2" xfId="24652" xr:uid="{00000000-0005-0000-0000-0000275C0000}"/>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3" xfId="18575" xr:uid="{00000000-0005-0000-0000-00002C5C0000}"/>
    <cellStyle name="Percent 47 2 3 2" xfId="24654" xr:uid="{00000000-0005-0000-0000-00002D5C0000}"/>
    <cellStyle name="Percent 47 3" xfId="18576" xr:uid="{00000000-0005-0000-0000-00002E5C0000}"/>
    <cellStyle name="Percent 47 3 2" xfId="24655" xr:uid="{00000000-0005-0000-0000-00002F5C0000}"/>
    <cellStyle name="Percent 47 4" xfId="18577" xr:uid="{00000000-0005-0000-0000-0000305C0000}"/>
    <cellStyle name="Percent 47 4 2" xfId="24656" xr:uid="{00000000-0005-0000-0000-0000315C0000}"/>
    <cellStyle name="Percent 47 5" xfId="18578" xr:uid="{00000000-0005-0000-0000-0000325C0000}"/>
    <cellStyle name="Percent 47 5 2" xfId="24657" xr:uid="{00000000-0005-0000-0000-0000335C0000}"/>
    <cellStyle name="Percent 47 6" xfId="18579" xr:uid="{00000000-0005-0000-0000-0000345C0000}"/>
    <cellStyle name="Percent 47 6 2" xfId="24658" xr:uid="{00000000-0005-0000-0000-0000355C0000}"/>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3" xfId="18583" xr:uid="{00000000-0005-0000-0000-00003A5C0000}"/>
    <cellStyle name="Percent 48 2 3 2" xfId="24660" xr:uid="{00000000-0005-0000-0000-00003B5C0000}"/>
    <cellStyle name="Percent 48 3" xfId="18584" xr:uid="{00000000-0005-0000-0000-00003C5C0000}"/>
    <cellStyle name="Percent 48 3 2" xfId="24661" xr:uid="{00000000-0005-0000-0000-00003D5C0000}"/>
    <cellStyle name="Percent 48 4" xfId="18585" xr:uid="{00000000-0005-0000-0000-00003E5C0000}"/>
    <cellStyle name="Percent 48 4 2" xfId="24662" xr:uid="{00000000-0005-0000-0000-00003F5C0000}"/>
    <cellStyle name="Percent 48 5" xfId="18586" xr:uid="{00000000-0005-0000-0000-0000405C0000}"/>
    <cellStyle name="Percent 48 5 2" xfId="24663" xr:uid="{00000000-0005-0000-0000-0000415C0000}"/>
    <cellStyle name="Percent 48 6" xfId="18587" xr:uid="{00000000-0005-0000-0000-0000425C0000}"/>
    <cellStyle name="Percent 48 6 2" xfId="24664" xr:uid="{00000000-0005-0000-0000-0000435C0000}"/>
    <cellStyle name="Percent 49" xfId="18588" xr:uid="{00000000-0005-0000-0000-0000445C0000}"/>
    <cellStyle name="Percent 49 2" xfId="18589" xr:uid="{00000000-0005-0000-0000-0000455C0000}"/>
    <cellStyle name="Percent 49 2 2" xfId="24665" xr:uid="{00000000-0005-0000-0000-0000465C0000}"/>
    <cellStyle name="Percent 49 3" xfId="18590" xr:uid="{00000000-0005-0000-0000-0000475C0000}"/>
    <cellStyle name="Percent 49 3 2" xfId="24666" xr:uid="{00000000-0005-0000-0000-0000485C0000}"/>
    <cellStyle name="Percent 49 4" xfId="18591" xr:uid="{00000000-0005-0000-0000-0000495C0000}"/>
    <cellStyle name="Percent 49 4 2" xfId="24667" xr:uid="{00000000-0005-0000-0000-00004A5C0000}"/>
    <cellStyle name="Percent 49 5" xfId="18592" xr:uid="{00000000-0005-0000-0000-00004B5C0000}"/>
    <cellStyle name="Percent 49 5 2" xfId="24668" xr:uid="{00000000-0005-0000-0000-00004C5C0000}"/>
    <cellStyle name="Percent 49 6" xfId="18593" xr:uid="{00000000-0005-0000-0000-00004D5C0000}"/>
    <cellStyle name="Percent 49 6 2" xfId="24669" xr:uid="{00000000-0005-0000-0000-00004E5C0000}"/>
    <cellStyle name="Percent 5" xfId="18594" xr:uid="{00000000-0005-0000-0000-00004F5C0000}"/>
    <cellStyle name="Percent 5 10" xfId="18595" xr:uid="{00000000-0005-0000-0000-0000505C0000}"/>
    <cellStyle name="Percent 5 10 2" xfId="24670" xr:uid="{00000000-0005-0000-0000-0000515C0000}"/>
    <cellStyle name="Percent 5 11" xfId="18596" xr:uid="{00000000-0005-0000-0000-0000525C0000}"/>
    <cellStyle name="Percent 5 11 2" xfId="24671" xr:uid="{00000000-0005-0000-0000-0000535C0000}"/>
    <cellStyle name="Percent 5 2" xfId="18597" xr:uid="{00000000-0005-0000-0000-0000545C0000}"/>
    <cellStyle name="Percent 5 2 2" xfId="18598" xr:uid="{00000000-0005-0000-0000-0000555C0000}"/>
    <cellStyle name="Percent 5 2 2 2" xfId="24673" xr:uid="{00000000-0005-0000-0000-0000565C0000}"/>
    <cellStyle name="Percent 5 2 3" xfId="18599" xr:uid="{00000000-0005-0000-0000-0000575C0000}"/>
    <cellStyle name="Percent 5 2 3 2" xfId="24674" xr:uid="{00000000-0005-0000-0000-0000585C0000}"/>
    <cellStyle name="Percent 5 2 4" xfId="24672" xr:uid="{00000000-0005-0000-0000-0000595C0000}"/>
    <cellStyle name="Percent 5 3" xfId="18600" xr:uid="{00000000-0005-0000-0000-00005A5C0000}"/>
    <cellStyle name="Percent 5 3 2" xfId="18601" xr:uid="{00000000-0005-0000-0000-00005B5C0000}"/>
    <cellStyle name="Percent 5 3 2 2" xfId="24676" xr:uid="{00000000-0005-0000-0000-00005C5C0000}"/>
    <cellStyle name="Percent 5 3 3" xfId="24675" xr:uid="{00000000-0005-0000-0000-00005D5C0000}"/>
    <cellStyle name="Percent 5 4" xfId="18602" xr:uid="{00000000-0005-0000-0000-00005E5C0000}"/>
    <cellStyle name="Percent 5 4 2" xfId="18603" xr:uid="{00000000-0005-0000-0000-00005F5C0000}"/>
    <cellStyle name="Percent 5 4 2 2" xfId="24678" xr:uid="{00000000-0005-0000-0000-0000605C0000}"/>
    <cellStyle name="Percent 5 4 3" xfId="24677" xr:uid="{00000000-0005-0000-0000-0000615C0000}"/>
    <cellStyle name="Percent 5 5" xfId="18604" xr:uid="{00000000-0005-0000-0000-0000625C0000}"/>
    <cellStyle name="Percent 5 5 2" xfId="24679" xr:uid="{00000000-0005-0000-0000-0000635C0000}"/>
    <cellStyle name="Percent 5 6" xfId="18605" xr:uid="{00000000-0005-0000-0000-0000645C0000}"/>
    <cellStyle name="Percent 5 6 2" xfId="24680" xr:uid="{00000000-0005-0000-0000-0000655C0000}"/>
    <cellStyle name="Percent 5 7" xfId="18606" xr:uid="{00000000-0005-0000-0000-0000665C0000}"/>
    <cellStyle name="Percent 5 7 2" xfId="24681" xr:uid="{00000000-0005-0000-0000-0000675C0000}"/>
    <cellStyle name="Percent 5 8" xfId="18607" xr:uid="{00000000-0005-0000-0000-0000685C0000}"/>
    <cellStyle name="Percent 5 8 2" xfId="24682" xr:uid="{00000000-0005-0000-0000-0000695C0000}"/>
    <cellStyle name="Percent 5 9" xfId="18608" xr:uid="{00000000-0005-0000-0000-00006A5C0000}"/>
    <cellStyle name="Percent 5 9 2" xfId="24683" xr:uid="{00000000-0005-0000-0000-00006B5C0000}"/>
    <cellStyle name="Percent 50" xfId="18609" xr:uid="{00000000-0005-0000-0000-00006C5C0000}"/>
    <cellStyle name="Percent 50 2" xfId="18610" xr:uid="{00000000-0005-0000-0000-00006D5C0000}"/>
    <cellStyle name="Percent 50 2 2" xfId="24684" xr:uid="{00000000-0005-0000-0000-00006E5C0000}"/>
    <cellStyle name="Percent 50 3" xfId="18611" xr:uid="{00000000-0005-0000-0000-00006F5C0000}"/>
    <cellStyle name="Percent 50 3 2" xfId="24685" xr:uid="{00000000-0005-0000-0000-0000705C0000}"/>
    <cellStyle name="Percent 50 4" xfId="18612" xr:uid="{00000000-0005-0000-0000-0000715C0000}"/>
    <cellStyle name="Percent 50 4 2" xfId="24686" xr:uid="{00000000-0005-0000-0000-0000725C0000}"/>
    <cellStyle name="Percent 50 5" xfId="18613" xr:uid="{00000000-0005-0000-0000-0000735C0000}"/>
    <cellStyle name="Percent 50 5 2" xfId="24687" xr:uid="{00000000-0005-0000-0000-0000745C0000}"/>
    <cellStyle name="Percent 50 6" xfId="18614" xr:uid="{00000000-0005-0000-0000-0000755C0000}"/>
    <cellStyle name="Percent 50 6 2" xfId="24688" xr:uid="{00000000-0005-0000-0000-0000765C0000}"/>
    <cellStyle name="Percent 51" xfId="18615" xr:uid="{00000000-0005-0000-0000-0000775C0000}"/>
    <cellStyle name="Percent 51 2" xfId="18616" xr:uid="{00000000-0005-0000-0000-0000785C0000}"/>
    <cellStyle name="Percent 51 2 2" xfId="24689" xr:uid="{00000000-0005-0000-0000-0000795C0000}"/>
    <cellStyle name="Percent 51 3" xfId="18617" xr:uid="{00000000-0005-0000-0000-00007A5C0000}"/>
    <cellStyle name="Percent 51 3 2" xfId="24690" xr:uid="{00000000-0005-0000-0000-00007B5C0000}"/>
    <cellStyle name="Percent 51 4" xfId="18618" xr:uid="{00000000-0005-0000-0000-00007C5C0000}"/>
    <cellStyle name="Percent 51 4 2" xfId="24691" xr:uid="{00000000-0005-0000-0000-00007D5C0000}"/>
    <cellStyle name="Percent 51 5" xfId="18619" xr:uid="{00000000-0005-0000-0000-00007E5C0000}"/>
    <cellStyle name="Percent 51 5 2" xfId="24692" xr:uid="{00000000-0005-0000-0000-00007F5C0000}"/>
    <cellStyle name="Percent 51 6" xfId="18620" xr:uid="{00000000-0005-0000-0000-0000805C0000}"/>
    <cellStyle name="Percent 51 6 2" xfId="24693" xr:uid="{00000000-0005-0000-0000-0000815C0000}"/>
    <cellStyle name="Percent 52" xfId="18621" xr:uid="{00000000-0005-0000-0000-0000825C0000}"/>
    <cellStyle name="Percent 52 2" xfId="18622" xr:uid="{00000000-0005-0000-0000-0000835C0000}"/>
    <cellStyle name="Percent 52 2 2" xfId="24694" xr:uid="{00000000-0005-0000-0000-0000845C0000}"/>
    <cellStyle name="Percent 52 3" xfId="18623" xr:uid="{00000000-0005-0000-0000-0000855C0000}"/>
    <cellStyle name="Percent 52 3 2" xfId="24695" xr:uid="{00000000-0005-0000-0000-0000865C0000}"/>
    <cellStyle name="Percent 52 4" xfId="18624" xr:uid="{00000000-0005-0000-0000-0000875C0000}"/>
    <cellStyle name="Percent 52 4 2" xfId="24696" xr:uid="{00000000-0005-0000-0000-0000885C0000}"/>
    <cellStyle name="Percent 52 5" xfId="18625" xr:uid="{00000000-0005-0000-0000-0000895C0000}"/>
    <cellStyle name="Percent 52 5 2" xfId="24697" xr:uid="{00000000-0005-0000-0000-00008A5C0000}"/>
    <cellStyle name="Percent 52 6" xfId="18626" xr:uid="{00000000-0005-0000-0000-00008B5C0000}"/>
    <cellStyle name="Percent 52 6 2" xfId="24698" xr:uid="{00000000-0005-0000-0000-00008C5C0000}"/>
    <cellStyle name="Percent 53" xfId="18627" xr:uid="{00000000-0005-0000-0000-00008D5C0000}"/>
    <cellStyle name="Percent 53 2" xfId="18628" xr:uid="{00000000-0005-0000-0000-00008E5C0000}"/>
    <cellStyle name="Percent 53 2 2" xfId="24699" xr:uid="{00000000-0005-0000-0000-00008F5C0000}"/>
    <cellStyle name="Percent 53 3" xfId="18629" xr:uid="{00000000-0005-0000-0000-0000905C0000}"/>
    <cellStyle name="Percent 53 3 2" xfId="24700" xr:uid="{00000000-0005-0000-0000-0000915C0000}"/>
    <cellStyle name="Percent 53 4" xfId="18630" xr:uid="{00000000-0005-0000-0000-0000925C0000}"/>
    <cellStyle name="Percent 53 4 2" xfId="24701" xr:uid="{00000000-0005-0000-0000-0000935C0000}"/>
    <cellStyle name="Percent 53 5" xfId="18631" xr:uid="{00000000-0005-0000-0000-0000945C0000}"/>
    <cellStyle name="Percent 53 5 2" xfId="24702" xr:uid="{00000000-0005-0000-0000-0000955C0000}"/>
    <cellStyle name="Percent 53 6" xfId="18632" xr:uid="{00000000-0005-0000-0000-0000965C0000}"/>
    <cellStyle name="Percent 53 6 2" xfId="24703" xr:uid="{00000000-0005-0000-0000-0000975C0000}"/>
    <cellStyle name="Percent 54" xfId="18633" xr:uid="{00000000-0005-0000-0000-0000985C0000}"/>
    <cellStyle name="Percent 54 2" xfId="18634" xr:uid="{00000000-0005-0000-0000-0000995C0000}"/>
    <cellStyle name="Percent 54 2 2" xfId="24704" xr:uid="{00000000-0005-0000-0000-00009A5C0000}"/>
    <cellStyle name="Percent 54 3" xfId="18635" xr:uid="{00000000-0005-0000-0000-00009B5C0000}"/>
    <cellStyle name="Percent 54 3 2" xfId="24705" xr:uid="{00000000-0005-0000-0000-00009C5C0000}"/>
    <cellStyle name="Percent 54 4" xfId="18636" xr:uid="{00000000-0005-0000-0000-00009D5C0000}"/>
    <cellStyle name="Percent 54 4 2" xfId="24706" xr:uid="{00000000-0005-0000-0000-00009E5C0000}"/>
    <cellStyle name="Percent 54 5" xfId="18637" xr:uid="{00000000-0005-0000-0000-00009F5C0000}"/>
    <cellStyle name="Percent 54 5 2" xfId="24707" xr:uid="{00000000-0005-0000-0000-0000A05C0000}"/>
    <cellStyle name="Percent 54 6" xfId="18638" xr:uid="{00000000-0005-0000-0000-0000A15C0000}"/>
    <cellStyle name="Percent 54 6 2" xfId="24708" xr:uid="{00000000-0005-0000-0000-0000A25C0000}"/>
    <cellStyle name="Percent 55" xfId="18639" xr:uid="{00000000-0005-0000-0000-0000A35C0000}"/>
    <cellStyle name="Percent 55 2" xfId="18640" xr:uid="{00000000-0005-0000-0000-0000A45C0000}"/>
    <cellStyle name="Percent 55 2 2" xfId="24709" xr:uid="{00000000-0005-0000-0000-0000A55C0000}"/>
    <cellStyle name="Percent 55 3" xfId="18641" xr:uid="{00000000-0005-0000-0000-0000A65C0000}"/>
    <cellStyle name="Percent 55 3 2" xfId="24710" xr:uid="{00000000-0005-0000-0000-0000A75C0000}"/>
    <cellStyle name="Percent 55 4" xfId="18642" xr:uid="{00000000-0005-0000-0000-0000A85C0000}"/>
    <cellStyle name="Percent 55 4 2" xfId="24711" xr:uid="{00000000-0005-0000-0000-0000A95C0000}"/>
    <cellStyle name="Percent 55 5" xfId="18643" xr:uid="{00000000-0005-0000-0000-0000AA5C0000}"/>
    <cellStyle name="Percent 55 5 2" xfId="24712" xr:uid="{00000000-0005-0000-0000-0000AB5C0000}"/>
    <cellStyle name="Percent 55 6" xfId="18644" xr:uid="{00000000-0005-0000-0000-0000AC5C0000}"/>
    <cellStyle name="Percent 55 6 2" xfId="24713" xr:uid="{00000000-0005-0000-0000-0000AD5C0000}"/>
    <cellStyle name="Percent 56" xfId="18645" xr:uid="{00000000-0005-0000-0000-0000AE5C0000}"/>
    <cellStyle name="Percent 56 2" xfId="18646" xr:uid="{00000000-0005-0000-0000-0000AF5C0000}"/>
    <cellStyle name="Percent 56 2 2" xfId="24714" xr:uid="{00000000-0005-0000-0000-0000B05C0000}"/>
    <cellStyle name="Percent 56 3" xfId="18647" xr:uid="{00000000-0005-0000-0000-0000B15C0000}"/>
    <cellStyle name="Percent 56 3 2" xfId="24715" xr:uid="{00000000-0005-0000-0000-0000B25C0000}"/>
    <cellStyle name="Percent 56 4" xfId="18648" xr:uid="{00000000-0005-0000-0000-0000B35C0000}"/>
    <cellStyle name="Percent 56 4 2" xfId="24716" xr:uid="{00000000-0005-0000-0000-0000B45C0000}"/>
    <cellStyle name="Percent 56 5" xfId="18649" xr:uid="{00000000-0005-0000-0000-0000B55C0000}"/>
    <cellStyle name="Percent 56 5 2" xfId="24717" xr:uid="{00000000-0005-0000-0000-0000B65C0000}"/>
    <cellStyle name="Percent 56 6" xfId="18650" xr:uid="{00000000-0005-0000-0000-0000B75C0000}"/>
    <cellStyle name="Percent 56 6 2" xfId="24718" xr:uid="{00000000-0005-0000-0000-0000B85C0000}"/>
    <cellStyle name="Percent 57" xfId="18651" xr:uid="{00000000-0005-0000-0000-0000B95C0000}"/>
    <cellStyle name="Percent 57 2" xfId="18652" xr:uid="{00000000-0005-0000-0000-0000BA5C0000}"/>
    <cellStyle name="Percent 57 2 2" xfId="24719" xr:uid="{00000000-0005-0000-0000-0000BB5C0000}"/>
    <cellStyle name="Percent 57 3" xfId="18653" xr:uid="{00000000-0005-0000-0000-0000BC5C0000}"/>
    <cellStyle name="Percent 57 3 2" xfId="24720" xr:uid="{00000000-0005-0000-0000-0000BD5C0000}"/>
    <cellStyle name="Percent 57 4" xfId="18654" xr:uid="{00000000-0005-0000-0000-0000BE5C0000}"/>
    <cellStyle name="Percent 57 4 2" xfId="24721" xr:uid="{00000000-0005-0000-0000-0000BF5C0000}"/>
    <cellStyle name="Percent 57 5" xfId="18655" xr:uid="{00000000-0005-0000-0000-0000C05C0000}"/>
    <cellStyle name="Percent 57 5 2" xfId="24722" xr:uid="{00000000-0005-0000-0000-0000C15C0000}"/>
    <cellStyle name="Percent 57 6" xfId="18656" xr:uid="{00000000-0005-0000-0000-0000C25C0000}"/>
    <cellStyle name="Percent 57 6 2" xfId="24723" xr:uid="{00000000-0005-0000-0000-0000C35C0000}"/>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3" xfId="18660" xr:uid="{00000000-0005-0000-0000-0000C85C0000}"/>
    <cellStyle name="Percent 58 2 3 2" xfId="24725" xr:uid="{00000000-0005-0000-0000-0000C95C0000}"/>
    <cellStyle name="Percent 58 3" xfId="18661" xr:uid="{00000000-0005-0000-0000-0000CA5C0000}"/>
    <cellStyle name="Percent 58 3 2" xfId="24726" xr:uid="{00000000-0005-0000-0000-0000CB5C0000}"/>
    <cellStyle name="Percent 58 4" xfId="18662" xr:uid="{00000000-0005-0000-0000-0000CC5C0000}"/>
    <cellStyle name="Percent 58 4 2" xfId="24727" xr:uid="{00000000-0005-0000-0000-0000CD5C0000}"/>
    <cellStyle name="Percent 58 5" xfId="18663" xr:uid="{00000000-0005-0000-0000-0000CE5C0000}"/>
    <cellStyle name="Percent 58 5 2" xfId="24728" xr:uid="{00000000-0005-0000-0000-0000CF5C0000}"/>
    <cellStyle name="Percent 58 6" xfId="18664" xr:uid="{00000000-0005-0000-0000-0000D05C0000}"/>
    <cellStyle name="Percent 58 6 2" xfId="24729" xr:uid="{00000000-0005-0000-0000-0000D15C0000}"/>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3" xfId="18668" xr:uid="{00000000-0005-0000-0000-0000D65C0000}"/>
    <cellStyle name="Percent 59 2 3 2" xfId="24731" xr:uid="{00000000-0005-0000-0000-0000D75C0000}"/>
    <cellStyle name="Percent 59 3" xfId="18669" xr:uid="{00000000-0005-0000-0000-0000D85C0000}"/>
    <cellStyle name="Percent 59 3 2" xfId="24732" xr:uid="{00000000-0005-0000-0000-0000D95C0000}"/>
    <cellStyle name="Percent 59 4" xfId="18670" xr:uid="{00000000-0005-0000-0000-0000DA5C0000}"/>
    <cellStyle name="Percent 59 4 2" xfId="24733" xr:uid="{00000000-0005-0000-0000-0000DB5C0000}"/>
    <cellStyle name="Percent 59 5" xfId="18671" xr:uid="{00000000-0005-0000-0000-0000DC5C0000}"/>
    <cellStyle name="Percent 59 5 2" xfId="24734" xr:uid="{00000000-0005-0000-0000-0000DD5C0000}"/>
    <cellStyle name="Percent 59 6" xfId="18672" xr:uid="{00000000-0005-0000-0000-0000DE5C0000}"/>
    <cellStyle name="Percent 59 6 2" xfId="24735" xr:uid="{00000000-0005-0000-0000-0000DF5C0000}"/>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3" xfId="18676" xr:uid="{00000000-0005-0000-0000-0000E45C0000}"/>
    <cellStyle name="Percent 6 2 3 2" xfId="24738" xr:uid="{00000000-0005-0000-0000-0000E55C0000}"/>
    <cellStyle name="Percent 6 2 4" xfId="18677" xr:uid="{00000000-0005-0000-0000-0000E65C0000}"/>
    <cellStyle name="Percent 6 2 4 2" xfId="24739" xr:uid="{00000000-0005-0000-0000-0000E75C0000}"/>
    <cellStyle name="Percent 6 2 5" xfId="18678" xr:uid="{00000000-0005-0000-0000-0000E85C0000}"/>
    <cellStyle name="Percent 6 2 5 2" xfId="24740" xr:uid="{00000000-0005-0000-0000-0000E95C0000}"/>
    <cellStyle name="Percent 6 2 6" xfId="18679" xr:uid="{00000000-0005-0000-0000-0000EA5C0000}"/>
    <cellStyle name="Percent 6 2 6 2" xfId="24741" xr:uid="{00000000-0005-0000-0000-0000EB5C0000}"/>
    <cellStyle name="Percent 6 2 7" xfId="24736" xr:uid="{00000000-0005-0000-0000-0000EC5C0000}"/>
    <cellStyle name="Percent 6 3" xfId="18680" xr:uid="{00000000-0005-0000-0000-0000ED5C0000}"/>
    <cellStyle name="Percent 6 3 2" xfId="24742" xr:uid="{00000000-0005-0000-0000-0000EE5C0000}"/>
    <cellStyle name="Percent 6 4" xfId="18681" xr:uid="{00000000-0005-0000-0000-0000EF5C0000}"/>
    <cellStyle name="Percent 6 4 2" xfId="24743" xr:uid="{00000000-0005-0000-0000-0000F05C0000}"/>
    <cellStyle name="Percent 6 5" xfId="18682" xr:uid="{00000000-0005-0000-0000-0000F15C0000}"/>
    <cellStyle name="Percent 6 5 2" xfId="24744" xr:uid="{00000000-0005-0000-0000-0000F25C0000}"/>
    <cellStyle name="Percent 6 6" xfId="18683" xr:uid="{00000000-0005-0000-0000-0000F35C0000}"/>
    <cellStyle name="Percent 6 6 2" xfId="24745" xr:uid="{00000000-0005-0000-0000-0000F45C0000}"/>
    <cellStyle name="Percent 6 7" xfId="18684" xr:uid="{00000000-0005-0000-0000-0000F55C0000}"/>
    <cellStyle name="Percent 6 7 2" xfId="24746" xr:uid="{00000000-0005-0000-0000-0000F65C0000}"/>
    <cellStyle name="Percent 6 8" xfId="18685" xr:uid="{00000000-0005-0000-0000-0000F75C0000}"/>
    <cellStyle name="Percent 6 8 2" xfId="24747" xr:uid="{00000000-0005-0000-0000-0000F85C0000}"/>
    <cellStyle name="Percent 6 9" xfId="18686" xr:uid="{00000000-0005-0000-0000-0000F95C0000}"/>
    <cellStyle name="Percent 6 9 2" xfId="24748" xr:uid="{00000000-0005-0000-0000-0000FA5C0000}"/>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3" xfId="18690" xr:uid="{00000000-0005-0000-0000-0000FF5C0000}"/>
    <cellStyle name="Percent 60 2 3 2" xfId="24750" xr:uid="{00000000-0005-0000-0000-0000005D0000}"/>
    <cellStyle name="Percent 60 3" xfId="18691" xr:uid="{00000000-0005-0000-0000-0000015D0000}"/>
    <cellStyle name="Percent 60 3 2" xfId="24751" xr:uid="{00000000-0005-0000-0000-0000025D0000}"/>
    <cellStyle name="Percent 60 4" xfId="18692" xr:uid="{00000000-0005-0000-0000-0000035D0000}"/>
    <cellStyle name="Percent 60 4 2" xfId="24752" xr:uid="{00000000-0005-0000-0000-0000045D0000}"/>
    <cellStyle name="Percent 60 5" xfId="18693" xr:uid="{00000000-0005-0000-0000-0000055D0000}"/>
    <cellStyle name="Percent 60 5 2" xfId="24753" xr:uid="{00000000-0005-0000-0000-0000065D0000}"/>
    <cellStyle name="Percent 60 6" xfId="18694" xr:uid="{00000000-0005-0000-0000-0000075D0000}"/>
    <cellStyle name="Percent 60 6 2" xfId="24754" xr:uid="{00000000-0005-0000-0000-0000085D0000}"/>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3" xfId="18698" xr:uid="{00000000-0005-0000-0000-00000D5D0000}"/>
    <cellStyle name="Percent 61 2 3 2" xfId="24756" xr:uid="{00000000-0005-0000-0000-00000E5D0000}"/>
    <cellStyle name="Percent 61 3" xfId="18699" xr:uid="{00000000-0005-0000-0000-00000F5D0000}"/>
    <cellStyle name="Percent 61 3 2" xfId="24757" xr:uid="{00000000-0005-0000-0000-0000105D0000}"/>
    <cellStyle name="Percent 61 4" xfId="18700" xr:uid="{00000000-0005-0000-0000-0000115D0000}"/>
    <cellStyle name="Percent 61 4 2" xfId="24758" xr:uid="{00000000-0005-0000-0000-0000125D0000}"/>
    <cellStyle name="Percent 61 5" xfId="18701" xr:uid="{00000000-0005-0000-0000-0000135D0000}"/>
    <cellStyle name="Percent 61 5 2" xfId="24759" xr:uid="{00000000-0005-0000-0000-0000145D0000}"/>
    <cellStyle name="Percent 61 6" xfId="18702" xr:uid="{00000000-0005-0000-0000-0000155D0000}"/>
    <cellStyle name="Percent 61 6 2" xfId="24760" xr:uid="{00000000-0005-0000-0000-0000165D0000}"/>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3" xfId="18706" xr:uid="{00000000-0005-0000-0000-00001B5D0000}"/>
    <cellStyle name="Percent 62 2 3 2" xfId="24762" xr:uid="{00000000-0005-0000-0000-00001C5D0000}"/>
    <cellStyle name="Percent 62 3" xfId="18707" xr:uid="{00000000-0005-0000-0000-00001D5D0000}"/>
    <cellStyle name="Percent 62 3 2" xfId="24763" xr:uid="{00000000-0005-0000-0000-00001E5D0000}"/>
    <cellStyle name="Percent 62 4" xfId="18708" xr:uid="{00000000-0005-0000-0000-00001F5D0000}"/>
    <cellStyle name="Percent 62 4 2" xfId="24764" xr:uid="{00000000-0005-0000-0000-0000205D0000}"/>
    <cellStyle name="Percent 62 5" xfId="18709" xr:uid="{00000000-0005-0000-0000-0000215D0000}"/>
    <cellStyle name="Percent 62 5 2" xfId="24765" xr:uid="{00000000-0005-0000-0000-0000225D0000}"/>
    <cellStyle name="Percent 62 6" xfId="18710" xr:uid="{00000000-0005-0000-0000-0000235D0000}"/>
    <cellStyle name="Percent 62 6 2" xfId="24766" xr:uid="{00000000-0005-0000-0000-0000245D0000}"/>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3" xfId="18714" xr:uid="{00000000-0005-0000-0000-0000295D0000}"/>
    <cellStyle name="Percent 63 2 3 2" xfId="24768" xr:uid="{00000000-0005-0000-0000-00002A5D0000}"/>
    <cellStyle name="Percent 63 3" xfId="18715" xr:uid="{00000000-0005-0000-0000-00002B5D0000}"/>
    <cellStyle name="Percent 63 3 2" xfId="24769" xr:uid="{00000000-0005-0000-0000-00002C5D0000}"/>
    <cellStyle name="Percent 63 4" xfId="18716" xr:uid="{00000000-0005-0000-0000-00002D5D0000}"/>
    <cellStyle name="Percent 63 4 2" xfId="24770" xr:uid="{00000000-0005-0000-0000-00002E5D0000}"/>
    <cellStyle name="Percent 63 5" xfId="18717" xr:uid="{00000000-0005-0000-0000-00002F5D0000}"/>
    <cellStyle name="Percent 63 5 2" xfId="24771" xr:uid="{00000000-0005-0000-0000-0000305D0000}"/>
    <cellStyle name="Percent 63 6" xfId="18718" xr:uid="{00000000-0005-0000-0000-0000315D0000}"/>
    <cellStyle name="Percent 63 6 2" xfId="24772" xr:uid="{00000000-0005-0000-0000-0000325D0000}"/>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3" xfId="18722" xr:uid="{00000000-0005-0000-0000-0000375D0000}"/>
    <cellStyle name="Percent 64 2 3 2" xfId="24774" xr:uid="{00000000-0005-0000-0000-0000385D0000}"/>
    <cellStyle name="Percent 64 3" xfId="18723" xr:uid="{00000000-0005-0000-0000-0000395D0000}"/>
    <cellStyle name="Percent 64 3 2" xfId="24775" xr:uid="{00000000-0005-0000-0000-00003A5D0000}"/>
    <cellStyle name="Percent 64 4" xfId="18724" xr:uid="{00000000-0005-0000-0000-00003B5D0000}"/>
    <cellStyle name="Percent 64 4 2" xfId="24776" xr:uid="{00000000-0005-0000-0000-00003C5D0000}"/>
    <cellStyle name="Percent 64 5" xfId="18725" xr:uid="{00000000-0005-0000-0000-00003D5D0000}"/>
    <cellStyle name="Percent 64 5 2" xfId="24777" xr:uid="{00000000-0005-0000-0000-00003E5D0000}"/>
    <cellStyle name="Percent 64 6" xfId="18726" xr:uid="{00000000-0005-0000-0000-00003F5D0000}"/>
    <cellStyle name="Percent 64 6 2" xfId="24778" xr:uid="{00000000-0005-0000-0000-0000405D0000}"/>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3" xfId="18730" xr:uid="{00000000-0005-0000-0000-0000455D0000}"/>
    <cellStyle name="Percent 65 2 3 2" xfId="24780" xr:uid="{00000000-0005-0000-0000-0000465D0000}"/>
    <cellStyle name="Percent 65 3" xfId="18731" xr:uid="{00000000-0005-0000-0000-0000475D0000}"/>
    <cellStyle name="Percent 65 3 2" xfId="24781" xr:uid="{00000000-0005-0000-0000-0000485D0000}"/>
    <cellStyle name="Percent 65 4" xfId="18732" xr:uid="{00000000-0005-0000-0000-0000495D0000}"/>
    <cellStyle name="Percent 65 4 2" xfId="24782" xr:uid="{00000000-0005-0000-0000-00004A5D0000}"/>
    <cellStyle name="Percent 65 5" xfId="18733" xr:uid="{00000000-0005-0000-0000-00004B5D0000}"/>
    <cellStyle name="Percent 65 5 2" xfId="24783" xr:uid="{00000000-0005-0000-0000-00004C5D0000}"/>
    <cellStyle name="Percent 65 6" xfId="18734" xr:uid="{00000000-0005-0000-0000-00004D5D0000}"/>
    <cellStyle name="Percent 65 6 2" xfId="24784" xr:uid="{00000000-0005-0000-0000-00004E5D0000}"/>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3" xfId="18738" xr:uid="{00000000-0005-0000-0000-0000535D0000}"/>
    <cellStyle name="Percent 66 2 3 2" xfId="24786" xr:uid="{00000000-0005-0000-0000-0000545D0000}"/>
    <cellStyle name="Percent 66 3" xfId="18739" xr:uid="{00000000-0005-0000-0000-0000555D0000}"/>
    <cellStyle name="Percent 66 3 2" xfId="24787" xr:uid="{00000000-0005-0000-0000-0000565D0000}"/>
    <cellStyle name="Percent 66 4" xfId="18740" xr:uid="{00000000-0005-0000-0000-0000575D0000}"/>
    <cellStyle name="Percent 66 4 2" xfId="24788" xr:uid="{00000000-0005-0000-0000-0000585D0000}"/>
    <cellStyle name="Percent 66 5" xfId="18741" xr:uid="{00000000-0005-0000-0000-0000595D0000}"/>
    <cellStyle name="Percent 66 5 2" xfId="24789" xr:uid="{00000000-0005-0000-0000-00005A5D0000}"/>
    <cellStyle name="Percent 66 6" xfId="18742" xr:uid="{00000000-0005-0000-0000-00005B5D0000}"/>
    <cellStyle name="Percent 66 6 2" xfId="24790" xr:uid="{00000000-0005-0000-0000-00005C5D0000}"/>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3" xfId="18746" xr:uid="{00000000-0005-0000-0000-0000615D0000}"/>
    <cellStyle name="Percent 67 2 3 2" xfId="24792" xr:uid="{00000000-0005-0000-0000-0000625D0000}"/>
    <cellStyle name="Percent 67 3" xfId="18747" xr:uid="{00000000-0005-0000-0000-0000635D0000}"/>
    <cellStyle name="Percent 67 3 2" xfId="24793" xr:uid="{00000000-0005-0000-0000-0000645D0000}"/>
    <cellStyle name="Percent 67 4" xfId="18748" xr:uid="{00000000-0005-0000-0000-0000655D0000}"/>
    <cellStyle name="Percent 67 4 2" xfId="24794" xr:uid="{00000000-0005-0000-0000-0000665D0000}"/>
    <cellStyle name="Percent 67 5" xfId="18749" xr:uid="{00000000-0005-0000-0000-0000675D0000}"/>
    <cellStyle name="Percent 67 5 2" xfId="24795" xr:uid="{00000000-0005-0000-0000-0000685D0000}"/>
    <cellStyle name="Percent 67 6" xfId="18750" xr:uid="{00000000-0005-0000-0000-0000695D0000}"/>
    <cellStyle name="Percent 67 6 2" xfId="24796" xr:uid="{00000000-0005-0000-0000-00006A5D0000}"/>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3" xfId="18754" xr:uid="{00000000-0005-0000-0000-00006F5D0000}"/>
    <cellStyle name="Percent 68 2 3 2" xfId="24798" xr:uid="{00000000-0005-0000-0000-0000705D0000}"/>
    <cellStyle name="Percent 68 3" xfId="18755" xr:uid="{00000000-0005-0000-0000-0000715D0000}"/>
    <cellStyle name="Percent 68 3 2" xfId="24799" xr:uid="{00000000-0005-0000-0000-0000725D0000}"/>
    <cellStyle name="Percent 68 4" xfId="18756" xr:uid="{00000000-0005-0000-0000-0000735D0000}"/>
    <cellStyle name="Percent 68 4 2" xfId="24800" xr:uid="{00000000-0005-0000-0000-0000745D0000}"/>
    <cellStyle name="Percent 68 5" xfId="18757" xr:uid="{00000000-0005-0000-0000-0000755D0000}"/>
    <cellStyle name="Percent 68 5 2" xfId="24801" xr:uid="{00000000-0005-0000-0000-0000765D0000}"/>
    <cellStyle name="Percent 68 6" xfId="18758" xr:uid="{00000000-0005-0000-0000-0000775D0000}"/>
    <cellStyle name="Percent 68 6 2" xfId="24802" xr:uid="{00000000-0005-0000-0000-0000785D0000}"/>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3" xfId="18762" xr:uid="{00000000-0005-0000-0000-00007D5D0000}"/>
    <cellStyle name="Percent 69 2 3 2" xfId="24804" xr:uid="{00000000-0005-0000-0000-00007E5D0000}"/>
    <cellStyle name="Percent 69 3" xfId="18763" xr:uid="{00000000-0005-0000-0000-00007F5D0000}"/>
    <cellStyle name="Percent 69 3 2" xfId="24805" xr:uid="{00000000-0005-0000-0000-0000805D0000}"/>
    <cellStyle name="Percent 69 4" xfId="18764" xr:uid="{00000000-0005-0000-0000-0000815D0000}"/>
    <cellStyle name="Percent 69 4 2" xfId="24806" xr:uid="{00000000-0005-0000-0000-0000825D0000}"/>
    <cellStyle name="Percent 69 5" xfId="18765" xr:uid="{00000000-0005-0000-0000-0000835D0000}"/>
    <cellStyle name="Percent 69 5 2" xfId="24807" xr:uid="{00000000-0005-0000-0000-0000845D0000}"/>
    <cellStyle name="Percent 69 6" xfId="18766" xr:uid="{00000000-0005-0000-0000-0000855D0000}"/>
    <cellStyle name="Percent 69 6 2" xfId="24808" xr:uid="{00000000-0005-0000-0000-0000865D0000}"/>
    <cellStyle name="Percent 7" xfId="18767" xr:uid="{00000000-0005-0000-0000-0000875D0000}"/>
    <cellStyle name="Percent 7 10" xfId="18768" xr:uid="{00000000-0005-0000-0000-0000885D0000}"/>
    <cellStyle name="Percent 7 10 2" xfId="24809" xr:uid="{00000000-0005-0000-0000-0000895D0000}"/>
    <cellStyle name="Percent 7 11" xfId="18769" xr:uid="{00000000-0005-0000-0000-00008A5D0000}"/>
    <cellStyle name="Percent 7 11 2" xfId="24810" xr:uid="{00000000-0005-0000-0000-00008B5D0000}"/>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3" xfId="18773" xr:uid="{00000000-0005-0000-0000-0000905D0000}"/>
    <cellStyle name="Percent 7 2 2 3 2" xfId="24814" xr:uid="{00000000-0005-0000-0000-0000915D0000}"/>
    <cellStyle name="Percent 7 2 2 4" xfId="24812" xr:uid="{00000000-0005-0000-0000-0000925D0000}"/>
    <cellStyle name="Percent 7 2 3" xfId="18774" xr:uid="{00000000-0005-0000-0000-0000935D0000}"/>
    <cellStyle name="Percent 7 2 3 2" xfId="24815" xr:uid="{00000000-0005-0000-0000-0000945D0000}"/>
    <cellStyle name="Percent 7 2 4" xfId="18775" xr:uid="{00000000-0005-0000-0000-0000955D0000}"/>
    <cellStyle name="Percent 7 2 4 2" xfId="24816" xr:uid="{00000000-0005-0000-0000-0000965D0000}"/>
    <cellStyle name="Percent 7 2 5" xfId="24811" xr:uid="{00000000-0005-0000-0000-0000975D0000}"/>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3" xfId="24818" xr:uid="{00000000-0005-0000-0000-00009C5D0000}"/>
    <cellStyle name="Percent 7 3 3" xfId="18779" xr:uid="{00000000-0005-0000-0000-00009D5D0000}"/>
    <cellStyle name="Percent 7 3 3 2" xfId="24820" xr:uid="{00000000-0005-0000-0000-00009E5D0000}"/>
    <cellStyle name="Percent 7 3 4" xfId="24817" xr:uid="{00000000-0005-0000-0000-00009F5D0000}"/>
    <cellStyle name="Percent 7 4" xfId="18780" xr:uid="{00000000-0005-0000-0000-0000A05D0000}"/>
    <cellStyle name="Percent 7 4 2" xfId="18781" xr:uid="{00000000-0005-0000-0000-0000A15D0000}"/>
    <cellStyle name="Percent 7 4 2 2" xfId="24822" xr:uid="{00000000-0005-0000-0000-0000A25D0000}"/>
    <cellStyle name="Percent 7 4 3" xfId="24821" xr:uid="{00000000-0005-0000-0000-0000A35D0000}"/>
    <cellStyle name="Percent 7 5" xfId="18782" xr:uid="{00000000-0005-0000-0000-0000A45D0000}"/>
    <cellStyle name="Percent 7 5 2" xfId="18783" xr:uid="{00000000-0005-0000-0000-0000A55D0000}"/>
    <cellStyle name="Percent 7 5 2 2" xfId="24824" xr:uid="{00000000-0005-0000-0000-0000A65D0000}"/>
    <cellStyle name="Percent 7 5 3" xfId="24823" xr:uid="{00000000-0005-0000-0000-0000A75D0000}"/>
    <cellStyle name="Percent 7 6" xfId="18784" xr:uid="{00000000-0005-0000-0000-0000A85D0000}"/>
    <cellStyle name="Percent 7 6 2" xfId="24825" xr:uid="{00000000-0005-0000-0000-0000A95D0000}"/>
    <cellStyle name="Percent 7 7" xfId="18785" xr:uid="{00000000-0005-0000-0000-0000AA5D0000}"/>
    <cellStyle name="Percent 7 7 2" xfId="24826" xr:uid="{00000000-0005-0000-0000-0000AB5D0000}"/>
    <cellStyle name="Percent 7 8" xfId="18786" xr:uid="{00000000-0005-0000-0000-0000AC5D0000}"/>
    <cellStyle name="Percent 7 8 2" xfId="24827" xr:uid="{00000000-0005-0000-0000-0000AD5D0000}"/>
    <cellStyle name="Percent 7 9" xfId="18787" xr:uid="{00000000-0005-0000-0000-0000AE5D0000}"/>
    <cellStyle name="Percent 7 9 2" xfId="24828" xr:uid="{00000000-0005-0000-0000-0000AF5D0000}"/>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3" xfId="18791" xr:uid="{00000000-0005-0000-0000-0000B45D0000}"/>
    <cellStyle name="Percent 70 2 3 2" xfId="24830" xr:uid="{00000000-0005-0000-0000-0000B55D0000}"/>
    <cellStyle name="Percent 70 3" xfId="18792" xr:uid="{00000000-0005-0000-0000-0000B65D0000}"/>
    <cellStyle name="Percent 70 3 2" xfId="24831" xr:uid="{00000000-0005-0000-0000-0000B75D0000}"/>
    <cellStyle name="Percent 70 4" xfId="18793" xr:uid="{00000000-0005-0000-0000-0000B85D0000}"/>
    <cellStyle name="Percent 70 4 2" xfId="24832" xr:uid="{00000000-0005-0000-0000-0000B95D0000}"/>
    <cellStyle name="Percent 70 5" xfId="18794" xr:uid="{00000000-0005-0000-0000-0000BA5D0000}"/>
    <cellStyle name="Percent 70 5 2" xfId="24833" xr:uid="{00000000-0005-0000-0000-0000BB5D0000}"/>
    <cellStyle name="Percent 70 6" xfId="18795" xr:uid="{00000000-0005-0000-0000-0000BC5D0000}"/>
    <cellStyle name="Percent 70 6 2" xfId="24834" xr:uid="{00000000-0005-0000-0000-0000BD5D0000}"/>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4" xfId="18799" xr:uid="{00000000-0005-0000-0000-0000C25D0000}"/>
    <cellStyle name="Percent 71 4 2" xfId="24836" xr:uid="{00000000-0005-0000-0000-0000C35D000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4" xfId="18803" xr:uid="{00000000-0005-0000-0000-0000C85D0000}"/>
    <cellStyle name="Percent 72 4 2" xfId="24838" xr:uid="{00000000-0005-0000-0000-0000C95D0000}"/>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4" xfId="18807" xr:uid="{00000000-0005-0000-0000-0000CE5D0000}"/>
    <cellStyle name="Percent 73 4 2" xfId="24840" xr:uid="{00000000-0005-0000-0000-0000CF5D0000}"/>
    <cellStyle name="Percent 74" xfId="18808" xr:uid="{00000000-0005-0000-0000-0000D05D0000}"/>
    <cellStyle name="Percent 74 2" xfId="18809" xr:uid="{00000000-0005-0000-0000-0000D15D0000}"/>
    <cellStyle name="Percent 74 2 2" xfId="24841" xr:uid="{00000000-0005-0000-0000-0000D25D0000}"/>
    <cellStyle name="Percent 74 3" xfId="18810" xr:uid="{00000000-0005-0000-0000-0000D35D0000}"/>
    <cellStyle name="Percent 74 3 2" xfId="24842" xr:uid="{00000000-0005-0000-0000-0000D45D0000}"/>
    <cellStyle name="Percent 75" xfId="18811" xr:uid="{00000000-0005-0000-0000-0000D55D0000}"/>
    <cellStyle name="Percent 75 2" xfId="18812" xr:uid="{00000000-0005-0000-0000-0000D65D0000}"/>
    <cellStyle name="Percent 75 2 2" xfId="24843" xr:uid="{00000000-0005-0000-0000-0000D75D0000}"/>
    <cellStyle name="Percent 75 3" xfId="18813" xr:uid="{00000000-0005-0000-0000-0000D85D0000}"/>
    <cellStyle name="Percent 75 3 2" xfId="24844" xr:uid="{00000000-0005-0000-0000-0000D95D0000}"/>
    <cellStyle name="Percent 76" xfId="18814" xr:uid="{00000000-0005-0000-0000-0000DA5D0000}"/>
    <cellStyle name="Percent 76 2" xfId="18815" xr:uid="{00000000-0005-0000-0000-0000DB5D0000}"/>
    <cellStyle name="Percent 76 2 2" xfId="24845" xr:uid="{00000000-0005-0000-0000-0000DC5D0000}"/>
    <cellStyle name="Percent 76 3" xfId="18816" xr:uid="{00000000-0005-0000-0000-0000DD5D0000}"/>
    <cellStyle name="Percent 76 3 2" xfId="24846" xr:uid="{00000000-0005-0000-0000-0000DE5D0000}"/>
    <cellStyle name="Percent 77" xfId="18817" xr:uid="{00000000-0005-0000-0000-0000DF5D0000}"/>
    <cellStyle name="Percent 77 2" xfId="18818" xr:uid="{00000000-0005-0000-0000-0000E05D0000}"/>
    <cellStyle name="Percent 77 2 2" xfId="24847" xr:uid="{00000000-0005-0000-0000-0000E15D0000}"/>
    <cellStyle name="Percent 77 3" xfId="18819" xr:uid="{00000000-0005-0000-0000-0000E25D0000}"/>
    <cellStyle name="Percent 77 3 2" xfId="24848" xr:uid="{00000000-0005-0000-0000-0000E35D0000}"/>
    <cellStyle name="Percent 78" xfId="18820" xr:uid="{00000000-0005-0000-0000-0000E45D0000}"/>
    <cellStyle name="Percent 78 2" xfId="18821" xr:uid="{00000000-0005-0000-0000-0000E55D0000}"/>
    <cellStyle name="Percent 78 2 2" xfId="24849" xr:uid="{00000000-0005-0000-0000-0000E65D0000}"/>
    <cellStyle name="Percent 78 3" xfId="18822" xr:uid="{00000000-0005-0000-0000-0000E75D0000}"/>
    <cellStyle name="Percent 78 3 2" xfId="24850" xr:uid="{00000000-0005-0000-0000-0000E85D0000}"/>
    <cellStyle name="Percent 79" xfId="18823" xr:uid="{00000000-0005-0000-0000-0000E95D0000}"/>
    <cellStyle name="Percent 79 2" xfId="18824" xr:uid="{00000000-0005-0000-0000-0000EA5D0000}"/>
    <cellStyle name="Percent 79 2 2" xfId="24851" xr:uid="{00000000-0005-0000-0000-0000EB5D0000}"/>
    <cellStyle name="Percent 79 3" xfId="18825" xr:uid="{00000000-0005-0000-0000-0000EC5D0000}"/>
    <cellStyle name="Percent 79 3 2" xfId="24852" xr:uid="{00000000-0005-0000-0000-0000ED5D0000}"/>
    <cellStyle name="Percent 8" xfId="18826" xr:uid="{00000000-0005-0000-0000-0000EE5D0000}"/>
    <cellStyle name="Percent 8 10" xfId="18827" xr:uid="{00000000-0005-0000-0000-0000EF5D0000}"/>
    <cellStyle name="Percent 8 10 2" xfId="24853" xr:uid="{00000000-0005-0000-0000-0000F05D0000}"/>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3" xfId="18831" xr:uid="{00000000-0005-0000-0000-0000F55D0000}"/>
    <cellStyle name="Percent 8 2 2 3 2" xfId="24857" xr:uid="{00000000-0005-0000-0000-0000F65D0000}"/>
    <cellStyle name="Percent 8 2 2 4" xfId="24855" xr:uid="{00000000-0005-0000-0000-0000F75D0000}"/>
    <cellStyle name="Percent 8 2 3" xfId="18832" xr:uid="{00000000-0005-0000-0000-0000F85D0000}"/>
    <cellStyle name="Percent 8 2 3 2" xfId="24858" xr:uid="{00000000-0005-0000-0000-0000F95D0000}"/>
    <cellStyle name="Percent 8 2 4" xfId="18833" xr:uid="{00000000-0005-0000-0000-0000FA5D0000}"/>
    <cellStyle name="Percent 8 2 4 2" xfId="24859" xr:uid="{00000000-0005-0000-0000-0000FB5D0000}"/>
    <cellStyle name="Percent 8 2 5" xfId="24854" xr:uid="{00000000-0005-0000-0000-0000FC5D0000}"/>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3" xfId="24861" xr:uid="{00000000-0005-0000-0000-0000015E0000}"/>
    <cellStyle name="Percent 8 3 3" xfId="18837" xr:uid="{00000000-0005-0000-0000-0000025E0000}"/>
    <cellStyle name="Percent 8 3 3 2" xfId="24863" xr:uid="{00000000-0005-0000-0000-0000035E0000}"/>
    <cellStyle name="Percent 8 3 4" xfId="24860" xr:uid="{00000000-0005-0000-0000-0000045E0000}"/>
    <cellStyle name="Percent 8 4" xfId="18838" xr:uid="{00000000-0005-0000-0000-0000055E0000}"/>
    <cellStyle name="Percent 8 4 2" xfId="18839" xr:uid="{00000000-0005-0000-0000-0000065E0000}"/>
    <cellStyle name="Percent 8 4 2 2" xfId="24865" xr:uid="{00000000-0005-0000-0000-0000075E0000}"/>
    <cellStyle name="Percent 8 4 3" xfId="24864" xr:uid="{00000000-0005-0000-0000-0000085E0000}"/>
    <cellStyle name="Percent 8 5" xfId="18840" xr:uid="{00000000-0005-0000-0000-0000095E0000}"/>
    <cellStyle name="Percent 8 5 2" xfId="18841" xr:uid="{00000000-0005-0000-0000-00000A5E0000}"/>
    <cellStyle name="Percent 8 5 2 2" xfId="24867" xr:uid="{00000000-0005-0000-0000-00000B5E0000}"/>
    <cellStyle name="Percent 8 5 3" xfId="24866" xr:uid="{00000000-0005-0000-0000-00000C5E0000}"/>
    <cellStyle name="Percent 8 6" xfId="18842" xr:uid="{00000000-0005-0000-0000-00000D5E0000}"/>
    <cellStyle name="Percent 8 6 2" xfId="24868" xr:uid="{00000000-0005-0000-0000-00000E5E0000}"/>
    <cellStyle name="Percent 8 7" xfId="18843" xr:uid="{00000000-0005-0000-0000-00000F5E0000}"/>
    <cellStyle name="Percent 8 7 2" xfId="24869" xr:uid="{00000000-0005-0000-0000-0000105E0000}"/>
    <cellStyle name="Percent 8 8" xfId="18844" xr:uid="{00000000-0005-0000-0000-0000115E0000}"/>
    <cellStyle name="Percent 8 8 2" xfId="24870" xr:uid="{00000000-0005-0000-0000-0000125E0000}"/>
    <cellStyle name="Percent 8 9" xfId="18845" xr:uid="{00000000-0005-0000-0000-0000135E0000}"/>
    <cellStyle name="Percent 8 9 2" xfId="24871" xr:uid="{00000000-0005-0000-0000-0000145E0000}"/>
    <cellStyle name="Percent 80" xfId="18846" xr:uid="{00000000-0005-0000-0000-0000155E0000}"/>
    <cellStyle name="Percent 80 2" xfId="18847" xr:uid="{00000000-0005-0000-0000-0000165E0000}"/>
    <cellStyle name="Percent 80 2 2" xfId="24872" xr:uid="{00000000-0005-0000-0000-0000175E0000}"/>
    <cellStyle name="Percent 80 3" xfId="18848" xr:uid="{00000000-0005-0000-0000-0000185E0000}"/>
    <cellStyle name="Percent 80 3 2" xfId="24873" xr:uid="{00000000-0005-0000-0000-0000195E0000}"/>
    <cellStyle name="Percent 81" xfId="18849" xr:uid="{00000000-0005-0000-0000-00001A5E0000}"/>
    <cellStyle name="Percent 81 2" xfId="18850" xr:uid="{00000000-0005-0000-0000-00001B5E0000}"/>
    <cellStyle name="Percent 81 2 2" xfId="24874" xr:uid="{00000000-0005-0000-0000-00001C5E0000}"/>
    <cellStyle name="Percent 81 3" xfId="18851" xr:uid="{00000000-0005-0000-0000-00001D5E0000}"/>
    <cellStyle name="Percent 81 3 2" xfId="24875" xr:uid="{00000000-0005-0000-0000-00001E5E0000}"/>
    <cellStyle name="Percent 82" xfId="18852" xr:uid="{00000000-0005-0000-0000-00001F5E0000}"/>
    <cellStyle name="Percent 82 2" xfId="18853" xr:uid="{00000000-0005-0000-0000-0000205E0000}"/>
    <cellStyle name="Percent 82 2 2" xfId="24876" xr:uid="{00000000-0005-0000-0000-0000215E0000}"/>
    <cellStyle name="Percent 82 3" xfId="18854" xr:uid="{00000000-0005-0000-0000-0000225E0000}"/>
    <cellStyle name="Percent 82 3 2" xfId="24877" xr:uid="{00000000-0005-0000-0000-0000235E0000}"/>
    <cellStyle name="Percent 83" xfId="18855" xr:uid="{00000000-0005-0000-0000-0000245E0000}"/>
    <cellStyle name="Percent 83 2" xfId="18856" xr:uid="{00000000-0005-0000-0000-0000255E0000}"/>
    <cellStyle name="Percent 83 2 2" xfId="24878" xr:uid="{00000000-0005-0000-0000-0000265E0000}"/>
    <cellStyle name="Percent 83 3" xfId="18857" xr:uid="{00000000-0005-0000-0000-0000275E0000}"/>
    <cellStyle name="Percent 83 3 2" xfId="24879" xr:uid="{00000000-0005-0000-0000-0000285E0000}"/>
    <cellStyle name="Percent 84" xfId="18858" xr:uid="{00000000-0005-0000-0000-0000295E0000}"/>
    <cellStyle name="Percent 84 2" xfId="18859" xr:uid="{00000000-0005-0000-0000-00002A5E0000}"/>
    <cellStyle name="Percent 84 2 2" xfId="24880" xr:uid="{00000000-0005-0000-0000-00002B5E0000}"/>
    <cellStyle name="Percent 84 3" xfId="18860" xr:uid="{00000000-0005-0000-0000-00002C5E0000}"/>
    <cellStyle name="Percent 84 3 2" xfId="24881" xr:uid="{00000000-0005-0000-0000-00002D5E0000}"/>
    <cellStyle name="Percent 85" xfId="18861" xr:uid="{00000000-0005-0000-0000-00002E5E0000}"/>
    <cellStyle name="Percent 85 2" xfId="18862" xr:uid="{00000000-0005-0000-0000-00002F5E0000}"/>
    <cellStyle name="Percent 85 2 2" xfId="24882" xr:uid="{00000000-0005-0000-0000-0000305E0000}"/>
    <cellStyle name="Percent 85 3" xfId="18863" xr:uid="{00000000-0005-0000-0000-0000315E0000}"/>
    <cellStyle name="Percent 85 3 2" xfId="24883" xr:uid="{00000000-0005-0000-0000-0000325E0000}"/>
    <cellStyle name="Percent 86" xfId="18864" xr:uid="{00000000-0005-0000-0000-0000335E0000}"/>
    <cellStyle name="Percent 86 2" xfId="18865" xr:uid="{00000000-0005-0000-0000-0000345E0000}"/>
    <cellStyle name="Percent 86 2 2" xfId="24884" xr:uid="{00000000-0005-0000-0000-0000355E0000}"/>
    <cellStyle name="Percent 86 3" xfId="18866" xr:uid="{00000000-0005-0000-0000-0000365E0000}"/>
    <cellStyle name="Percent 86 3 2" xfId="24885" xr:uid="{00000000-0005-0000-0000-0000375E0000}"/>
    <cellStyle name="Percent 87" xfId="18867" xr:uid="{00000000-0005-0000-0000-0000385E0000}"/>
    <cellStyle name="Percent 87 2" xfId="18868" xr:uid="{00000000-0005-0000-0000-0000395E0000}"/>
    <cellStyle name="Percent 87 2 2" xfId="24886" xr:uid="{00000000-0005-0000-0000-00003A5E0000}"/>
    <cellStyle name="Percent 87 3" xfId="18869" xr:uid="{00000000-0005-0000-0000-00003B5E0000}"/>
    <cellStyle name="Percent 87 3 2" xfId="24887" xr:uid="{00000000-0005-0000-0000-00003C5E0000}"/>
    <cellStyle name="Percent 88" xfId="18870" xr:uid="{00000000-0005-0000-0000-00003D5E0000}"/>
    <cellStyle name="Percent 88 2" xfId="18871" xr:uid="{00000000-0005-0000-0000-00003E5E0000}"/>
    <cellStyle name="Percent 88 2 2" xfId="24888" xr:uid="{00000000-0005-0000-0000-00003F5E0000}"/>
    <cellStyle name="Percent 88 3" xfId="18872" xr:uid="{00000000-0005-0000-0000-0000405E0000}"/>
    <cellStyle name="Percent 88 3 2" xfId="24889" xr:uid="{00000000-0005-0000-0000-0000415E0000}"/>
    <cellStyle name="Percent 89" xfId="18873" xr:uid="{00000000-0005-0000-0000-0000425E0000}"/>
    <cellStyle name="Percent 89 2" xfId="18874" xr:uid="{00000000-0005-0000-0000-0000435E0000}"/>
    <cellStyle name="Percent 89 2 2" xfId="24890" xr:uid="{00000000-0005-0000-0000-0000445E0000}"/>
    <cellStyle name="Percent 89 3" xfId="18875" xr:uid="{00000000-0005-0000-0000-0000455E0000}"/>
    <cellStyle name="Percent 89 3 2" xfId="24891" xr:uid="{00000000-0005-0000-0000-0000465E0000}"/>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3" xfId="24893" xr:uid="{00000000-0005-0000-0000-00004C5E0000}"/>
    <cellStyle name="Percent 9 2 3" xfId="18880" xr:uid="{00000000-0005-0000-0000-00004D5E0000}"/>
    <cellStyle name="Percent 9 2 3 2" xfId="24895" xr:uid="{00000000-0005-0000-0000-00004E5E0000}"/>
    <cellStyle name="Percent 9 2 4" xfId="18881" xr:uid="{00000000-0005-0000-0000-00004F5E0000}"/>
    <cellStyle name="Percent 9 2 4 2" xfId="24896" xr:uid="{00000000-0005-0000-0000-0000505E0000}"/>
    <cellStyle name="Percent 9 2 5" xfId="24892" xr:uid="{00000000-0005-0000-0000-0000515E0000}"/>
    <cellStyle name="Percent 9 3" xfId="18882" xr:uid="{00000000-0005-0000-0000-0000525E0000}"/>
    <cellStyle name="Percent 9 3 2" xfId="18883" xr:uid="{00000000-0005-0000-0000-0000535E0000}"/>
    <cellStyle name="Percent 9 3 2 2" xfId="24898" xr:uid="{00000000-0005-0000-0000-0000545E0000}"/>
    <cellStyle name="Percent 9 3 3" xfId="18884" xr:uid="{00000000-0005-0000-0000-0000555E0000}"/>
    <cellStyle name="Percent 9 3 3 2" xfId="24899" xr:uid="{00000000-0005-0000-0000-0000565E0000}"/>
    <cellStyle name="Percent 9 3 4" xfId="24897" xr:uid="{00000000-0005-0000-0000-0000575E0000}"/>
    <cellStyle name="Percent 9 4" xfId="18885" xr:uid="{00000000-0005-0000-0000-0000585E0000}"/>
    <cellStyle name="Percent 9 4 2" xfId="24900" xr:uid="{00000000-0005-0000-0000-0000595E0000}"/>
    <cellStyle name="Percent 9 5" xfId="18886" xr:uid="{00000000-0005-0000-0000-00005A5E0000}"/>
    <cellStyle name="Percent 9 5 2" xfId="24901" xr:uid="{00000000-0005-0000-0000-00005B5E0000}"/>
    <cellStyle name="Percent 9 6" xfId="18887" xr:uid="{00000000-0005-0000-0000-00005C5E0000}"/>
    <cellStyle name="Percent 9 6 2" xfId="24902" xr:uid="{00000000-0005-0000-0000-00005D5E0000}"/>
    <cellStyle name="Percent 9 7" xfId="18888" xr:uid="{00000000-0005-0000-0000-00005E5E0000}"/>
    <cellStyle name="Percent 9 7 2" xfId="24903" xr:uid="{00000000-0005-0000-0000-00005F5E0000}"/>
    <cellStyle name="Percent 9 8" xfId="18889" xr:uid="{00000000-0005-0000-0000-0000605E0000}"/>
    <cellStyle name="Percent 9 8 2" xfId="24904" xr:uid="{00000000-0005-0000-0000-0000615E0000}"/>
    <cellStyle name="Percent 90" xfId="18890" xr:uid="{00000000-0005-0000-0000-0000625E0000}"/>
    <cellStyle name="Percent 90 2" xfId="18891" xr:uid="{00000000-0005-0000-0000-0000635E0000}"/>
    <cellStyle name="Percent 90 2 2" xfId="24905" xr:uid="{00000000-0005-0000-0000-0000645E0000}"/>
    <cellStyle name="Percent 90 3" xfId="18892" xr:uid="{00000000-0005-0000-0000-0000655E0000}"/>
    <cellStyle name="Percent 90 3 2" xfId="24906" xr:uid="{00000000-0005-0000-0000-0000665E0000}"/>
    <cellStyle name="Percent 91" xfId="18893" xr:uid="{00000000-0005-0000-0000-0000675E0000}"/>
    <cellStyle name="Percent 91 2" xfId="24907" xr:uid="{00000000-0005-0000-0000-0000685E0000}"/>
    <cellStyle name="Percent 92" xfId="18894" xr:uid="{00000000-0005-0000-0000-0000695E0000}"/>
    <cellStyle name="Percent 92 2" xfId="24908" xr:uid="{00000000-0005-0000-0000-00006A5E0000}"/>
    <cellStyle name="Percent 93" xfId="18895" xr:uid="{00000000-0005-0000-0000-00006B5E0000}"/>
    <cellStyle name="Percent 93 2" xfId="24909" xr:uid="{00000000-0005-0000-0000-00006C5E0000}"/>
    <cellStyle name="Percent 94" xfId="18896" xr:uid="{00000000-0005-0000-0000-00006D5E0000}"/>
    <cellStyle name="Percent 94 2" xfId="24910" xr:uid="{00000000-0005-0000-0000-00006E5E0000}"/>
    <cellStyle name="Percent 95" xfId="18897" xr:uid="{00000000-0005-0000-0000-00006F5E0000}"/>
    <cellStyle name="Percent 95 2" xfId="24911" xr:uid="{00000000-0005-0000-0000-0000705E0000}"/>
    <cellStyle name="Percent 96" xfId="18898" xr:uid="{00000000-0005-0000-0000-0000715E0000}"/>
    <cellStyle name="Percent 96 2" xfId="24912" xr:uid="{00000000-0005-0000-0000-0000725E0000}"/>
    <cellStyle name="Percent 97" xfId="18899" xr:uid="{00000000-0005-0000-0000-0000735E0000}"/>
    <cellStyle name="Percent 97 2" xfId="24913" xr:uid="{00000000-0005-0000-0000-0000745E0000}"/>
    <cellStyle name="Percent 98" xfId="18900" xr:uid="{00000000-0005-0000-0000-0000755E0000}"/>
    <cellStyle name="Percent 98 2" xfId="24914" xr:uid="{00000000-0005-0000-0000-0000765E0000}"/>
    <cellStyle name="Percent 99" xfId="18901" xr:uid="{00000000-0005-0000-0000-0000775E0000}"/>
    <cellStyle name="Percent 99 2" xfId="24915" xr:uid="{00000000-0005-0000-0000-0000785E0000}"/>
    <cellStyle name="Pink" xfId="18902" xr:uid="{00000000-0005-0000-0000-0000795E0000}"/>
    <cellStyle name="pricedatabold" xfId="18903" xr:uid="{00000000-0005-0000-0000-00007A5E0000}"/>
    <cellStyle name="pricedatabold 2" xfId="24916" xr:uid="{00000000-0005-0000-0000-00007B5E0000}"/>
    <cellStyle name="pricedatanorm" xfId="18904" xr:uid="{00000000-0005-0000-0000-00007C5E0000}"/>
    <cellStyle name="pricedatanorm 2" xfId="24917" xr:uid="{00000000-0005-0000-0000-00007D5E0000}"/>
    <cellStyle name="PSChar" xfId="18905" xr:uid="{00000000-0005-0000-0000-00007E5E0000}"/>
    <cellStyle name="PSChar 2" xfId="18906" xr:uid="{00000000-0005-0000-0000-00007F5E0000}"/>
    <cellStyle name="PSChar 2 2" xfId="24919" xr:uid="{00000000-0005-0000-0000-0000805E0000}"/>
    <cellStyle name="PSChar 3" xfId="24918" xr:uid="{00000000-0005-0000-0000-0000815E0000}"/>
    <cellStyle name="PSDate" xfId="18907" xr:uid="{00000000-0005-0000-0000-0000825E0000}"/>
    <cellStyle name="PSDate 2" xfId="18908" xr:uid="{00000000-0005-0000-0000-0000835E0000}"/>
    <cellStyle name="PSDate 2 2" xfId="24921" xr:uid="{00000000-0005-0000-0000-0000845E0000}"/>
    <cellStyle name="PSDate 3" xfId="24920" xr:uid="{00000000-0005-0000-0000-0000855E0000}"/>
    <cellStyle name="PSDec" xfId="18909" xr:uid="{00000000-0005-0000-0000-0000865E0000}"/>
    <cellStyle name="PSDec 2" xfId="18910" xr:uid="{00000000-0005-0000-0000-0000875E0000}"/>
    <cellStyle name="PSDec 2 2" xfId="24923" xr:uid="{00000000-0005-0000-0000-0000885E0000}"/>
    <cellStyle name="PSDec 3" xfId="24922" xr:uid="{00000000-0005-0000-0000-0000895E0000}"/>
    <cellStyle name="PSHeading" xfId="18911" xr:uid="{00000000-0005-0000-0000-00008A5E0000}"/>
    <cellStyle name="PSHeading 2" xfId="18912" xr:uid="{00000000-0005-0000-0000-00008B5E0000}"/>
    <cellStyle name="PSHeading 2 2" xfId="24925" xr:uid="{00000000-0005-0000-0000-00008C5E0000}"/>
    <cellStyle name="PSHeading 3" xfId="24924" xr:uid="{00000000-0005-0000-0000-00008D5E0000}"/>
    <cellStyle name="PSInt" xfId="18913" xr:uid="{00000000-0005-0000-0000-00008E5E0000}"/>
    <cellStyle name="PSInt 2" xfId="18914" xr:uid="{00000000-0005-0000-0000-00008F5E0000}"/>
    <cellStyle name="PSInt 2 2" xfId="24927" xr:uid="{00000000-0005-0000-0000-0000905E0000}"/>
    <cellStyle name="PSInt 3" xfId="24926" xr:uid="{00000000-0005-0000-0000-0000915E0000}"/>
    <cellStyle name="PSSpacer" xfId="18915" xr:uid="{00000000-0005-0000-0000-0000925E0000}"/>
    <cellStyle name="PSSpacer 2" xfId="18916" xr:uid="{00000000-0005-0000-0000-0000935E0000}"/>
    <cellStyle name="PSSpacer 2 2" xfId="24929" xr:uid="{00000000-0005-0000-0000-0000945E0000}"/>
    <cellStyle name="PSSpacer 3" xfId="24928" xr:uid="{00000000-0005-0000-0000-0000955E0000}"/>
    <cellStyle name="Punctuated 0." xfId="18917" xr:uid="{00000000-0005-0000-0000-0000965E0000}"/>
    <cellStyle name="Punctuated 0. 2" xfId="24930" xr:uid="{00000000-0005-0000-0000-0000975E0000}"/>
    <cellStyle name="Punctuated 0.00" xfId="18918" xr:uid="{00000000-0005-0000-0000-0000985E0000}"/>
    <cellStyle name="Punctuated 0.00 2" xfId="24931" xr:uid="{00000000-0005-0000-0000-0000995E0000}"/>
    <cellStyle name="Read-Only" xfId="18919" xr:uid="{00000000-0005-0000-0000-00009A5E0000}"/>
    <cellStyle name="Read-Only (bottom table)" xfId="18920" xr:uid="{00000000-0005-0000-0000-00009B5E0000}"/>
    <cellStyle name="Read-Only (bottom table) 2" xfId="24933" xr:uid="{00000000-0005-0000-0000-00009C5E0000}"/>
    <cellStyle name="Read-Only (calc)" xfId="18921" xr:uid="{00000000-0005-0000-0000-00009D5E0000}"/>
    <cellStyle name="Read-Only (calc) 2" xfId="24934" xr:uid="{00000000-0005-0000-0000-00009E5E0000}"/>
    <cellStyle name="Read-Only (calc, left)" xfId="18922" xr:uid="{00000000-0005-0000-0000-00009F5E0000}"/>
    <cellStyle name="Read-Only (calc, left) 2" xfId="24935" xr:uid="{00000000-0005-0000-0000-0000A05E0000}"/>
    <cellStyle name="Read-Only (calc, no border)" xfId="18923" xr:uid="{00000000-0005-0000-0000-0000A15E0000}"/>
    <cellStyle name="Read-Only (calc, no border) 2" xfId="24936" xr:uid="{00000000-0005-0000-0000-0000A25E0000}"/>
    <cellStyle name="Read-Only (header)" xfId="18924" xr:uid="{00000000-0005-0000-0000-0000A35E0000}"/>
    <cellStyle name="Read-Only (header) 2" xfId="24937" xr:uid="{00000000-0005-0000-0000-0000A45E0000}"/>
    <cellStyle name="Read-Only (header, center)" xfId="18925" xr:uid="{00000000-0005-0000-0000-0000A55E0000}"/>
    <cellStyle name="Read-Only (header, center) 2" xfId="24938" xr:uid="{00000000-0005-0000-0000-0000A65E0000}"/>
    <cellStyle name="Read-Only (header, left)" xfId="18926" xr:uid="{00000000-0005-0000-0000-0000A75E0000}"/>
    <cellStyle name="Read-Only (header, left) 2" xfId="24939" xr:uid="{00000000-0005-0000-0000-0000A85E0000}"/>
    <cellStyle name="Read-Only (header, no border)" xfId="18927" xr:uid="{00000000-0005-0000-0000-0000A95E0000}"/>
    <cellStyle name="Read-Only (header, no border) 2" xfId="24940" xr:uid="{00000000-0005-0000-0000-0000AA5E0000}"/>
    <cellStyle name="Read-Only (header, no border, left)" xfId="18928" xr:uid="{00000000-0005-0000-0000-0000AB5E0000}"/>
    <cellStyle name="Read-Only (header, no border, left) 2" xfId="24941" xr:uid="{00000000-0005-0000-0000-0000AC5E0000}"/>
    <cellStyle name="Read-Only (left)" xfId="18929" xr:uid="{00000000-0005-0000-0000-0000AD5E0000}"/>
    <cellStyle name="Read-Only (left) 2" xfId="24942" xr:uid="{00000000-0005-0000-0000-0000AE5E0000}"/>
    <cellStyle name="Read-Only (no border)" xfId="18930" xr:uid="{00000000-0005-0000-0000-0000AF5E0000}"/>
    <cellStyle name="Read-Only (no border) 2" xfId="24943" xr:uid="{00000000-0005-0000-0000-0000B05E0000}"/>
    <cellStyle name="Read-Only (no border,vcenter)" xfId="18931" xr:uid="{00000000-0005-0000-0000-0000B15E0000}"/>
    <cellStyle name="Read-Only (no border,vcenter) 2" xfId="24944" xr:uid="{00000000-0005-0000-0000-0000B25E0000}"/>
    <cellStyle name="Read-Only (noalign)" xfId="18932" xr:uid="{00000000-0005-0000-0000-0000B35E0000}"/>
    <cellStyle name="Read-Only (noalign) 2" xfId="24945" xr:uid="{00000000-0005-0000-0000-0000B45E0000}"/>
    <cellStyle name="Read-Only 2" xfId="24932" xr:uid="{00000000-0005-0000-0000-0000B55E0000}"/>
    <cellStyle name="Read-Only 3" xfId="25571" xr:uid="{00000000-0005-0000-0000-0000B65E0000}"/>
    <cellStyle name="Read-Only 4" xfId="23981" xr:uid="{00000000-0005-0000-0000-0000B75E0000}"/>
    <cellStyle name="Read-Only lrg" xfId="18933" xr:uid="{00000000-0005-0000-0000-0000B85E0000}"/>
    <cellStyle name="Read-Only lrg 2" xfId="24946" xr:uid="{00000000-0005-0000-0000-0000B95E0000}"/>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3" xfId="18937" xr:uid="{00000000-0005-0000-0000-0000BE5E0000}"/>
    <cellStyle name="Remote 3 2" xfId="24948" xr:uid="{00000000-0005-0000-0000-0000BF5E0000}"/>
    <cellStyle name="Revenue" xfId="18938" xr:uid="{00000000-0005-0000-0000-0000C05E0000}"/>
    <cellStyle name="Revenue 2" xfId="18939" xr:uid="{00000000-0005-0000-0000-0000C15E0000}"/>
    <cellStyle name="Revenue 2 2" xfId="24949" xr:uid="{00000000-0005-0000-0000-0000C25E0000}"/>
    <cellStyle name="Revenue 3" xfId="18940" xr:uid="{00000000-0005-0000-0000-0000C35E0000}"/>
    <cellStyle name="Revenue 3 2" xfId="24950" xr:uid="{00000000-0005-0000-0000-0000C45E0000}"/>
    <cellStyle name="RevList" xfId="18941" xr:uid="{00000000-0005-0000-0000-0000C55E0000}"/>
    <cellStyle name="RevList 2" xfId="18942" xr:uid="{00000000-0005-0000-0000-0000C65E0000}"/>
    <cellStyle name="RevList 2 2" xfId="24951" xr:uid="{00000000-0005-0000-0000-0000C75E0000}"/>
    <cellStyle name="RevList 3" xfId="18943" xr:uid="{00000000-0005-0000-0000-0000C85E0000}"/>
    <cellStyle name="RevList 3 2" xfId="24952" xr:uid="{00000000-0005-0000-0000-0000C95E0000}"/>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3" xfId="24953" xr:uid="{00000000-0005-0000-0000-0000CF5E0000}"/>
    <cellStyle name="Sheet Title" xfId="18949" xr:uid="{00000000-0005-0000-0000-0000D05E0000}"/>
    <cellStyle name="Sheet Title 2" xfId="24954" xr:uid="{00000000-0005-0000-0000-0000D15E0000}"/>
    <cellStyle name="small" xfId="18950" xr:uid="{00000000-0005-0000-0000-0000D25E0000}"/>
    <cellStyle name="small 2" xfId="18951" xr:uid="{00000000-0005-0000-0000-0000D35E0000}"/>
    <cellStyle name="small 3" xfId="24955" xr:uid="{00000000-0005-0000-0000-0000D45E0000}"/>
    <cellStyle name="SpacerLastRO" xfId="18952" xr:uid="{00000000-0005-0000-0000-0000D55E0000}"/>
    <cellStyle name="SpacerLastRO 2" xfId="18953" xr:uid="{00000000-0005-0000-0000-0000D65E0000}"/>
    <cellStyle name="SpacerLastRO 2 2" xfId="24957" xr:uid="{00000000-0005-0000-0000-0000D75E0000}"/>
    <cellStyle name="SpacerLastRO 3" xfId="18954" xr:uid="{00000000-0005-0000-0000-0000D85E0000}"/>
    <cellStyle name="SpacerLastRO 3 2" xfId="24958" xr:uid="{00000000-0005-0000-0000-0000D95E0000}"/>
    <cellStyle name="SpacerLastRO 4" xfId="18955" xr:uid="{00000000-0005-0000-0000-0000DA5E0000}"/>
    <cellStyle name="SpacerLastRO 4 2" xfId="24959" xr:uid="{00000000-0005-0000-0000-0000DB5E0000}"/>
    <cellStyle name="SpacerLastRO 5" xfId="24956" xr:uid="{00000000-0005-0000-0000-0000DC5E0000}"/>
    <cellStyle name="SpacerRO" xfId="18956" xr:uid="{00000000-0005-0000-0000-0000DD5E0000}"/>
    <cellStyle name="SpacerRO 2" xfId="18957" xr:uid="{00000000-0005-0000-0000-0000DE5E0000}"/>
    <cellStyle name="SpacerRO 2 2" xfId="24961" xr:uid="{00000000-0005-0000-0000-0000DF5E0000}"/>
    <cellStyle name="SpacerRO 3" xfId="18958" xr:uid="{00000000-0005-0000-0000-0000E05E0000}"/>
    <cellStyle name="SpacerRO 3 2" xfId="18959" xr:uid="{00000000-0005-0000-0000-0000E15E0000}"/>
    <cellStyle name="SpacerRO 3 2 2" xfId="24963" xr:uid="{00000000-0005-0000-0000-0000E25E0000}"/>
    <cellStyle name="SpacerRO 3 3" xfId="24962" xr:uid="{00000000-0005-0000-0000-0000E35E0000}"/>
    <cellStyle name="SpacerRO 4" xfId="18960" xr:uid="{00000000-0005-0000-0000-0000E45E0000}"/>
    <cellStyle name="SpacerRO 4 2" xfId="18961" xr:uid="{00000000-0005-0000-0000-0000E55E0000}"/>
    <cellStyle name="SpacerRO 4 2 2" xfId="24965" xr:uid="{00000000-0005-0000-0000-0000E65E0000}"/>
    <cellStyle name="SpacerRO 4 3" xfId="24964" xr:uid="{00000000-0005-0000-0000-0000E75E0000}"/>
    <cellStyle name="SpacerRO 5" xfId="18962" xr:uid="{00000000-0005-0000-0000-0000E85E0000}"/>
    <cellStyle name="SpacerRO 5 2" xfId="18963" xr:uid="{00000000-0005-0000-0000-0000E95E0000}"/>
    <cellStyle name="SpacerRO 5 2 2" xfId="24967" xr:uid="{00000000-0005-0000-0000-0000EA5E0000}"/>
    <cellStyle name="SpacerRO 5 3" xfId="24966" xr:uid="{00000000-0005-0000-0000-0000EB5E0000}"/>
    <cellStyle name="SpacerRO 6" xfId="24960" xr:uid="{00000000-0005-0000-0000-0000EC5E0000}"/>
    <cellStyle name="Spaceryesterday" xfId="18964" xr:uid="{00000000-0005-0000-0000-0000ED5E0000}"/>
    <cellStyle name="Spaceryesterday 2" xfId="24968" xr:uid="{00000000-0005-0000-0000-0000EE5E0000}"/>
    <cellStyle name="SpaceryesterdayLast" xfId="18965" xr:uid="{00000000-0005-0000-0000-0000EF5E0000}"/>
    <cellStyle name="SpaceryesterdayLast 2" xfId="24969" xr:uid="{00000000-0005-0000-0000-0000F05E0000}"/>
    <cellStyle name="SpacetomorrowRO" xfId="18966" xr:uid="{00000000-0005-0000-0000-0000F15E0000}"/>
    <cellStyle name="SpacetomorrowRO 2" xfId="24970" xr:uid="{00000000-0005-0000-0000-0000F25E0000}"/>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yle 1" xfId="18970" xr:uid="{00000000-0005-0000-0000-0000F75E0000}"/>
    <cellStyle name="Style 1 10" xfId="18971" xr:uid="{00000000-0005-0000-0000-0000F85E0000}"/>
    <cellStyle name="Style 1 10 2" xfId="24972" xr:uid="{00000000-0005-0000-0000-0000F95E0000}"/>
    <cellStyle name="Style 1 11" xfId="18972" xr:uid="{00000000-0005-0000-0000-0000FA5E0000}"/>
    <cellStyle name="Style 1 11 2" xfId="24973" xr:uid="{00000000-0005-0000-0000-0000FB5E0000}"/>
    <cellStyle name="Style 1 12" xfId="18973" xr:uid="{00000000-0005-0000-0000-0000FC5E0000}"/>
    <cellStyle name="Style 1 12 2" xfId="24974" xr:uid="{00000000-0005-0000-0000-0000FD5E0000}"/>
    <cellStyle name="Style 1 2" xfId="18974" xr:uid="{00000000-0005-0000-0000-0000FE5E0000}"/>
    <cellStyle name="Style 1 2 2" xfId="18975" xr:uid="{00000000-0005-0000-0000-0000FF5E0000}"/>
    <cellStyle name="Style 1 2 2 2" xfId="24976" xr:uid="{00000000-0005-0000-0000-0000005F0000}"/>
    <cellStyle name="Style 1 2 3" xfId="18976" xr:uid="{00000000-0005-0000-0000-0000015F0000}"/>
    <cellStyle name="Style 1 2 3 2" xfId="24977" xr:uid="{00000000-0005-0000-0000-0000025F0000}"/>
    <cellStyle name="Style 1 2 4" xfId="18977" xr:uid="{00000000-0005-0000-0000-0000035F0000}"/>
    <cellStyle name="Style 1 2 4 2" xfId="24978" xr:uid="{00000000-0005-0000-0000-0000045F0000}"/>
    <cellStyle name="Style 1 2 5" xfId="18978" xr:uid="{00000000-0005-0000-0000-0000055F0000}"/>
    <cellStyle name="Style 1 2 5 2" xfId="24979" xr:uid="{00000000-0005-0000-0000-0000065F0000}"/>
    <cellStyle name="Style 1 2 6" xfId="18979" xr:uid="{00000000-0005-0000-0000-0000075F0000}"/>
    <cellStyle name="Style 1 2 6 2" xfId="24980" xr:uid="{00000000-0005-0000-0000-0000085F0000}"/>
    <cellStyle name="Style 1 2 7" xfId="24975" xr:uid="{00000000-0005-0000-0000-0000095F0000}"/>
    <cellStyle name="Style 1 3" xfId="18980" xr:uid="{00000000-0005-0000-0000-00000A5F0000}"/>
    <cellStyle name="Style 1 3 2" xfId="18981" xr:uid="{00000000-0005-0000-0000-00000B5F0000}"/>
    <cellStyle name="Style 1 3 2 2" xfId="24982" xr:uid="{00000000-0005-0000-0000-00000C5F0000}"/>
    <cellStyle name="Style 1 3 3" xfId="18982" xr:uid="{00000000-0005-0000-0000-00000D5F0000}"/>
    <cellStyle name="Style 1 3 3 2" xfId="24983" xr:uid="{00000000-0005-0000-0000-00000E5F0000}"/>
    <cellStyle name="Style 1 3 4" xfId="18983" xr:uid="{00000000-0005-0000-0000-00000F5F0000}"/>
    <cellStyle name="Style 1 3 4 2" xfId="24984" xr:uid="{00000000-0005-0000-0000-0000105F0000}"/>
    <cellStyle name="Style 1 3 5" xfId="18984" xr:uid="{00000000-0005-0000-0000-0000115F0000}"/>
    <cellStyle name="Style 1 3 5 2" xfId="24985" xr:uid="{00000000-0005-0000-0000-0000125F0000}"/>
    <cellStyle name="Style 1 3 6" xfId="24981" xr:uid="{00000000-0005-0000-0000-0000135F0000}"/>
    <cellStyle name="Style 1 4" xfId="18985" xr:uid="{00000000-0005-0000-0000-0000145F0000}"/>
    <cellStyle name="Style 1 4 2" xfId="18986" xr:uid="{00000000-0005-0000-0000-0000155F0000}"/>
    <cellStyle name="Style 1 4 2 2" xfId="24987" xr:uid="{00000000-0005-0000-0000-0000165F0000}"/>
    <cellStyle name="Style 1 4 3" xfId="18987" xr:uid="{00000000-0005-0000-0000-0000175F0000}"/>
    <cellStyle name="Style 1 4 3 2" xfId="24988" xr:uid="{00000000-0005-0000-0000-0000185F0000}"/>
    <cellStyle name="Style 1 4 4" xfId="24986" xr:uid="{00000000-0005-0000-0000-0000195F0000}"/>
    <cellStyle name="Style 1 5" xfId="18988" xr:uid="{00000000-0005-0000-0000-00001A5F0000}"/>
    <cellStyle name="Style 1 5 2" xfId="24989" xr:uid="{00000000-0005-0000-0000-00001B5F0000}"/>
    <cellStyle name="Style 1 6" xfId="18989" xr:uid="{00000000-0005-0000-0000-00001C5F0000}"/>
    <cellStyle name="Style 1 6 2" xfId="24990" xr:uid="{00000000-0005-0000-0000-00001D5F0000}"/>
    <cellStyle name="Style 1 7" xfId="18990" xr:uid="{00000000-0005-0000-0000-00001E5F0000}"/>
    <cellStyle name="Style 1 7 2" xfId="24991" xr:uid="{00000000-0005-0000-0000-00001F5F0000}"/>
    <cellStyle name="Style 1 8" xfId="18991" xr:uid="{00000000-0005-0000-0000-0000205F0000}"/>
    <cellStyle name="Style 1 8 2" xfId="24992" xr:uid="{00000000-0005-0000-0000-0000215F0000}"/>
    <cellStyle name="Style 1 9" xfId="18992" xr:uid="{00000000-0005-0000-0000-0000225F0000}"/>
    <cellStyle name="Style 1 9 2" xfId="24993" xr:uid="{00000000-0005-0000-0000-0000235F0000}"/>
    <cellStyle name="Style 10" xfId="18993" xr:uid="{00000000-0005-0000-0000-0000245F0000}"/>
    <cellStyle name="Style 10 2" xfId="24994" xr:uid="{00000000-0005-0000-0000-0000255F0000}"/>
    <cellStyle name="Style 100" xfId="18994" xr:uid="{00000000-0005-0000-0000-0000265F0000}"/>
    <cellStyle name="Style 100 2" xfId="24995" xr:uid="{00000000-0005-0000-0000-0000275F0000}"/>
    <cellStyle name="Style 101" xfId="18995" xr:uid="{00000000-0005-0000-0000-0000285F0000}"/>
    <cellStyle name="Style 101 2" xfId="24996" xr:uid="{00000000-0005-0000-0000-0000295F0000}"/>
    <cellStyle name="Style 102" xfId="18996" xr:uid="{00000000-0005-0000-0000-00002A5F0000}"/>
    <cellStyle name="Style 102 2" xfId="24997" xr:uid="{00000000-0005-0000-0000-00002B5F0000}"/>
    <cellStyle name="Style 103" xfId="18997" xr:uid="{00000000-0005-0000-0000-00002C5F0000}"/>
    <cellStyle name="Style 103 2" xfId="24998" xr:uid="{00000000-0005-0000-0000-00002D5F0000}"/>
    <cellStyle name="Style 104" xfId="18998" xr:uid="{00000000-0005-0000-0000-00002E5F0000}"/>
    <cellStyle name="Style 104 2" xfId="24999" xr:uid="{00000000-0005-0000-0000-00002F5F0000}"/>
    <cellStyle name="Style 105" xfId="18999" xr:uid="{00000000-0005-0000-0000-0000305F0000}"/>
    <cellStyle name="Style 105 2" xfId="25000" xr:uid="{00000000-0005-0000-0000-0000315F0000}"/>
    <cellStyle name="Style 106" xfId="19000" xr:uid="{00000000-0005-0000-0000-0000325F0000}"/>
    <cellStyle name="Style 106 2" xfId="19001" xr:uid="{00000000-0005-0000-0000-0000335F0000}"/>
    <cellStyle name="Style 106 2 2" xfId="25002" xr:uid="{00000000-0005-0000-0000-0000345F0000}"/>
    <cellStyle name="Style 106 3" xfId="25001" xr:uid="{00000000-0005-0000-0000-0000355F0000}"/>
    <cellStyle name="Style 107" xfId="19002" xr:uid="{00000000-0005-0000-0000-0000365F0000}"/>
    <cellStyle name="Style 107 2" xfId="25003" xr:uid="{00000000-0005-0000-0000-0000375F0000}"/>
    <cellStyle name="Style 108" xfId="19003" xr:uid="{00000000-0005-0000-0000-0000385F0000}"/>
    <cellStyle name="Style 108 2" xfId="25004" xr:uid="{00000000-0005-0000-0000-0000395F0000}"/>
    <cellStyle name="Style 109" xfId="19004" xr:uid="{00000000-0005-0000-0000-00003A5F0000}"/>
    <cellStyle name="Style 109 2" xfId="25005" xr:uid="{00000000-0005-0000-0000-00003B5F0000}"/>
    <cellStyle name="Style 11" xfId="19005" xr:uid="{00000000-0005-0000-0000-00003C5F0000}"/>
    <cellStyle name="Style 11 2" xfId="25006" xr:uid="{00000000-0005-0000-0000-00003D5F0000}"/>
    <cellStyle name="Style 110" xfId="19006" xr:uid="{00000000-0005-0000-0000-00003E5F0000}"/>
    <cellStyle name="Style 110 2" xfId="25007" xr:uid="{00000000-0005-0000-0000-00003F5F0000}"/>
    <cellStyle name="Style 111" xfId="19007" xr:uid="{00000000-0005-0000-0000-0000405F0000}"/>
    <cellStyle name="Style 111 2" xfId="25008" xr:uid="{00000000-0005-0000-0000-0000415F0000}"/>
    <cellStyle name="Style 112" xfId="19008" xr:uid="{00000000-0005-0000-0000-0000425F0000}"/>
    <cellStyle name="Style 112 2" xfId="25009" xr:uid="{00000000-0005-0000-0000-0000435F0000}"/>
    <cellStyle name="Style 113" xfId="19009" xr:uid="{00000000-0005-0000-0000-0000445F0000}"/>
    <cellStyle name="Style 113 2" xfId="25010" xr:uid="{00000000-0005-0000-0000-0000455F0000}"/>
    <cellStyle name="Style 114" xfId="19010" xr:uid="{00000000-0005-0000-0000-0000465F0000}"/>
    <cellStyle name="Style 114 2" xfId="25011" xr:uid="{00000000-0005-0000-0000-0000475F0000}"/>
    <cellStyle name="Style 115" xfId="19011" xr:uid="{00000000-0005-0000-0000-0000485F0000}"/>
    <cellStyle name="Style 115 2" xfId="25012" xr:uid="{00000000-0005-0000-0000-0000495F0000}"/>
    <cellStyle name="Style 12" xfId="19012" xr:uid="{00000000-0005-0000-0000-00004A5F0000}"/>
    <cellStyle name="Style 12 2" xfId="25013" xr:uid="{00000000-0005-0000-0000-00004B5F0000}"/>
    <cellStyle name="Style 13" xfId="19013" xr:uid="{00000000-0005-0000-0000-00004C5F0000}"/>
    <cellStyle name="Style 13 2" xfId="25014" xr:uid="{00000000-0005-0000-0000-00004D5F0000}"/>
    <cellStyle name="Style 14" xfId="19014" xr:uid="{00000000-0005-0000-0000-00004E5F0000}"/>
    <cellStyle name="Style 14 2" xfId="25015" xr:uid="{00000000-0005-0000-0000-00004F5F0000}"/>
    <cellStyle name="Style 15" xfId="19015" xr:uid="{00000000-0005-0000-0000-0000505F0000}"/>
    <cellStyle name="Style 15 2" xfId="25016" xr:uid="{00000000-0005-0000-0000-0000515F0000}"/>
    <cellStyle name="Style 16" xfId="19016" xr:uid="{00000000-0005-0000-0000-0000525F0000}"/>
    <cellStyle name="Style 16 2" xfId="25017" xr:uid="{00000000-0005-0000-0000-0000535F0000}"/>
    <cellStyle name="Style 17" xfId="19017" xr:uid="{00000000-0005-0000-0000-0000545F0000}"/>
    <cellStyle name="Style 17 2" xfId="25018" xr:uid="{00000000-0005-0000-0000-0000555F0000}"/>
    <cellStyle name="Style 18" xfId="19018" xr:uid="{00000000-0005-0000-0000-0000565F0000}"/>
    <cellStyle name="Style 18 2" xfId="25019" xr:uid="{00000000-0005-0000-0000-0000575F0000}"/>
    <cellStyle name="Style 19" xfId="19019" xr:uid="{00000000-0005-0000-0000-0000585F0000}"/>
    <cellStyle name="Style 19 2" xfId="25020" xr:uid="{00000000-0005-0000-0000-0000595F0000}"/>
    <cellStyle name="Style 2" xfId="19020" xr:uid="{00000000-0005-0000-0000-00005A5F0000}"/>
    <cellStyle name="Style 2 2" xfId="25021" xr:uid="{00000000-0005-0000-0000-00005B5F0000}"/>
    <cellStyle name="Style 20" xfId="19021" xr:uid="{00000000-0005-0000-0000-00005C5F0000}"/>
    <cellStyle name="Style 20 2" xfId="25022" xr:uid="{00000000-0005-0000-0000-00005D5F0000}"/>
    <cellStyle name="Style 21" xfId="19022" xr:uid="{00000000-0005-0000-0000-00005E5F0000}"/>
    <cellStyle name="Style 21 2" xfId="19023" xr:uid="{00000000-0005-0000-0000-00005F5F0000}"/>
    <cellStyle name="Style 21 2 2" xfId="25023" xr:uid="{00000000-0005-0000-0000-0000605F0000}"/>
    <cellStyle name="Style 21 3" xfId="19024" xr:uid="{00000000-0005-0000-0000-0000615F0000}"/>
    <cellStyle name="Style 21 3 2" xfId="25024" xr:uid="{00000000-0005-0000-0000-0000625F0000}"/>
    <cellStyle name="Style 21 4" xfId="19025" xr:uid="{00000000-0005-0000-0000-0000635F0000}"/>
    <cellStyle name="Style 21 4 2" xfId="25025" xr:uid="{00000000-0005-0000-0000-0000645F0000}"/>
    <cellStyle name="Style 21 5" xfId="19026" xr:uid="{00000000-0005-0000-0000-0000655F0000}"/>
    <cellStyle name="Style 21 5 2" xfId="25026" xr:uid="{00000000-0005-0000-0000-0000665F0000}"/>
    <cellStyle name="Style 21 6" xfId="19027" xr:uid="{00000000-0005-0000-0000-0000675F0000}"/>
    <cellStyle name="Style 21 6 2" xfId="25027" xr:uid="{00000000-0005-0000-0000-0000685F0000}"/>
    <cellStyle name="Style 21 7" xfId="19028" xr:uid="{00000000-0005-0000-0000-0000695F0000}"/>
    <cellStyle name="Style 21 7 2" xfId="25028" xr:uid="{00000000-0005-0000-0000-00006A5F0000}"/>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3" xfId="25029" xr:uid="{00000000-0005-0000-0000-0000705F0000}"/>
    <cellStyle name="Style 22 3" xfId="19033" xr:uid="{00000000-0005-0000-0000-0000715F0000}"/>
    <cellStyle name="Style 22 3 2" xfId="25031" xr:uid="{00000000-0005-0000-0000-0000725F0000}"/>
    <cellStyle name="Style 22 4" xfId="19034" xr:uid="{00000000-0005-0000-0000-0000735F0000}"/>
    <cellStyle name="Style 22 4 2" xfId="25032" xr:uid="{00000000-0005-0000-0000-0000745F0000}"/>
    <cellStyle name="Style 22 5" xfId="19035" xr:uid="{00000000-0005-0000-0000-0000755F0000}"/>
    <cellStyle name="Style 22 5 2" xfId="25033" xr:uid="{00000000-0005-0000-0000-0000765F0000}"/>
    <cellStyle name="Style 22 6" xfId="19036" xr:uid="{00000000-0005-0000-0000-0000775F0000}"/>
    <cellStyle name="Style 22 6 2" xfId="25034" xr:uid="{00000000-0005-0000-0000-0000785F0000}"/>
    <cellStyle name="Style 22 7" xfId="19037" xr:uid="{00000000-0005-0000-0000-0000795F0000}"/>
    <cellStyle name="Style 22 7 2" xfId="25035" xr:uid="{00000000-0005-0000-0000-00007A5F0000}"/>
    <cellStyle name="Style 22 8" xfId="19038" xr:uid="{00000000-0005-0000-0000-00007B5F0000}"/>
    <cellStyle name="Style 22 8 2" xfId="25036" xr:uid="{00000000-0005-0000-0000-00007C5F0000}"/>
    <cellStyle name="Style 22 9" xfId="19039" xr:uid="{00000000-0005-0000-0000-00007D5F0000}"/>
    <cellStyle name="Style 22 9 2" xfId="25037" xr:uid="{00000000-0005-0000-0000-00007E5F0000}"/>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3" xfId="25038" xr:uid="{00000000-0005-0000-0000-0000835F0000}"/>
    <cellStyle name="Style 23 3" xfId="19043" xr:uid="{00000000-0005-0000-0000-0000845F0000}"/>
    <cellStyle name="Style 23 3 2" xfId="25040" xr:uid="{00000000-0005-0000-0000-0000855F0000}"/>
    <cellStyle name="Style 23 4" xfId="19044" xr:uid="{00000000-0005-0000-0000-0000865F0000}"/>
    <cellStyle name="Style 23 4 2" xfId="25041" xr:uid="{00000000-0005-0000-0000-0000875F0000}"/>
    <cellStyle name="Style 23 5" xfId="19045" xr:uid="{00000000-0005-0000-0000-0000885F0000}"/>
    <cellStyle name="Style 23 5 2" xfId="25042" xr:uid="{00000000-0005-0000-0000-0000895F0000}"/>
    <cellStyle name="Style 23 6" xfId="19046" xr:uid="{00000000-0005-0000-0000-00008A5F0000}"/>
    <cellStyle name="Style 23 6 2" xfId="25043" xr:uid="{00000000-0005-0000-0000-00008B5F0000}"/>
    <cellStyle name="Style 23 7" xfId="19047" xr:uid="{00000000-0005-0000-0000-00008C5F0000}"/>
    <cellStyle name="Style 23 7 2" xfId="25044" xr:uid="{00000000-0005-0000-0000-00008D5F0000}"/>
    <cellStyle name="Style 23 8" xfId="19048" xr:uid="{00000000-0005-0000-0000-00008E5F0000}"/>
    <cellStyle name="Style 23 8 2" xfId="25045" xr:uid="{00000000-0005-0000-0000-00008F5F0000}"/>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3" xfId="25046" xr:uid="{00000000-0005-0000-0000-0000955F0000}"/>
    <cellStyle name="Style 24 3" xfId="19053" xr:uid="{00000000-0005-0000-0000-0000965F0000}"/>
    <cellStyle name="Style 24 3 2" xfId="25048" xr:uid="{00000000-0005-0000-0000-0000975F0000}"/>
    <cellStyle name="Style 24 4" xfId="19054" xr:uid="{00000000-0005-0000-0000-0000985F0000}"/>
    <cellStyle name="Style 24 4 2" xfId="25049" xr:uid="{00000000-0005-0000-0000-0000995F0000}"/>
    <cellStyle name="Style 24 5" xfId="19055" xr:uid="{00000000-0005-0000-0000-00009A5F0000}"/>
    <cellStyle name="Style 24 5 2" xfId="25050" xr:uid="{00000000-0005-0000-0000-00009B5F0000}"/>
    <cellStyle name="Style 24 6" xfId="19056" xr:uid="{00000000-0005-0000-0000-00009C5F0000}"/>
    <cellStyle name="Style 24 6 2" xfId="25051" xr:uid="{00000000-0005-0000-0000-00009D5F0000}"/>
    <cellStyle name="Style 24 7" xfId="19057" xr:uid="{00000000-0005-0000-0000-00009E5F0000}"/>
    <cellStyle name="Style 24 7 2" xfId="25052" xr:uid="{00000000-0005-0000-0000-00009F5F0000}"/>
    <cellStyle name="Style 24 8" xfId="19058" xr:uid="{00000000-0005-0000-0000-0000A05F0000}"/>
    <cellStyle name="Style 24 8 2" xfId="25053" xr:uid="{00000000-0005-0000-0000-0000A15F0000}"/>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3" xfId="19062" xr:uid="{00000000-0005-0000-0000-0000A65F0000}"/>
    <cellStyle name="Style 25 3 2" xfId="25055" xr:uid="{00000000-0005-0000-0000-0000A75F0000}"/>
    <cellStyle name="Style 25 4" xfId="19063" xr:uid="{00000000-0005-0000-0000-0000A85F0000}"/>
    <cellStyle name="Style 25 4 2" xfId="25056" xr:uid="{00000000-0005-0000-0000-0000A95F0000}"/>
    <cellStyle name="Style 25 5" xfId="19064" xr:uid="{00000000-0005-0000-0000-0000AA5F0000}"/>
    <cellStyle name="Style 25 5 2" xfId="25057" xr:uid="{00000000-0005-0000-0000-0000AB5F0000}"/>
    <cellStyle name="Style 25 6" xfId="19065" xr:uid="{00000000-0005-0000-0000-0000AC5F0000}"/>
    <cellStyle name="Style 25 6 2" xfId="25058" xr:uid="{00000000-0005-0000-0000-0000AD5F0000}"/>
    <cellStyle name="Style 26" xfId="19066" xr:uid="{00000000-0005-0000-0000-0000AE5F0000}"/>
    <cellStyle name="Style 26 2" xfId="19067" xr:uid="{00000000-0005-0000-0000-0000AF5F0000}"/>
    <cellStyle name="Style 26 2 2" xfId="25059" xr:uid="{00000000-0005-0000-0000-0000B05F0000}"/>
    <cellStyle name="Style 26 3" xfId="19068" xr:uid="{00000000-0005-0000-0000-0000B15F0000}"/>
    <cellStyle name="Style 26 3 2" xfId="25060" xr:uid="{00000000-0005-0000-0000-0000B25F0000}"/>
    <cellStyle name="Style 26 4" xfId="19069" xr:uid="{00000000-0005-0000-0000-0000B35F0000}"/>
    <cellStyle name="Style 26 4 2" xfId="25061" xr:uid="{00000000-0005-0000-0000-0000B45F0000}"/>
    <cellStyle name="Style 26 5" xfId="19070" xr:uid="{00000000-0005-0000-0000-0000B55F0000}"/>
    <cellStyle name="Style 26 5 2" xfId="25062" xr:uid="{00000000-0005-0000-0000-0000B65F0000}"/>
    <cellStyle name="Style 26 6" xfId="19071" xr:uid="{00000000-0005-0000-0000-0000B75F0000}"/>
    <cellStyle name="Style 26 6 2" xfId="25063" xr:uid="{00000000-0005-0000-0000-0000B85F0000}"/>
    <cellStyle name="Style 27" xfId="19072" xr:uid="{00000000-0005-0000-0000-0000B95F0000}"/>
    <cellStyle name="Style 27 2" xfId="19073" xr:uid="{00000000-0005-0000-0000-0000BA5F0000}"/>
    <cellStyle name="Style 27 2 2" xfId="25064" xr:uid="{00000000-0005-0000-0000-0000BB5F0000}"/>
    <cellStyle name="Style 27 3" xfId="19074" xr:uid="{00000000-0005-0000-0000-0000BC5F0000}"/>
    <cellStyle name="Style 27 3 2" xfId="25065" xr:uid="{00000000-0005-0000-0000-0000BD5F0000}"/>
    <cellStyle name="Style 27 4" xfId="19075" xr:uid="{00000000-0005-0000-0000-0000BE5F0000}"/>
    <cellStyle name="Style 27 4 2" xfId="25066" xr:uid="{00000000-0005-0000-0000-0000BF5F0000}"/>
    <cellStyle name="Style 27 5" xfId="19076" xr:uid="{00000000-0005-0000-0000-0000C05F0000}"/>
    <cellStyle name="Style 27 5 2" xfId="25067" xr:uid="{00000000-0005-0000-0000-0000C15F0000}"/>
    <cellStyle name="Style 27 6" xfId="19077" xr:uid="{00000000-0005-0000-0000-0000C25F0000}"/>
    <cellStyle name="Style 27 6 2" xfId="25068" xr:uid="{00000000-0005-0000-0000-0000C35F0000}"/>
    <cellStyle name="Style 28" xfId="19078" xr:uid="{00000000-0005-0000-0000-0000C45F0000}"/>
    <cellStyle name="Style 28 2" xfId="19079" xr:uid="{00000000-0005-0000-0000-0000C55F0000}"/>
    <cellStyle name="Style 28 2 2" xfId="25069" xr:uid="{00000000-0005-0000-0000-0000C65F0000}"/>
    <cellStyle name="Style 28 3" xfId="19080" xr:uid="{00000000-0005-0000-0000-0000C75F0000}"/>
    <cellStyle name="Style 28 3 2" xfId="25070" xr:uid="{00000000-0005-0000-0000-0000C85F0000}"/>
    <cellStyle name="Style 28 4" xfId="19081" xr:uid="{00000000-0005-0000-0000-0000C95F0000}"/>
    <cellStyle name="Style 28 4 2" xfId="25071" xr:uid="{00000000-0005-0000-0000-0000CA5F0000}"/>
    <cellStyle name="Style 28 5" xfId="19082" xr:uid="{00000000-0005-0000-0000-0000CB5F0000}"/>
    <cellStyle name="Style 28 5 2" xfId="25072" xr:uid="{00000000-0005-0000-0000-0000CC5F0000}"/>
    <cellStyle name="Style 28 6" xfId="19083" xr:uid="{00000000-0005-0000-0000-0000CD5F0000}"/>
    <cellStyle name="Style 28 6 2" xfId="25073" xr:uid="{00000000-0005-0000-0000-0000CE5F0000}"/>
    <cellStyle name="Style 29" xfId="19084" xr:uid="{00000000-0005-0000-0000-0000CF5F0000}"/>
    <cellStyle name="Style 29 2" xfId="19085" xr:uid="{00000000-0005-0000-0000-0000D05F0000}"/>
    <cellStyle name="Style 29 2 2" xfId="25074" xr:uid="{00000000-0005-0000-0000-0000D15F0000}"/>
    <cellStyle name="Style 29 3" xfId="19086" xr:uid="{00000000-0005-0000-0000-0000D25F0000}"/>
    <cellStyle name="Style 29 3 2" xfId="25075" xr:uid="{00000000-0005-0000-0000-0000D35F0000}"/>
    <cellStyle name="Style 29 4" xfId="19087" xr:uid="{00000000-0005-0000-0000-0000D45F0000}"/>
    <cellStyle name="Style 29 4 2" xfId="25076" xr:uid="{00000000-0005-0000-0000-0000D55F0000}"/>
    <cellStyle name="Style 29 5" xfId="19088" xr:uid="{00000000-0005-0000-0000-0000D65F0000}"/>
    <cellStyle name="Style 29 5 2" xfId="25077" xr:uid="{00000000-0005-0000-0000-0000D75F0000}"/>
    <cellStyle name="Style 29 6" xfId="19089" xr:uid="{00000000-0005-0000-0000-0000D85F0000}"/>
    <cellStyle name="Style 29 6 2" xfId="25078" xr:uid="{00000000-0005-0000-0000-0000D95F0000}"/>
    <cellStyle name="Style 3" xfId="19090" xr:uid="{00000000-0005-0000-0000-0000DA5F0000}"/>
    <cellStyle name="Style 3 2" xfId="19091" xr:uid="{00000000-0005-0000-0000-0000DB5F0000}"/>
    <cellStyle name="Style 3 2 2" xfId="25080" xr:uid="{00000000-0005-0000-0000-0000DC5F0000}"/>
    <cellStyle name="Style 3 3" xfId="25079" xr:uid="{00000000-0005-0000-0000-0000DD5F0000}"/>
    <cellStyle name="Style 30" xfId="19092" xr:uid="{00000000-0005-0000-0000-0000DE5F0000}"/>
    <cellStyle name="Style 30 2" xfId="19093" xr:uid="{00000000-0005-0000-0000-0000DF5F0000}"/>
    <cellStyle name="Style 30 2 2" xfId="25081" xr:uid="{00000000-0005-0000-0000-0000E05F0000}"/>
    <cellStyle name="Style 30 3" xfId="19094" xr:uid="{00000000-0005-0000-0000-0000E15F0000}"/>
    <cellStyle name="Style 30 3 2" xfId="25082" xr:uid="{00000000-0005-0000-0000-0000E25F0000}"/>
    <cellStyle name="Style 30 4" xfId="19095" xr:uid="{00000000-0005-0000-0000-0000E35F0000}"/>
    <cellStyle name="Style 30 4 2" xfId="25083" xr:uid="{00000000-0005-0000-0000-0000E45F0000}"/>
    <cellStyle name="Style 30 5" xfId="19096" xr:uid="{00000000-0005-0000-0000-0000E55F0000}"/>
    <cellStyle name="Style 30 5 2" xfId="25084" xr:uid="{00000000-0005-0000-0000-0000E65F0000}"/>
    <cellStyle name="Style 30 6" xfId="19097" xr:uid="{00000000-0005-0000-0000-0000E75F0000}"/>
    <cellStyle name="Style 30 6 2" xfId="25085" xr:uid="{00000000-0005-0000-0000-0000E85F0000}"/>
    <cellStyle name="Style 31" xfId="19098" xr:uid="{00000000-0005-0000-0000-0000E95F0000}"/>
    <cellStyle name="Style 31 2" xfId="19099" xr:uid="{00000000-0005-0000-0000-0000EA5F0000}"/>
    <cellStyle name="Style 31 2 2" xfId="25086" xr:uid="{00000000-0005-0000-0000-0000EB5F0000}"/>
    <cellStyle name="Style 31 3" xfId="19100" xr:uid="{00000000-0005-0000-0000-0000EC5F0000}"/>
    <cellStyle name="Style 31 3 2" xfId="25087" xr:uid="{00000000-0005-0000-0000-0000ED5F0000}"/>
    <cellStyle name="Style 31 4" xfId="19101" xr:uid="{00000000-0005-0000-0000-0000EE5F0000}"/>
    <cellStyle name="Style 31 4 2" xfId="25088" xr:uid="{00000000-0005-0000-0000-0000EF5F0000}"/>
    <cellStyle name="Style 31 5" xfId="19102" xr:uid="{00000000-0005-0000-0000-0000F05F0000}"/>
    <cellStyle name="Style 31 5 2" xfId="25089" xr:uid="{00000000-0005-0000-0000-0000F15F0000}"/>
    <cellStyle name="Style 31 6" xfId="19103" xr:uid="{00000000-0005-0000-0000-0000F25F0000}"/>
    <cellStyle name="Style 31 6 2" xfId="25090" xr:uid="{00000000-0005-0000-0000-0000F35F0000}"/>
    <cellStyle name="Style 32" xfId="19104" xr:uid="{00000000-0005-0000-0000-0000F45F0000}"/>
    <cellStyle name="Style 32 2" xfId="19105" xr:uid="{00000000-0005-0000-0000-0000F55F0000}"/>
    <cellStyle name="Style 32 2 2" xfId="25091" xr:uid="{00000000-0005-0000-0000-0000F65F0000}"/>
    <cellStyle name="Style 32 3" xfId="19106" xr:uid="{00000000-0005-0000-0000-0000F75F0000}"/>
    <cellStyle name="Style 32 3 2" xfId="25092" xr:uid="{00000000-0005-0000-0000-0000F85F0000}"/>
    <cellStyle name="Style 32 4" xfId="19107" xr:uid="{00000000-0005-0000-0000-0000F95F0000}"/>
    <cellStyle name="Style 32 4 2" xfId="25093" xr:uid="{00000000-0005-0000-0000-0000FA5F0000}"/>
    <cellStyle name="Style 32 5" xfId="19108" xr:uid="{00000000-0005-0000-0000-0000FB5F0000}"/>
    <cellStyle name="Style 32 5 2" xfId="25094" xr:uid="{00000000-0005-0000-0000-0000FC5F0000}"/>
    <cellStyle name="Style 32 6" xfId="19109" xr:uid="{00000000-0005-0000-0000-0000FD5F0000}"/>
    <cellStyle name="Style 32 6 2" xfId="25095" xr:uid="{00000000-0005-0000-0000-0000FE5F0000}"/>
    <cellStyle name="Style 33" xfId="19110" xr:uid="{00000000-0005-0000-0000-0000FF5F0000}"/>
    <cellStyle name="Style 33 2" xfId="19111" xr:uid="{00000000-0005-0000-0000-000000600000}"/>
    <cellStyle name="Style 33 2 2" xfId="25096" xr:uid="{00000000-0005-0000-0000-000001600000}"/>
    <cellStyle name="Style 33 3" xfId="19112" xr:uid="{00000000-0005-0000-0000-000002600000}"/>
    <cellStyle name="Style 33 3 2" xfId="25097" xr:uid="{00000000-0005-0000-0000-000003600000}"/>
    <cellStyle name="Style 33 4" xfId="19113" xr:uid="{00000000-0005-0000-0000-000004600000}"/>
    <cellStyle name="Style 33 4 2" xfId="25098" xr:uid="{00000000-0005-0000-0000-000005600000}"/>
    <cellStyle name="Style 33 5" xfId="19114" xr:uid="{00000000-0005-0000-0000-000006600000}"/>
    <cellStyle name="Style 33 5 2" xfId="25099" xr:uid="{00000000-0005-0000-0000-000007600000}"/>
    <cellStyle name="Style 33 6" xfId="19115" xr:uid="{00000000-0005-0000-0000-000008600000}"/>
    <cellStyle name="Style 33 6 2" xfId="25100" xr:uid="{00000000-0005-0000-0000-000009600000}"/>
    <cellStyle name="Style 34" xfId="19116" xr:uid="{00000000-0005-0000-0000-00000A600000}"/>
    <cellStyle name="Style 34 2" xfId="19117" xr:uid="{00000000-0005-0000-0000-00000B600000}"/>
    <cellStyle name="Style 34 2 2" xfId="25101" xr:uid="{00000000-0005-0000-0000-00000C600000}"/>
    <cellStyle name="Style 34 3" xfId="19118" xr:uid="{00000000-0005-0000-0000-00000D600000}"/>
    <cellStyle name="Style 34 3 2" xfId="25102" xr:uid="{00000000-0005-0000-0000-00000E600000}"/>
    <cellStyle name="Style 34 4" xfId="19119" xr:uid="{00000000-0005-0000-0000-00000F600000}"/>
    <cellStyle name="Style 34 4 2" xfId="25103" xr:uid="{00000000-0005-0000-0000-000010600000}"/>
    <cellStyle name="Style 34 5" xfId="19120" xr:uid="{00000000-0005-0000-0000-000011600000}"/>
    <cellStyle name="Style 34 5 2" xfId="25104" xr:uid="{00000000-0005-0000-0000-000012600000}"/>
    <cellStyle name="Style 34 6" xfId="19121" xr:uid="{00000000-0005-0000-0000-000013600000}"/>
    <cellStyle name="Style 34 6 2" xfId="25105" xr:uid="{00000000-0005-0000-0000-000014600000}"/>
    <cellStyle name="Style 35" xfId="19122" xr:uid="{00000000-0005-0000-0000-000015600000}"/>
    <cellStyle name="Style 35 2" xfId="19123" xr:uid="{00000000-0005-0000-0000-000016600000}"/>
    <cellStyle name="Style 35 2 2" xfId="25106" xr:uid="{00000000-0005-0000-0000-000017600000}"/>
    <cellStyle name="Style 35 3" xfId="19124" xr:uid="{00000000-0005-0000-0000-000018600000}"/>
    <cellStyle name="Style 35 3 2" xfId="25107" xr:uid="{00000000-0005-0000-0000-000019600000}"/>
    <cellStyle name="Style 35 4" xfId="19125" xr:uid="{00000000-0005-0000-0000-00001A600000}"/>
    <cellStyle name="Style 35 4 2" xfId="25108" xr:uid="{00000000-0005-0000-0000-00001B600000}"/>
    <cellStyle name="Style 35 5" xfId="19126" xr:uid="{00000000-0005-0000-0000-00001C600000}"/>
    <cellStyle name="Style 35 5 2" xfId="25109" xr:uid="{00000000-0005-0000-0000-00001D600000}"/>
    <cellStyle name="Style 35 6" xfId="19127" xr:uid="{00000000-0005-0000-0000-00001E600000}"/>
    <cellStyle name="Style 35 6 2" xfId="25110" xr:uid="{00000000-0005-0000-0000-00001F600000}"/>
    <cellStyle name="Style 35 7" xfId="19128" xr:uid="{00000000-0005-0000-0000-000020600000}"/>
    <cellStyle name="Style 35 7 2" xfId="25111" xr:uid="{00000000-0005-0000-0000-000021600000}"/>
    <cellStyle name="Style 36" xfId="19129" xr:uid="{00000000-0005-0000-0000-000022600000}"/>
    <cellStyle name="Style 36 2" xfId="19130" xr:uid="{00000000-0005-0000-0000-000023600000}"/>
    <cellStyle name="Style 36 2 2" xfId="25112" xr:uid="{00000000-0005-0000-0000-000024600000}"/>
    <cellStyle name="Style 36 3" xfId="19131" xr:uid="{00000000-0005-0000-0000-000025600000}"/>
    <cellStyle name="Style 36 3 2" xfId="25113" xr:uid="{00000000-0005-0000-0000-000026600000}"/>
    <cellStyle name="Style 36 4" xfId="19132" xr:uid="{00000000-0005-0000-0000-000027600000}"/>
    <cellStyle name="Style 36 4 2" xfId="25114" xr:uid="{00000000-0005-0000-0000-000028600000}"/>
    <cellStyle name="Style 36 5" xfId="19133" xr:uid="{00000000-0005-0000-0000-000029600000}"/>
    <cellStyle name="Style 36 5 2" xfId="25115" xr:uid="{00000000-0005-0000-0000-00002A600000}"/>
    <cellStyle name="Style 36 6" xfId="19134" xr:uid="{00000000-0005-0000-0000-00002B600000}"/>
    <cellStyle name="Style 36 6 2" xfId="25116" xr:uid="{00000000-0005-0000-0000-00002C600000}"/>
    <cellStyle name="Style 36 7" xfId="19135" xr:uid="{00000000-0005-0000-0000-00002D600000}"/>
    <cellStyle name="Style 36 7 2" xfId="25117" xr:uid="{00000000-0005-0000-0000-00002E600000}"/>
    <cellStyle name="Style 37" xfId="19136" xr:uid="{00000000-0005-0000-0000-00002F600000}"/>
    <cellStyle name="Style 37 2" xfId="25118" xr:uid="{00000000-0005-0000-0000-000030600000}"/>
    <cellStyle name="Style 38" xfId="19137" xr:uid="{00000000-0005-0000-0000-000031600000}"/>
    <cellStyle name="Style 38 2" xfId="25119" xr:uid="{00000000-0005-0000-0000-000032600000}"/>
    <cellStyle name="Style 39" xfId="19138" xr:uid="{00000000-0005-0000-0000-000033600000}"/>
    <cellStyle name="Style 39 10" xfId="19139" xr:uid="{00000000-0005-0000-0000-000034600000}"/>
    <cellStyle name="Style 39 10 2" xfId="25120" xr:uid="{00000000-0005-0000-0000-000035600000}"/>
    <cellStyle name="Style 39 11" xfId="19140" xr:uid="{00000000-0005-0000-0000-000036600000}"/>
    <cellStyle name="Style 39 11 2" xfId="25121" xr:uid="{00000000-0005-0000-0000-000037600000}"/>
    <cellStyle name="Style 39 12" xfId="19141" xr:uid="{00000000-0005-0000-0000-000038600000}"/>
    <cellStyle name="Style 39 12 2" xfId="25122" xr:uid="{00000000-0005-0000-0000-000039600000}"/>
    <cellStyle name="Style 39 13" xfId="19142" xr:uid="{00000000-0005-0000-0000-00003A600000}"/>
    <cellStyle name="Style 39 13 2" xfId="25123" xr:uid="{00000000-0005-0000-0000-00003B600000}"/>
    <cellStyle name="Style 39 2" xfId="19143" xr:uid="{00000000-0005-0000-0000-00003C600000}"/>
    <cellStyle name="Style 39 2 2" xfId="25124" xr:uid="{00000000-0005-0000-0000-00003D600000}"/>
    <cellStyle name="Style 39 3" xfId="19144" xr:uid="{00000000-0005-0000-0000-00003E600000}"/>
    <cellStyle name="Style 39 3 2" xfId="25125" xr:uid="{00000000-0005-0000-0000-00003F600000}"/>
    <cellStyle name="Style 39 4" xfId="19145" xr:uid="{00000000-0005-0000-0000-000040600000}"/>
    <cellStyle name="Style 39 4 2" xfId="25126" xr:uid="{00000000-0005-0000-0000-000041600000}"/>
    <cellStyle name="Style 39 5" xfId="19146" xr:uid="{00000000-0005-0000-0000-000042600000}"/>
    <cellStyle name="Style 39 5 2" xfId="25127" xr:uid="{00000000-0005-0000-0000-000043600000}"/>
    <cellStyle name="Style 39 6" xfId="19147" xr:uid="{00000000-0005-0000-0000-000044600000}"/>
    <cellStyle name="Style 39 6 2" xfId="25128" xr:uid="{00000000-0005-0000-0000-000045600000}"/>
    <cellStyle name="Style 39 7" xfId="19148" xr:uid="{00000000-0005-0000-0000-000046600000}"/>
    <cellStyle name="Style 39 7 2" xfId="25129" xr:uid="{00000000-0005-0000-0000-000047600000}"/>
    <cellStyle name="Style 39 8" xfId="19149" xr:uid="{00000000-0005-0000-0000-000048600000}"/>
    <cellStyle name="Style 39 8 2" xfId="25130" xr:uid="{00000000-0005-0000-0000-000049600000}"/>
    <cellStyle name="Style 39 9" xfId="19150" xr:uid="{00000000-0005-0000-0000-00004A600000}"/>
    <cellStyle name="Style 39 9 2" xfId="25131" xr:uid="{00000000-0005-0000-0000-00004B600000}"/>
    <cellStyle name="Style 4" xfId="19151" xr:uid="{00000000-0005-0000-0000-00004C600000}"/>
    <cellStyle name="Style 4 2" xfId="19152" xr:uid="{00000000-0005-0000-0000-00004D600000}"/>
    <cellStyle name="Style 4 2 2" xfId="25133" xr:uid="{00000000-0005-0000-0000-00004E600000}"/>
    <cellStyle name="Style 4 3" xfId="25132" xr:uid="{00000000-0005-0000-0000-00004F600000}"/>
    <cellStyle name="Style 40" xfId="19153" xr:uid="{00000000-0005-0000-0000-000050600000}"/>
    <cellStyle name="Style 40 2" xfId="25134" xr:uid="{00000000-0005-0000-0000-000051600000}"/>
    <cellStyle name="Style 41" xfId="19154" xr:uid="{00000000-0005-0000-0000-000052600000}"/>
    <cellStyle name="Style 41 2" xfId="25135" xr:uid="{00000000-0005-0000-0000-000053600000}"/>
    <cellStyle name="Style 42" xfId="19155" xr:uid="{00000000-0005-0000-0000-000054600000}"/>
    <cellStyle name="Style 42 2" xfId="25136" xr:uid="{00000000-0005-0000-0000-000055600000}"/>
    <cellStyle name="Style 43" xfId="19156" xr:uid="{00000000-0005-0000-0000-000056600000}"/>
    <cellStyle name="Style 43 2" xfId="25137" xr:uid="{00000000-0005-0000-0000-000057600000}"/>
    <cellStyle name="Style 44" xfId="19157" xr:uid="{00000000-0005-0000-0000-000058600000}"/>
    <cellStyle name="Style 44 2" xfId="25138" xr:uid="{00000000-0005-0000-0000-000059600000}"/>
    <cellStyle name="Style 45" xfId="19158" xr:uid="{00000000-0005-0000-0000-00005A600000}"/>
    <cellStyle name="Style 45 2" xfId="25139" xr:uid="{00000000-0005-0000-0000-00005B600000}"/>
    <cellStyle name="Style 46" xfId="19159" xr:uid="{00000000-0005-0000-0000-00005C600000}"/>
    <cellStyle name="Style 46 2" xfId="25140" xr:uid="{00000000-0005-0000-0000-00005D600000}"/>
    <cellStyle name="Style 47" xfId="19160" xr:uid="{00000000-0005-0000-0000-00005E600000}"/>
    <cellStyle name="Style 47 2" xfId="25141" xr:uid="{00000000-0005-0000-0000-00005F600000}"/>
    <cellStyle name="Style 48" xfId="19161" xr:uid="{00000000-0005-0000-0000-000060600000}"/>
    <cellStyle name="Style 48 2" xfId="25142" xr:uid="{00000000-0005-0000-0000-000061600000}"/>
    <cellStyle name="Style 49" xfId="19162" xr:uid="{00000000-0005-0000-0000-000062600000}"/>
    <cellStyle name="Style 49 2" xfId="25143" xr:uid="{00000000-0005-0000-0000-000063600000}"/>
    <cellStyle name="Style 5" xfId="19163" xr:uid="{00000000-0005-0000-0000-000064600000}"/>
    <cellStyle name="Style 5 2" xfId="25144" xr:uid="{00000000-0005-0000-0000-000065600000}"/>
    <cellStyle name="Style 50" xfId="19164" xr:uid="{00000000-0005-0000-0000-000066600000}"/>
    <cellStyle name="Style 50 2" xfId="25145" xr:uid="{00000000-0005-0000-0000-000067600000}"/>
    <cellStyle name="Style 51" xfId="19165" xr:uid="{00000000-0005-0000-0000-000068600000}"/>
    <cellStyle name="Style 51 2" xfId="25146" xr:uid="{00000000-0005-0000-0000-000069600000}"/>
    <cellStyle name="Style 52" xfId="19166" xr:uid="{00000000-0005-0000-0000-00006A600000}"/>
    <cellStyle name="Style 52 2" xfId="25147" xr:uid="{00000000-0005-0000-0000-00006B600000}"/>
    <cellStyle name="Style 53" xfId="19167" xr:uid="{00000000-0005-0000-0000-00006C600000}"/>
    <cellStyle name="Style 53 2" xfId="25148" xr:uid="{00000000-0005-0000-0000-00006D600000}"/>
    <cellStyle name="Style 54" xfId="19168" xr:uid="{00000000-0005-0000-0000-00006E600000}"/>
    <cellStyle name="Style 54 2" xfId="25149" xr:uid="{00000000-0005-0000-0000-00006F600000}"/>
    <cellStyle name="Style 55" xfId="19169" xr:uid="{00000000-0005-0000-0000-000070600000}"/>
    <cellStyle name="Style 55 2" xfId="25150" xr:uid="{00000000-0005-0000-0000-000071600000}"/>
    <cellStyle name="Style 56" xfId="19170" xr:uid="{00000000-0005-0000-0000-000072600000}"/>
    <cellStyle name="Style 56 2" xfId="25151" xr:uid="{00000000-0005-0000-0000-000073600000}"/>
    <cellStyle name="Style 57" xfId="19171" xr:uid="{00000000-0005-0000-0000-000074600000}"/>
    <cellStyle name="Style 57 2" xfId="25152" xr:uid="{00000000-0005-0000-0000-000075600000}"/>
    <cellStyle name="Style 58" xfId="19172" xr:uid="{00000000-0005-0000-0000-000076600000}"/>
    <cellStyle name="Style 58 2" xfId="25153" xr:uid="{00000000-0005-0000-0000-000077600000}"/>
    <cellStyle name="Style 59" xfId="19173" xr:uid="{00000000-0005-0000-0000-000078600000}"/>
    <cellStyle name="Style 59 2" xfId="25154" xr:uid="{00000000-0005-0000-0000-000079600000}"/>
    <cellStyle name="Style 6" xfId="19174" xr:uid="{00000000-0005-0000-0000-00007A600000}"/>
    <cellStyle name="Style 6 2" xfId="19175" xr:uid="{00000000-0005-0000-0000-00007B600000}"/>
    <cellStyle name="Style 6 2 2" xfId="25156" xr:uid="{00000000-0005-0000-0000-00007C600000}"/>
    <cellStyle name="Style 6 3" xfId="25155" xr:uid="{00000000-0005-0000-0000-00007D600000}"/>
    <cellStyle name="Style 60" xfId="19176" xr:uid="{00000000-0005-0000-0000-00007E600000}"/>
    <cellStyle name="Style 60 2" xfId="25157" xr:uid="{00000000-0005-0000-0000-00007F600000}"/>
    <cellStyle name="Style 61" xfId="19177" xr:uid="{00000000-0005-0000-0000-000080600000}"/>
    <cellStyle name="Style 61 2" xfId="25158" xr:uid="{00000000-0005-0000-0000-000081600000}"/>
    <cellStyle name="Style 62" xfId="19178" xr:uid="{00000000-0005-0000-0000-000082600000}"/>
    <cellStyle name="Style 62 2" xfId="25159" xr:uid="{00000000-0005-0000-0000-000083600000}"/>
    <cellStyle name="Style 63" xfId="19179" xr:uid="{00000000-0005-0000-0000-000084600000}"/>
    <cellStyle name="Style 63 2" xfId="25160" xr:uid="{00000000-0005-0000-0000-000085600000}"/>
    <cellStyle name="Style 64" xfId="19180" xr:uid="{00000000-0005-0000-0000-000086600000}"/>
    <cellStyle name="Style 64 2" xfId="25161" xr:uid="{00000000-0005-0000-0000-000087600000}"/>
    <cellStyle name="Style 65" xfId="19181" xr:uid="{00000000-0005-0000-0000-000088600000}"/>
    <cellStyle name="Style 65 2" xfId="25162" xr:uid="{00000000-0005-0000-0000-000089600000}"/>
    <cellStyle name="Style 66" xfId="19182" xr:uid="{00000000-0005-0000-0000-00008A600000}"/>
    <cellStyle name="Style 66 2" xfId="25163" xr:uid="{00000000-0005-0000-0000-00008B600000}"/>
    <cellStyle name="Style 67" xfId="19183" xr:uid="{00000000-0005-0000-0000-00008C600000}"/>
    <cellStyle name="Style 67 2" xfId="25164" xr:uid="{00000000-0005-0000-0000-00008D600000}"/>
    <cellStyle name="Style 68" xfId="19184" xr:uid="{00000000-0005-0000-0000-00008E600000}"/>
    <cellStyle name="Style 68 2" xfId="25165" xr:uid="{00000000-0005-0000-0000-00008F600000}"/>
    <cellStyle name="Style 69" xfId="19185" xr:uid="{00000000-0005-0000-0000-000090600000}"/>
    <cellStyle name="Style 69 2" xfId="25166" xr:uid="{00000000-0005-0000-0000-000091600000}"/>
    <cellStyle name="Style 7" xfId="19186" xr:uid="{00000000-0005-0000-0000-000092600000}"/>
    <cellStyle name="Style 7 2" xfId="25167" xr:uid="{00000000-0005-0000-0000-000093600000}"/>
    <cellStyle name="Style 70" xfId="19187" xr:uid="{00000000-0005-0000-0000-000094600000}"/>
    <cellStyle name="Style 70 2" xfId="25168" xr:uid="{00000000-0005-0000-0000-000095600000}"/>
    <cellStyle name="Style 71" xfId="19188" xr:uid="{00000000-0005-0000-0000-000096600000}"/>
    <cellStyle name="Style 71 2" xfId="25169" xr:uid="{00000000-0005-0000-0000-000097600000}"/>
    <cellStyle name="Style 72" xfId="19189" xr:uid="{00000000-0005-0000-0000-000098600000}"/>
    <cellStyle name="Style 72 2" xfId="25170" xr:uid="{00000000-0005-0000-0000-000099600000}"/>
    <cellStyle name="Style 73" xfId="19190" xr:uid="{00000000-0005-0000-0000-00009A600000}"/>
    <cellStyle name="Style 73 2" xfId="25171" xr:uid="{00000000-0005-0000-0000-00009B600000}"/>
    <cellStyle name="Style 74" xfId="19191" xr:uid="{00000000-0005-0000-0000-00009C600000}"/>
    <cellStyle name="Style 74 2" xfId="25172" xr:uid="{00000000-0005-0000-0000-00009D600000}"/>
    <cellStyle name="Style 75" xfId="19192" xr:uid="{00000000-0005-0000-0000-00009E600000}"/>
    <cellStyle name="Style 75 2" xfId="25173" xr:uid="{00000000-0005-0000-0000-00009F600000}"/>
    <cellStyle name="Style 76" xfId="19193" xr:uid="{00000000-0005-0000-0000-0000A0600000}"/>
    <cellStyle name="Style 76 2" xfId="25174" xr:uid="{00000000-0005-0000-0000-0000A1600000}"/>
    <cellStyle name="Style 77" xfId="19194" xr:uid="{00000000-0005-0000-0000-0000A2600000}"/>
    <cellStyle name="Style 77 2" xfId="25175" xr:uid="{00000000-0005-0000-0000-0000A3600000}"/>
    <cellStyle name="Style 78" xfId="19195" xr:uid="{00000000-0005-0000-0000-0000A4600000}"/>
    <cellStyle name="Style 78 2" xfId="25176" xr:uid="{00000000-0005-0000-0000-0000A5600000}"/>
    <cellStyle name="Style 79" xfId="19196" xr:uid="{00000000-0005-0000-0000-0000A6600000}"/>
    <cellStyle name="Style 79 2" xfId="25177" xr:uid="{00000000-0005-0000-0000-0000A7600000}"/>
    <cellStyle name="Style 8" xfId="19197" xr:uid="{00000000-0005-0000-0000-0000A8600000}"/>
    <cellStyle name="Style 8 2" xfId="25178" xr:uid="{00000000-0005-0000-0000-0000A9600000}"/>
    <cellStyle name="Style 80" xfId="19198" xr:uid="{00000000-0005-0000-0000-0000AA600000}"/>
    <cellStyle name="Style 80 2" xfId="25179" xr:uid="{00000000-0005-0000-0000-0000AB600000}"/>
    <cellStyle name="Style 81" xfId="19199" xr:uid="{00000000-0005-0000-0000-0000AC600000}"/>
    <cellStyle name="Style 81 2" xfId="25180" xr:uid="{00000000-0005-0000-0000-0000AD600000}"/>
    <cellStyle name="Style 82" xfId="19200" xr:uid="{00000000-0005-0000-0000-0000AE600000}"/>
    <cellStyle name="Style 82 2" xfId="25181" xr:uid="{00000000-0005-0000-0000-0000AF600000}"/>
    <cellStyle name="Style 83" xfId="19201" xr:uid="{00000000-0005-0000-0000-0000B0600000}"/>
    <cellStyle name="Style 83 2" xfId="25182" xr:uid="{00000000-0005-0000-0000-0000B1600000}"/>
    <cellStyle name="Style 84" xfId="19202" xr:uid="{00000000-0005-0000-0000-0000B2600000}"/>
    <cellStyle name="Style 84 2" xfId="25183" xr:uid="{00000000-0005-0000-0000-0000B3600000}"/>
    <cellStyle name="Style 85" xfId="19203" xr:uid="{00000000-0005-0000-0000-0000B4600000}"/>
    <cellStyle name="Style 85 2" xfId="25184" xr:uid="{00000000-0005-0000-0000-0000B5600000}"/>
    <cellStyle name="Style 86" xfId="19204" xr:uid="{00000000-0005-0000-0000-0000B6600000}"/>
    <cellStyle name="Style 86 2" xfId="25185" xr:uid="{00000000-0005-0000-0000-0000B7600000}"/>
    <cellStyle name="Style 87" xfId="19205" xr:uid="{00000000-0005-0000-0000-0000B8600000}"/>
    <cellStyle name="Style 87 2" xfId="25186" xr:uid="{00000000-0005-0000-0000-0000B9600000}"/>
    <cellStyle name="Style 88" xfId="19206" xr:uid="{00000000-0005-0000-0000-0000BA600000}"/>
    <cellStyle name="Style 88 2" xfId="25187" xr:uid="{00000000-0005-0000-0000-0000BB600000}"/>
    <cellStyle name="Style 89" xfId="19207" xr:uid="{00000000-0005-0000-0000-0000BC600000}"/>
    <cellStyle name="Style 89 2" xfId="25188" xr:uid="{00000000-0005-0000-0000-0000BD600000}"/>
    <cellStyle name="Style 9" xfId="19208" xr:uid="{00000000-0005-0000-0000-0000BE600000}"/>
    <cellStyle name="Style 9 2" xfId="25189" xr:uid="{00000000-0005-0000-0000-0000BF600000}"/>
    <cellStyle name="Style 90" xfId="19209" xr:uid="{00000000-0005-0000-0000-0000C0600000}"/>
    <cellStyle name="Style 90 2" xfId="25190" xr:uid="{00000000-0005-0000-0000-0000C1600000}"/>
    <cellStyle name="Style 91" xfId="19210" xr:uid="{00000000-0005-0000-0000-0000C2600000}"/>
    <cellStyle name="Style 91 2" xfId="25191" xr:uid="{00000000-0005-0000-0000-0000C3600000}"/>
    <cellStyle name="Style 92" xfId="19211" xr:uid="{00000000-0005-0000-0000-0000C4600000}"/>
    <cellStyle name="Style 92 2" xfId="25192" xr:uid="{00000000-0005-0000-0000-0000C5600000}"/>
    <cellStyle name="Style 93" xfId="19212" xr:uid="{00000000-0005-0000-0000-0000C6600000}"/>
    <cellStyle name="Style 93 2" xfId="25193" xr:uid="{00000000-0005-0000-0000-0000C7600000}"/>
    <cellStyle name="Style 94" xfId="19213" xr:uid="{00000000-0005-0000-0000-0000C8600000}"/>
    <cellStyle name="Style 94 2" xfId="25194" xr:uid="{00000000-0005-0000-0000-0000C9600000}"/>
    <cellStyle name="Style 95" xfId="19214" xr:uid="{00000000-0005-0000-0000-0000CA600000}"/>
    <cellStyle name="Style 95 2" xfId="25195" xr:uid="{00000000-0005-0000-0000-0000CB600000}"/>
    <cellStyle name="Style 96" xfId="19215" xr:uid="{00000000-0005-0000-0000-0000CC600000}"/>
    <cellStyle name="Style 96 2" xfId="25196" xr:uid="{00000000-0005-0000-0000-0000CD600000}"/>
    <cellStyle name="Style 97" xfId="19216" xr:uid="{00000000-0005-0000-0000-0000CE600000}"/>
    <cellStyle name="Style 97 2" xfId="25197" xr:uid="{00000000-0005-0000-0000-0000CF600000}"/>
    <cellStyle name="Style 98" xfId="19217" xr:uid="{00000000-0005-0000-0000-0000D0600000}"/>
    <cellStyle name="Style 98 2" xfId="25198" xr:uid="{00000000-0005-0000-0000-0000D1600000}"/>
    <cellStyle name="Style 99" xfId="19218" xr:uid="{00000000-0005-0000-0000-0000D2600000}"/>
    <cellStyle name="Style 99 2" xfId="25199" xr:uid="{00000000-0005-0000-0000-0000D3600000}"/>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3" xfId="19223" xr:uid="{00000000-0005-0000-0000-0000D9600000}"/>
    <cellStyle name="Subtotal 3 2" xfId="25201" xr:uid="{00000000-0005-0000-0000-0000DA600000}"/>
    <cellStyle name="Table Data" xfId="19224" xr:uid="{00000000-0005-0000-0000-0000DB600000}"/>
    <cellStyle name="Table Data 2" xfId="25202" xr:uid="{00000000-0005-0000-0000-0000DC600000}"/>
    <cellStyle name="Table Headings Bold" xfId="19225" xr:uid="{00000000-0005-0000-0000-0000DD600000}"/>
    <cellStyle name="Table Headings Bold 2" xfId="25203" xr:uid="{00000000-0005-0000-0000-0000DE600000}"/>
    <cellStyle name="test a style" xfId="19226" xr:uid="{00000000-0005-0000-0000-0000DF600000}"/>
    <cellStyle name="test a style 2" xfId="19227" xr:uid="{00000000-0005-0000-0000-0000E0600000}"/>
    <cellStyle name="test a style 2 2" xfId="25204" xr:uid="{00000000-0005-0000-0000-0000E1600000}"/>
    <cellStyle name="test a style 3" xfId="19228" xr:uid="{00000000-0005-0000-0000-0000E2600000}"/>
    <cellStyle name="test a style 3 2" xfId="25205" xr:uid="{00000000-0005-0000-0000-0000E3600000}"/>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3" xfId="19232" xr:uid="{00000000-0005-0000-0000-0000E8600000}"/>
    <cellStyle name="Times New Roman 3 2" xfId="25207" xr:uid="{00000000-0005-0000-0000-0000E9600000}"/>
    <cellStyle name="Times New RomLa" xfId="19233" xr:uid="{00000000-0005-0000-0000-0000EA600000}"/>
    <cellStyle name="Times New RomLa 2" xfId="25208" xr:uid="{00000000-0005-0000-0000-0000EB600000}"/>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3" xfId="19238" xr:uid="{00000000-0005-0000-0000-0000F1600000}"/>
    <cellStyle name="Title 2 2 4" xfId="25209" xr:uid="{00000000-0005-0000-0000-0000F2600000}"/>
    <cellStyle name="Title 2 3" xfId="19239" xr:uid="{00000000-0005-0000-0000-0000F3600000}"/>
    <cellStyle name="Title 2 3 2" xfId="25211" xr:uid="{00000000-0005-0000-0000-0000F4600000}"/>
    <cellStyle name="Title 2 4" xfId="19240" xr:uid="{00000000-0005-0000-0000-0000F5600000}"/>
    <cellStyle name="Title 2 4 2" xfId="25212" xr:uid="{00000000-0005-0000-0000-0000F6600000}"/>
    <cellStyle name="Title 2 5" xfId="19241" xr:uid="{00000000-0005-0000-0000-0000F7600000}"/>
    <cellStyle name="Title 2 5 2" xfId="25213" xr:uid="{00000000-0005-0000-0000-0000F8600000}"/>
    <cellStyle name="Title 2 6" xfId="19242" xr:uid="{00000000-0005-0000-0000-0000F9600000}"/>
    <cellStyle name="Title 2 6 2" xfId="25214" xr:uid="{00000000-0005-0000-0000-0000FA600000}"/>
    <cellStyle name="Title 2 7" xfId="19243" xr:uid="{00000000-0005-0000-0000-0000FB600000}"/>
    <cellStyle name="Title 2 7 2" xfId="25215" xr:uid="{00000000-0005-0000-0000-0000FC600000}"/>
    <cellStyle name="Title 2 8" xfId="19244" xr:uid="{00000000-0005-0000-0000-0000FD600000}"/>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3" xfId="19248" xr:uid="{00000000-0005-0000-0000-000002610000}"/>
    <cellStyle name="Title 3 2 4" xfId="25217" xr:uid="{00000000-0005-0000-0000-000003610000}"/>
    <cellStyle name="Title 3 3" xfId="19249" xr:uid="{00000000-0005-0000-0000-000004610000}"/>
    <cellStyle name="Title 3 3 2" xfId="25219" xr:uid="{00000000-0005-0000-0000-000005610000}"/>
    <cellStyle name="Title 3 4" xfId="19250" xr:uid="{00000000-0005-0000-0000-000006610000}"/>
    <cellStyle name="Title 3 4 2" xfId="25220" xr:uid="{00000000-0005-0000-0000-000007610000}"/>
    <cellStyle name="Title 3 5" xfId="19251" xr:uid="{00000000-0005-0000-0000-000008610000}"/>
    <cellStyle name="Title 3 5 2" xfId="25221" xr:uid="{00000000-0005-0000-0000-000009610000}"/>
    <cellStyle name="Title 3 6" xfId="19252" xr:uid="{00000000-0005-0000-0000-00000A610000}"/>
    <cellStyle name="Title 3 7" xfId="25216" xr:uid="{00000000-0005-0000-0000-00000B610000}"/>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3" xfId="25223" xr:uid="{00000000-0005-0000-0000-000010610000}"/>
    <cellStyle name="Title 4 3" xfId="19256" xr:uid="{00000000-0005-0000-0000-000011610000}"/>
    <cellStyle name="Title 4 3 2" xfId="25225" xr:uid="{00000000-0005-0000-0000-000012610000}"/>
    <cellStyle name="Title 4 4" xfId="19257" xr:uid="{00000000-0005-0000-0000-000013610000}"/>
    <cellStyle name="Title 4 4 2" xfId="25226" xr:uid="{00000000-0005-0000-0000-000014610000}"/>
    <cellStyle name="Title 4 5" xfId="19258" xr:uid="{00000000-0005-0000-0000-000015610000}"/>
    <cellStyle name="Title 4 6" xfId="25222" xr:uid="{00000000-0005-0000-0000-000016610000}"/>
    <cellStyle name="Title 5" xfId="19259" xr:uid="{00000000-0005-0000-0000-000017610000}"/>
    <cellStyle name="Title 5 2" xfId="25227" xr:uid="{00000000-0005-0000-0000-000018610000}"/>
    <cellStyle name="Title 6" xfId="19260" xr:uid="{00000000-0005-0000-0000-000019610000}"/>
    <cellStyle name="Title 6 2" xfId="25228" xr:uid="{00000000-0005-0000-0000-00001A610000}"/>
    <cellStyle name="Title 7" xfId="19261" xr:uid="{00000000-0005-0000-0000-00001B610000}"/>
    <cellStyle name="Title 7 2" xfId="25229" xr:uid="{00000000-0005-0000-0000-00001C610000}"/>
    <cellStyle name="Title 8" xfId="19262" xr:uid="{00000000-0005-0000-0000-00001D610000}"/>
    <cellStyle name="Title 8 2" xfId="25230" xr:uid="{00000000-0005-0000-0000-00001E610000}"/>
    <cellStyle name="Title 9" xfId="19263" xr:uid="{00000000-0005-0000-0000-00001F610000}"/>
    <cellStyle name="Title 9 2" xfId="25231" xr:uid="{00000000-0005-0000-0000-000020610000}"/>
    <cellStyle name="Total 10" xfId="19264" xr:uid="{00000000-0005-0000-0000-000021610000}"/>
    <cellStyle name="Total 10 2" xfId="19265" xr:uid="{00000000-0005-0000-0000-000022610000}"/>
    <cellStyle name="Total 10 2 2" xfId="25233" xr:uid="{00000000-0005-0000-0000-000023610000}"/>
    <cellStyle name="Total 10 3" xfId="19266" xr:uid="{00000000-0005-0000-0000-000024610000}"/>
    <cellStyle name="Total 10 3 2" xfId="25234" xr:uid="{00000000-0005-0000-0000-000025610000}"/>
    <cellStyle name="Total 10 4" xfId="19267" xr:uid="{00000000-0005-0000-0000-000026610000}"/>
    <cellStyle name="Total 10 4 2" xfId="25235" xr:uid="{00000000-0005-0000-0000-000027610000}"/>
    <cellStyle name="Total 10 5" xfId="19268" xr:uid="{00000000-0005-0000-0000-000028610000}"/>
    <cellStyle name="Total 10 5 2" xfId="25236" xr:uid="{00000000-0005-0000-0000-000029610000}"/>
    <cellStyle name="Total 10 6" xfId="25232" xr:uid="{00000000-0005-0000-0000-00002A610000}"/>
    <cellStyle name="Total 11" xfId="19269" xr:uid="{00000000-0005-0000-0000-00002B610000}"/>
    <cellStyle name="Total 11 2" xfId="19270" xr:uid="{00000000-0005-0000-0000-00002C610000}"/>
    <cellStyle name="Total 11 2 2" xfId="25238" xr:uid="{00000000-0005-0000-0000-00002D610000}"/>
    <cellStyle name="Total 11 3" xfId="19271" xr:uid="{00000000-0005-0000-0000-00002E610000}"/>
    <cellStyle name="Total 11 3 2" xfId="25239" xr:uid="{00000000-0005-0000-0000-00002F610000}"/>
    <cellStyle name="Total 11 4" xfId="19272" xr:uid="{00000000-0005-0000-0000-000030610000}"/>
    <cellStyle name="Total 11 4 2" xfId="25240" xr:uid="{00000000-0005-0000-0000-000031610000}"/>
    <cellStyle name="Total 11 5" xfId="19273" xr:uid="{00000000-0005-0000-0000-000032610000}"/>
    <cellStyle name="Total 11 5 2" xfId="25241" xr:uid="{00000000-0005-0000-0000-000033610000}"/>
    <cellStyle name="Total 11 6" xfId="25237" xr:uid="{00000000-0005-0000-0000-000034610000}"/>
    <cellStyle name="Total 12" xfId="19274" xr:uid="{00000000-0005-0000-0000-000035610000}"/>
    <cellStyle name="Total 12 2" xfId="19275" xr:uid="{00000000-0005-0000-0000-000036610000}"/>
    <cellStyle name="Total 12 2 2" xfId="25243" xr:uid="{00000000-0005-0000-0000-000037610000}"/>
    <cellStyle name="Total 12 3" xfId="19276" xr:uid="{00000000-0005-0000-0000-000038610000}"/>
    <cellStyle name="Total 12 3 2" xfId="25244" xr:uid="{00000000-0005-0000-0000-000039610000}"/>
    <cellStyle name="Total 12 4" xfId="19277" xr:uid="{00000000-0005-0000-0000-00003A610000}"/>
    <cellStyle name="Total 12 4 2" xfId="25245" xr:uid="{00000000-0005-0000-0000-00003B610000}"/>
    <cellStyle name="Total 12 5" xfId="19278" xr:uid="{00000000-0005-0000-0000-00003C610000}"/>
    <cellStyle name="Total 12 5 2" xfId="25246" xr:uid="{00000000-0005-0000-0000-00003D610000}"/>
    <cellStyle name="Total 12 6" xfId="25242" xr:uid="{00000000-0005-0000-0000-00003E610000}"/>
    <cellStyle name="Total 13" xfId="19279" xr:uid="{00000000-0005-0000-0000-00003F610000}"/>
    <cellStyle name="Total 13 2" xfId="19280" xr:uid="{00000000-0005-0000-0000-000040610000}"/>
    <cellStyle name="Total 13 2 2" xfId="25248" xr:uid="{00000000-0005-0000-0000-000041610000}"/>
    <cellStyle name="Total 13 3" xfId="19281" xr:uid="{00000000-0005-0000-0000-000042610000}"/>
    <cellStyle name="Total 13 3 2" xfId="25249" xr:uid="{00000000-0005-0000-0000-000043610000}"/>
    <cellStyle name="Total 13 4" xfId="19282" xr:uid="{00000000-0005-0000-0000-000044610000}"/>
    <cellStyle name="Total 13 4 2" xfId="25250" xr:uid="{00000000-0005-0000-0000-000045610000}"/>
    <cellStyle name="Total 13 5" xfId="19283" xr:uid="{00000000-0005-0000-0000-000046610000}"/>
    <cellStyle name="Total 13 5 2" xfId="25251" xr:uid="{00000000-0005-0000-0000-000047610000}"/>
    <cellStyle name="Total 13 6" xfId="25247" xr:uid="{00000000-0005-0000-0000-000048610000}"/>
    <cellStyle name="Total 14" xfId="19284" xr:uid="{00000000-0005-0000-0000-000049610000}"/>
    <cellStyle name="Total 14 2" xfId="25252" xr:uid="{00000000-0005-0000-0000-00004A610000}"/>
    <cellStyle name="Total 15" xfId="19285" xr:uid="{00000000-0005-0000-0000-00004B610000}"/>
    <cellStyle name="Total 15 2" xfId="19286" xr:uid="{00000000-0005-0000-0000-00004C610000}"/>
    <cellStyle name="Total 15 2 2" xfId="25254" xr:uid="{00000000-0005-0000-0000-00004D610000}"/>
    <cellStyle name="Total 15 3" xfId="19287" xr:uid="{00000000-0005-0000-0000-00004E610000}"/>
    <cellStyle name="Total 15 3 2" xfId="25255" xr:uid="{00000000-0005-0000-0000-00004F610000}"/>
    <cellStyle name="Total 15 4" xfId="25253" xr:uid="{00000000-0005-0000-0000-000050610000}"/>
    <cellStyle name="Total 16" xfId="19288" xr:uid="{00000000-0005-0000-0000-000051610000}"/>
    <cellStyle name="Total 16 2" xfId="25256" xr:uid="{00000000-0005-0000-0000-000052610000}"/>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1" xfId="19293" xr:uid="{00000000-0005-0000-0000-000058610000}"/>
    <cellStyle name="Total 2 11 2" xfId="25258" xr:uid="{00000000-0005-0000-0000-000059610000}"/>
    <cellStyle name="Total 2 12" xfId="19294" xr:uid="{00000000-0005-0000-0000-00005A610000}"/>
    <cellStyle name="Total 2 12 2" xfId="25259" xr:uid="{00000000-0005-0000-0000-00005B610000}"/>
    <cellStyle name="Total 2 13" xfId="19295" xr:uid="{00000000-0005-0000-0000-00005C610000}"/>
    <cellStyle name="Total 2 13 2" xfId="25260" xr:uid="{00000000-0005-0000-0000-00005D610000}"/>
    <cellStyle name="Total 2 14" xfId="19296" xr:uid="{00000000-0005-0000-0000-00005E610000}"/>
    <cellStyle name="Total 2 14 2" xfId="25261" xr:uid="{00000000-0005-0000-0000-00005F610000}"/>
    <cellStyle name="Total 2 15" xfId="19297" xr:uid="{00000000-0005-0000-0000-000060610000}"/>
    <cellStyle name="Total 2 15 2" xfId="25262" xr:uid="{00000000-0005-0000-0000-000061610000}"/>
    <cellStyle name="Total 2 16" xfId="19298" xr:uid="{00000000-0005-0000-0000-000062610000}"/>
    <cellStyle name="Total 2 16 2" xfId="25263" xr:uid="{00000000-0005-0000-0000-000063610000}"/>
    <cellStyle name="Total 2 17" xfId="19299" xr:uid="{00000000-0005-0000-0000-000064610000}"/>
    <cellStyle name="Total 2 17 2" xfId="25264" xr:uid="{00000000-0005-0000-0000-000065610000}"/>
    <cellStyle name="Total 2 18" xfId="19300" xr:uid="{00000000-0005-0000-0000-000066610000}"/>
    <cellStyle name="Total 2 18 2" xfId="25265" xr:uid="{00000000-0005-0000-0000-000067610000}"/>
    <cellStyle name="Total 2 19" xfId="19301" xr:uid="{00000000-0005-0000-0000-000068610000}"/>
    <cellStyle name="Total 2 19 2" xfId="25266" xr:uid="{00000000-0005-0000-0000-000069610000}"/>
    <cellStyle name="Total 2 2" xfId="19302" xr:uid="{00000000-0005-0000-0000-00006A610000}"/>
    <cellStyle name="Total 2 2 2" xfId="19303" xr:uid="{00000000-0005-0000-0000-00006B610000}"/>
    <cellStyle name="Total 2 2 2 2" xfId="25268" xr:uid="{00000000-0005-0000-0000-00006C610000}"/>
    <cellStyle name="Total 2 2 3" xfId="19304" xr:uid="{00000000-0005-0000-0000-00006D610000}"/>
    <cellStyle name="Total 2 2 3 2" xfId="25269" xr:uid="{00000000-0005-0000-0000-00006E610000}"/>
    <cellStyle name="Total 2 2 4" xfId="19305" xr:uid="{00000000-0005-0000-0000-00006F610000}"/>
    <cellStyle name="Total 2 2 5" xfId="25267" xr:uid="{00000000-0005-0000-0000-000070610000}"/>
    <cellStyle name="Total 2 20" xfId="19306" xr:uid="{00000000-0005-0000-0000-000071610000}"/>
    <cellStyle name="Total 2 20 2" xfId="25270" xr:uid="{00000000-0005-0000-0000-000072610000}"/>
    <cellStyle name="Total 2 21" xfId="19307" xr:uid="{00000000-0005-0000-0000-000073610000}"/>
    <cellStyle name="Total 2 21 2" xfId="25271" xr:uid="{00000000-0005-0000-0000-000074610000}"/>
    <cellStyle name="Total 2 22" xfId="19308" xr:uid="{00000000-0005-0000-0000-000075610000}"/>
    <cellStyle name="Total 2 22 2" xfId="25272" xr:uid="{00000000-0005-0000-0000-000076610000}"/>
    <cellStyle name="Total 2 23" xfId="19309" xr:uid="{00000000-0005-0000-0000-000077610000}"/>
    <cellStyle name="Total 2 23 2" xfId="25273" xr:uid="{00000000-0005-0000-0000-000078610000}"/>
    <cellStyle name="Total 2 24" xfId="19310" xr:uid="{00000000-0005-0000-0000-000079610000}"/>
    <cellStyle name="Total 2 24 2" xfId="25274" xr:uid="{00000000-0005-0000-0000-00007A610000}"/>
    <cellStyle name="Total 2 25" xfId="19311" xr:uid="{00000000-0005-0000-0000-00007B610000}"/>
    <cellStyle name="Total 2 25 2" xfId="19312" xr:uid="{00000000-0005-0000-0000-00007C610000}"/>
    <cellStyle name="Total 2 25 2 2" xfId="25276" xr:uid="{00000000-0005-0000-0000-00007D610000}"/>
    <cellStyle name="Total 2 25 3" xfId="25275" xr:uid="{00000000-0005-0000-0000-00007E610000}"/>
    <cellStyle name="Total 2 26" xfId="19313" xr:uid="{00000000-0005-0000-0000-00007F610000}"/>
    <cellStyle name="Total 2 26 2" xfId="25277" xr:uid="{00000000-0005-0000-0000-000080610000}"/>
    <cellStyle name="Total 2 27" xfId="19314" xr:uid="{00000000-0005-0000-0000-000081610000}"/>
    <cellStyle name="Total 2 27 2" xfId="25278" xr:uid="{00000000-0005-0000-0000-000082610000}"/>
    <cellStyle name="Total 2 28" xfId="19315" xr:uid="{00000000-0005-0000-0000-000083610000}"/>
    <cellStyle name="Total 2 28 2" xfId="25279" xr:uid="{00000000-0005-0000-0000-000084610000}"/>
    <cellStyle name="Total 2 29" xfId="19316" xr:uid="{00000000-0005-0000-0000-000085610000}"/>
    <cellStyle name="Total 2 29 2" xfId="25280" xr:uid="{00000000-0005-0000-0000-000086610000}"/>
    <cellStyle name="Total 2 3" xfId="19317" xr:uid="{00000000-0005-0000-0000-000087610000}"/>
    <cellStyle name="Total 2 3 2" xfId="19318" xr:uid="{00000000-0005-0000-0000-000088610000}"/>
    <cellStyle name="Total 2 3 2 2" xfId="25282" xr:uid="{00000000-0005-0000-0000-000089610000}"/>
    <cellStyle name="Total 2 3 3" xfId="25281" xr:uid="{00000000-0005-0000-0000-00008A610000}"/>
    <cellStyle name="Total 2 30" xfId="19319" xr:uid="{00000000-0005-0000-0000-00008B610000}"/>
    <cellStyle name="Total 2 30 2" xfId="25283" xr:uid="{00000000-0005-0000-0000-00008C610000}"/>
    <cellStyle name="Total 2 31" xfId="19320" xr:uid="{00000000-0005-0000-0000-00008D610000}"/>
    <cellStyle name="Total 2 31 2" xfId="25284" xr:uid="{00000000-0005-0000-0000-00008E610000}"/>
    <cellStyle name="Total 2 32" xfId="19321" xr:uid="{00000000-0005-0000-0000-00008F610000}"/>
    <cellStyle name="Total 2 32 2" xfId="25285" xr:uid="{00000000-0005-0000-0000-000090610000}"/>
    <cellStyle name="Total 2 33" xfId="19322" xr:uid="{00000000-0005-0000-0000-000091610000}"/>
    <cellStyle name="Total 2 4" xfId="19323" xr:uid="{00000000-0005-0000-0000-000092610000}"/>
    <cellStyle name="Total 2 4 2" xfId="19324" xr:uid="{00000000-0005-0000-0000-000093610000}"/>
    <cellStyle name="Total 2 4 2 2" xfId="25287" xr:uid="{00000000-0005-0000-0000-000094610000}"/>
    <cellStyle name="Total 2 4 3" xfId="25286" xr:uid="{00000000-0005-0000-0000-000095610000}"/>
    <cellStyle name="Total 2 5" xfId="19325" xr:uid="{00000000-0005-0000-0000-000096610000}"/>
    <cellStyle name="Total 2 5 2" xfId="25288" xr:uid="{00000000-0005-0000-0000-000097610000}"/>
    <cellStyle name="Total 2 6" xfId="19326" xr:uid="{00000000-0005-0000-0000-000098610000}"/>
    <cellStyle name="Total 2 6 2" xfId="25289" xr:uid="{00000000-0005-0000-0000-000099610000}"/>
    <cellStyle name="Total 2 7" xfId="19327" xr:uid="{00000000-0005-0000-0000-00009A610000}"/>
    <cellStyle name="Total 2 7 2" xfId="25290" xr:uid="{00000000-0005-0000-0000-00009B610000}"/>
    <cellStyle name="Total 2 8" xfId="19328" xr:uid="{00000000-0005-0000-0000-00009C610000}"/>
    <cellStyle name="Total 2 8 2" xfId="25291" xr:uid="{00000000-0005-0000-0000-00009D610000}"/>
    <cellStyle name="Total 2 9" xfId="19329" xr:uid="{00000000-0005-0000-0000-00009E610000}"/>
    <cellStyle name="Total 2 9 2" xfId="25292" xr:uid="{00000000-0005-0000-0000-00009F610000}"/>
    <cellStyle name="Total 3" xfId="19330" xr:uid="{00000000-0005-0000-0000-0000A0610000}"/>
    <cellStyle name="Total 3 10" xfId="19331" xr:uid="{00000000-0005-0000-0000-0000A1610000}"/>
    <cellStyle name="Total 3 10 2" xfId="25294" xr:uid="{00000000-0005-0000-0000-0000A2610000}"/>
    <cellStyle name="Total 3 11" xfId="19332" xr:uid="{00000000-0005-0000-0000-0000A3610000}"/>
    <cellStyle name="Total 3 11 2" xfId="25295" xr:uid="{00000000-0005-0000-0000-0000A4610000}"/>
    <cellStyle name="Total 3 12" xfId="19333" xr:uid="{00000000-0005-0000-0000-0000A5610000}"/>
    <cellStyle name="Total 3 12 2" xfId="25296" xr:uid="{00000000-0005-0000-0000-0000A6610000}"/>
    <cellStyle name="Total 3 13" xfId="19334" xr:uid="{00000000-0005-0000-0000-0000A7610000}"/>
    <cellStyle name="Total 3 13 2" xfId="25297" xr:uid="{00000000-0005-0000-0000-0000A8610000}"/>
    <cellStyle name="Total 3 14" xfId="19335" xr:uid="{00000000-0005-0000-0000-0000A9610000}"/>
    <cellStyle name="Total 3 14 2" xfId="25298" xr:uid="{00000000-0005-0000-0000-0000AA610000}"/>
    <cellStyle name="Total 3 15" xfId="19336" xr:uid="{00000000-0005-0000-0000-0000AB610000}"/>
    <cellStyle name="Total 3 15 2" xfId="25299" xr:uid="{00000000-0005-0000-0000-0000AC610000}"/>
    <cellStyle name="Total 3 16" xfId="19337" xr:uid="{00000000-0005-0000-0000-0000AD610000}"/>
    <cellStyle name="Total 3 16 2" xfId="25300" xr:uid="{00000000-0005-0000-0000-0000AE610000}"/>
    <cellStyle name="Total 3 17" xfId="19338" xr:uid="{00000000-0005-0000-0000-0000AF610000}"/>
    <cellStyle name="Total 3 17 2" xfId="25301" xr:uid="{00000000-0005-0000-0000-0000B0610000}"/>
    <cellStyle name="Total 3 18" xfId="19339" xr:uid="{00000000-0005-0000-0000-0000B1610000}"/>
    <cellStyle name="Total 3 18 2" xfId="25302" xr:uid="{00000000-0005-0000-0000-0000B2610000}"/>
    <cellStyle name="Total 3 19" xfId="19340" xr:uid="{00000000-0005-0000-0000-0000B3610000}"/>
    <cellStyle name="Total 3 19 2" xfId="25303" xr:uid="{00000000-0005-0000-0000-0000B4610000}"/>
    <cellStyle name="Total 3 2" xfId="19341" xr:uid="{00000000-0005-0000-0000-0000B5610000}"/>
    <cellStyle name="Total 3 2 2" xfId="19342" xr:uid="{00000000-0005-0000-0000-0000B6610000}"/>
    <cellStyle name="Total 3 2 2 2" xfId="25305" xr:uid="{00000000-0005-0000-0000-0000B7610000}"/>
    <cellStyle name="Total 3 2 3" xfId="19343" xr:uid="{00000000-0005-0000-0000-0000B8610000}"/>
    <cellStyle name="Total 3 2 4" xfId="25304" xr:uid="{00000000-0005-0000-0000-0000B9610000}"/>
    <cellStyle name="Total 3 20" xfId="19344" xr:uid="{00000000-0005-0000-0000-0000BA610000}"/>
    <cellStyle name="Total 3 20 2" xfId="25306" xr:uid="{00000000-0005-0000-0000-0000BB610000}"/>
    <cellStyle name="Total 3 21" xfId="19345" xr:uid="{00000000-0005-0000-0000-0000BC610000}"/>
    <cellStyle name="Total 3 21 2" xfId="25307" xr:uid="{00000000-0005-0000-0000-0000BD610000}"/>
    <cellStyle name="Total 3 22" xfId="19346" xr:uid="{00000000-0005-0000-0000-0000BE610000}"/>
    <cellStyle name="Total 3 22 2" xfId="25308" xr:uid="{00000000-0005-0000-0000-0000BF610000}"/>
    <cellStyle name="Total 3 23" xfId="19347" xr:uid="{00000000-0005-0000-0000-0000C0610000}"/>
    <cellStyle name="Total 3 23 2" xfId="25309" xr:uid="{00000000-0005-0000-0000-0000C1610000}"/>
    <cellStyle name="Total 3 24" xfId="19348" xr:uid="{00000000-0005-0000-0000-0000C2610000}"/>
    <cellStyle name="Total 3 24 2" xfId="25310" xr:uid="{00000000-0005-0000-0000-0000C3610000}"/>
    <cellStyle name="Total 3 25" xfId="19349" xr:uid="{00000000-0005-0000-0000-0000C4610000}"/>
    <cellStyle name="Total 3 25 2" xfId="19350" xr:uid="{00000000-0005-0000-0000-0000C5610000}"/>
    <cellStyle name="Total 3 25 2 2" xfId="25312" xr:uid="{00000000-0005-0000-0000-0000C6610000}"/>
    <cellStyle name="Total 3 25 3" xfId="25311" xr:uid="{00000000-0005-0000-0000-0000C7610000}"/>
    <cellStyle name="Total 3 26" xfId="19351" xr:uid="{00000000-0005-0000-0000-0000C8610000}"/>
    <cellStyle name="Total 3 26 2" xfId="25313" xr:uid="{00000000-0005-0000-0000-0000C9610000}"/>
    <cellStyle name="Total 3 27" xfId="19352" xr:uid="{00000000-0005-0000-0000-0000CA610000}"/>
    <cellStyle name="Total 3 28" xfId="25293" xr:uid="{00000000-0005-0000-0000-0000CB610000}"/>
    <cellStyle name="Total 3 3" xfId="19353" xr:uid="{00000000-0005-0000-0000-0000CC610000}"/>
    <cellStyle name="Total 3 3 2" xfId="25314" xr:uid="{00000000-0005-0000-0000-0000CD610000}"/>
    <cellStyle name="Total 3 4" xfId="19354" xr:uid="{00000000-0005-0000-0000-0000CE610000}"/>
    <cellStyle name="Total 3 4 2" xfId="25315" xr:uid="{00000000-0005-0000-0000-0000CF610000}"/>
    <cellStyle name="Total 3 5" xfId="19355" xr:uid="{00000000-0005-0000-0000-0000D0610000}"/>
    <cellStyle name="Total 3 5 2" xfId="25316" xr:uid="{00000000-0005-0000-0000-0000D1610000}"/>
    <cellStyle name="Total 3 6" xfId="19356" xr:uid="{00000000-0005-0000-0000-0000D2610000}"/>
    <cellStyle name="Total 3 6 2" xfId="25317" xr:uid="{00000000-0005-0000-0000-0000D3610000}"/>
    <cellStyle name="Total 3 7" xfId="19357" xr:uid="{00000000-0005-0000-0000-0000D4610000}"/>
    <cellStyle name="Total 3 7 2" xfId="25318" xr:uid="{00000000-0005-0000-0000-0000D5610000}"/>
    <cellStyle name="Total 3 8" xfId="19358" xr:uid="{00000000-0005-0000-0000-0000D6610000}"/>
    <cellStyle name="Total 3 8 2" xfId="25319" xr:uid="{00000000-0005-0000-0000-0000D7610000}"/>
    <cellStyle name="Total 3 9" xfId="19359" xr:uid="{00000000-0005-0000-0000-0000D8610000}"/>
    <cellStyle name="Total 3 9 2" xfId="25320" xr:uid="{00000000-0005-0000-0000-0000D9610000}"/>
    <cellStyle name="Total 4" xfId="19360" xr:uid="{00000000-0005-0000-0000-0000DA610000}"/>
    <cellStyle name="Total 4 10" xfId="19361" xr:uid="{00000000-0005-0000-0000-0000DB610000}"/>
    <cellStyle name="Total 4 10 2" xfId="25322" xr:uid="{00000000-0005-0000-0000-0000DC610000}"/>
    <cellStyle name="Total 4 11" xfId="19362" xr:uid="{00000000-0005-0000-0000-0000DD610000}"/>
    <cellStyle name="Total 4 11 2" xfId="25323" xr:uid="{00000000-0005-0000-0000-0000DE610000}"/>
    <cellStyle name="Total 4 12" xfId="19363" xr:uid="{00000000-0005-0000-0000-0000DF610000}"/>
    <cellStyle name="Total 4 12 2" xfId="25324" xr:uid="{00000000-0005-0000-0000-0000E0610000}"/>
    <cellStyle name="Total 4 13" xfId="19364" xr:uid="{00000000-0005-0000-0000-0000E1610000}"/>
    <cellStyle name="Total 4 13 2" xfId="25325" xr:uid="{00000000-0005-0000-0000-0000E2610000}"/>
    <cellStyle name="Total 4 14" xfId="19365" xr:uid="{00000000-0005-0000-0000-0000E3610000}"/>
    <cellStyle name="Total 4 14 2" xfId="25326" xr:uid="{00000000-0005-0000-0000-0000E4610000}"/>
    <cellStyle name="Total 4 15" xfId="19366" xr:uid="{00000000-0005-0000-0000-0000E5610000}"/>
    <cellStyle name="Total 4 15 2" xfId="25327" xr:uid="{00000000-0005-0000-0000-0000E6610000}"/>
    <cellStyle name="Total 4 16" xfId="19367" xr:uid="{00000000-0005-0000-0000-0000E7610000}"/>
    <cellStyle name="Total 4 16 2" xfId="25328" xr:uid="{00000000-0005-0000-0000-0000E8610000}"/>
    <cellStyle name="Total 4 17" xfId="19368" xr:uid="{00000000-0005-0000-0000-0000E9610000}"/>
    <cellStyle name="Total 4 17 2" xfId="25329" xr:uid="{00000000-0005-0000-0000-0000EA610000}"/>
    <cellStyle name="Total 4 18" xfId="19369" xr:uid="{00000000-0005-0000-0000-0000EB610000}"/>
    <cellStyle name="Total 4 18 2" xfId="25330" xr:uid="{00000000-0005-0000-0000-0000EC610000}"/>
    <cellStyle name="Total 4 19" xfId="19370" xr:uid="{00000000-0005-0000-0000-0000ED610000}"/>
    <cellStyle name="Total 4 19 2" xfId="25331" xr:uid="{00000000-0005-0000-0000-0000EE610000}"/>
    <cellStyle name="Total 4 2" xfId="19371" xr:uid="{00000000-0005-0000-0000-0000EF610000}"/>
    <cellStyle name="Total 4 2 2" xfId="19372" xr:uid="{00000000-0005-0000-0000-0000F0610000}"/>
    <cellStyle name="Total 4 2 2 2" xfId="25333" xr:uid="{00000000-0005-0000-0000-0000F1610000}"/>
    <cellStyle name="Total 4 2 3" xfId="25332" xr:uid="{00000000-0005-0000-0000-0000F2610000}"/>
    <cellStyle name="Total 4 20" xfId="19373" xr:uid="{00000000-0005-0000-0000-0000F3610000}"/>
    <cellStyle name="Total 4 20 2" xfId="25334" xr:uid="{00000000-0005-0000-0000-0000F4610000}"/>
    <cellStyle name="Total 4 21" xfId="19374" xr:uid="{00000000-0005-0000-0000-0000F5610000}"/>
    <cellStyle name="Total 4 21 2" xfId="25335" xr:uid="{00000000-0005-0000-0000-0000F6610000}"/>
    <cellStyle name="Total 4 22" xfId="19375" xr:uid="{00000000-0005-0000-0000-0000F7610000}"/>
    <cellStyle name="Total 4 22 2" xfId="25336" xr:uid="{00000000-0005-0000-0000-0000F8610000}"/>
    <cellStyle name="Total 4 23" xfId="19376" xr:uid="{00000000-0005-0000-0000-0000F9610000}"/>
    <cellStyle name="Total 4 23 2" xfId="25337" xr:uid="{00000000-0005-0000-0000-0000FA610000}"/>
    <cellStyle name="Total 4 24" xfId="19377" xr:uid="{00000000-0005-0000-0000-0000FB610000}"/>
    <cellStyle name="Total 4 24 2" xfId="25338" xr:uid="{00000000-0005-0000-0000-0000FC610000}"/>
    <cellStyle name="Total 4 25" xfId="19378" xr:uid="{00000000-0005-0000-0000-0000FD610000}"/>
    <cellStyle name="Total 4 25 2" xfId="19379" xr:uid="{00000000-0005-0000-0000-0000FE610000}"/>
    <cellStyle name="Total 4 25 2 2" xfId="25340" xr:uid="{00000000-0005-0000-0000-0000FF610000}"/>
    <cellStyle name="Total 4 25 3" xfId="25339" xr:uid="{00000000-0005-0000-0000-000000620000}"/>
    <cellStyle name="Total 4 26" xfId="19380" xr:uid="{00000000-0005-0000-0000-000001620000}"/>
    <cellStyle name="Total 4 26 2" xfId="25341" xr:uid="{00000000-0005-0000-0000-000002620000}"/>
    <cellStyle name="Total 4 27" xfId="19381" xr:uid="{00000000-0005-0000-0000-000003620000}"/>
    <cellStyle name="Total 4 27 2" xfId="25342" xr:uid="{00000000-0005-0000-0000-000004620000}"/>
    <cellStyle name="Total 4 28" xfId="19382" xr:uid="{00000000-0005-0000-0000-000005620000}"/>
    <cellStyle name="Total 4 29" xfId="25321" xr:uid="{00000000-0005-0000-0000-000006620000}"/>
    <cellStyle name="Total 4 3" xfId="19383" xr:uid="{00000000-0005-0000-0000-000007620000}"/>
    <cellStyle name="Total 4 3 2" xfId="25343" xr:uid="{00000000-0005-0000-0000-000008620000}"/>
    <cellStyle name="Total 4 4" xfId="19384" xr:uid="{00000000-0005-0000-0000-000009620000}"/>
    <cellStyle name="Total 4 4 2" xfId="25344" xr:uid="{00000000-0005-0000-0000-00000A620000}"/>
    <cellStyle name="Total 4 5" xfId="19385" xr:uid="{00000000-0005-0000-0000-00000B620000}"/>
    <cellStyle name="Total 4 5 2" xfId="25345" xr:uid="{00000000-0005-0000-0000-00000C620000}"/>
    <cellStyle name="Total 4 6" xfId="19386" xr:uid="{00000000-0005-0000-0000-00000D620000}"/>
    <cellStyle name="Total 4 6 2" xfId="25346" xr:uid="{00000000-0005-0000-0000-00000E620000}"/>
    <cellStyle name="Total 4 7" xfId="19387" xr:uid="{00000000-0005-0000-0000-00000F620000}"/>
    <cellStyle name="Total 4 7 2" xfId="25347" xr:uid="{00000000-0005-0000-0000-000010620000}"/>
    <cellStyle name="Total 4 8" xfId="19388" xr:uid="{00000000-0005-0000-0000-000011620000}"/>
    <cellStyle name="Total 4 8 2" xfId="25348" xr:uid="{00000000-0005-0000-0000-000012620000}"/>
    <cellStyle name="Total 4 9" xfId="19389" xr:uid="{00000000-0005-0000-0000-000013620000}"/>
    <cellStyle name="Total 4 9 2" xfId="25349" xr:uid="{00000000-0005-0000-0000-000014620000}"/>
    <cellStyle name="Total 5" xfId="19390" xr:uid="{00000000-0005-0000-0000-000015620000}"/>
    <cellStyle name="Total 5 10" xfId="19391" xr:uid="{00000000-0005-0000-0000-000016620000}"/>
    <cellStyle name="Total 5 10 2" xfId="25351" xr:uid="{00000000-0005-0000-0000-000017620000}"/>
    <cellStyle name="Total 5 11" xfId="19392" xr:uid="{00000000-0005-0000-0000-000018620000}"/>
    <cellStyle name="Total 5 11 2" xfId="25352" xr:uid="{00000000-0005-0000-0000-000019620000}"/>
    <cellStyle name="Total 5 12" xfId="19393" xr:uid="{00000000-0005-0000-0000-00001A620000}"/>
    <cellStyle name="Total 5 12 2" xfId="25353" xr:uid="{00000000-0005-0000-0000-00001B620000}"/>
    <cellStyle name="Total 5 13" xfId="19394" xr:uid="{00000000-0005-0000-0000-00001C620000}"/>
    <cellStyle name="Total 5 13 2" xfId="25354" xr:uid="{00000000-0005-0000-0000-00001D620000}"/>
    <cellStyle name="Total 5 14" xfId="19395" xr:uid="{00000000-0005-0000-0000-00001E620000}"/>
    <cellStyle name="Total 5 14 2" xfId="25355" xr:uid="{00000000-0005-0000-0000-00001F620000}"/>
    <cellStyle name="Total 5 15" xfId="19396" xr:uid="{00000000-0005-0000-0000-000020620000}"/>
    <cellStyle name="Total 5 15 2" xfId="25356" xr:uid="{00000000-0005-0000-0000-000021620000}"/>
    <cellStyle name="Total 5 16" xfId="19397" xr:uid="{00000000-0005-0000-0000-000022620000}"/>
    <cellStyle name="Total 5 16 2" xfId="25357" xr:uid="{00000000-0005-0000-0000-000023620000}"/>
    <cellStyle name="Total 5 17" xfId="19398" xr:uid="{00000000-0005-0000-0000-000024620000}"/>
    <cellStyle name="Total 5 17 2" xfId="25358" xr:uid="{00000000-0005-0000-0000-000025620000}"/>
    <cellStyle name="Total 5 18" xfId="19399" xr:uid="{00000000-0005-0000-0000-000026620000}"/>
    <cellStyle name="Total 5 18 2" xfId="25359" xr:uid="{00000000-0005-0000-0000-000027620000}"/>
    <cellStyle name="Total 5 19" xfId="19400" xr:uid="{00000000-0005-0000-0000-000028620000}"/>
    <cellStyle name="Total 5 19 2" xfId="25360" xr:uid="{00000000-0005-0000-0000-000029620000}"/>
    <cellStyle name="Total 5 2" xfId="19401" xr:uid="{00000000-0005-0000-0000-00002A620000}"/>
    <cellStyle name="Total 5 2 2" xfId="25361" xr:uid="{00000000-0005-0000-0000-00002B620000}"/>
    <cellStyle name="Total 5 20" xfId="19402" xr:uid="{00000000-0005-0000-0000-00002C620000}"/>
    <cellStyle name="Total 5 20 2" xfId="25362" xr:uid="{00000000-0005-0000-0000-00002D620000}"/>
    <cellStyle name="Total 5 21" xfId="19403" xr:uid="{00000000-0005-0000-0000-00002E620000}"/>
    <cellStyle name="Total 5 21 2" xfId="25363" xr:uid="{00000000-0005-0000-0000-00002F620000}"/>
    <cellStyle name="Total 5 22" xfId="19404" xr:uid="{00000000-0005-0000-0000-000030620000}"/>
    <cellStyle name="Total 5 22 2" xfId="25364" xr:uid="{00000000-0005-0000-0000-000031620000}"/>
    <cellStyle name="Total 5 23" xfId="19405" xr:uid="{00000000-0005-0000-0000-000032620000}"/>
    <cellStyle name="Total 5 23 2" xfId="25365" xr:uid="{00000000-0005-0000-0000-000033620000}"/>
    <cellStyle name="Total 5 24" xfId="19406" xr:uid="{00000000-0005-0000-0000-000034620000}"/>
    <cellStyle name="Total 5 24 2" xfId="25366" xr:uid="{00000000-0005-0000-0000-000035620000}"/>
    <cellStyle name="Total 5 25" xfId="19407" xr:uid="{00000000-0005-0000-0000-000036620000}"/>
    <cellStyle name="Total 5 25 2" xfId="25367" xr:uid="{00000000-0005-0000-0000-000037620000}"/>
    <cellStyle name="Total 5 26" xfId="19408" xr:uid="{00000000-0005-0000-0000-000038620000}"/>
    <cellStyle name="Total 5 27" xfId="25350" xr:uid="{00000000-0005-0000-0000-000039620000}"/>
    <cellStyle name="Total 5 3" xfId="19409" xr:uid="{00000000-0005-0000-0000-00003A620000}"/>
    <cellStyle name="Total 5 3 2" xfId="25368" xr:uid="{00000000-0005-0000-0000-00003B620000}"/>
    <cellStyle name="Total 5 4" xfId="19410" xr:uid="{00000000-0005-0000-0000-00003C620000}"/>
    <cellStyle name="Total 5 4 2" xfId="25369" xr:uid="{00000000-0005-0000-0000-00003D620000}"/>
    <cellStyle name="Total 5 5" xfId="19411" xr:uid="{00000000-0005-0000-0000-00003E620000}"/>
    <cellStyle name="Total 5 5 2" xfId="25370" xr:uid="{00000000-0005-0000-0000-00003F620000}"/>
    <cellStyle name="Total 5 6" xfId="19412" xr:uid="{00000000-0005-0000-0000-000040620000}"/>
    <cellStyle name="Total 5 6 2" xfId="25371" xr:uid="{00000000-0005-0000-0000-000041620000}"/>
    <cellStyle name="Total 5 7" xfId="19413" xr:uid="{00000000-0005-0000-0000-000042620000}"/>
    <cellStyle name="Total 5 7 2" xfId="25372" xr:uid="{00000000-0005-0000-0000-000043620000}"/>
    <cellStyle name="Total 5 8" xfId="19414" xr:uid="{00000000-0005-0000-0000-000044620000}"/>
    <cellStyle name="Total 5 8 2" xfId="25373" xr:uid="{00000000-0005-0000-0000-000045620000}"/>
    <cellStyle name="Total 5 9" xfId="19415" xr:uid="{00000000-0005-0000-0000-000046620000}"/>
    <cellStyle name="Total 5 9 2" xfId="25374" xr:uid="{00000000-0005-0000-0000-000047620000}"/>
    <cellStyle name="Total 6" xfId="19416" xr:uid="{00000000-0005-0000-0000-000048620000}"/>
    <cellStyle name="Total 6 10" xfId="19417" xr:uid="{00000000-0005-0000-0000-000049620000}"/>
    <cellStyle name="Total 6 10 2" xfId="25376" xr:uid="{00000000-0005-0000-0000-00004A620000}"/>
    <cellStyle name="Total 6 11" xfId="19418" xr:uid="{00000000-0005-0000-0000-00004B620000}"/>
    <cellStyle name="Total 6 11 2" xfId="25377" xr:uid="{00000000-0005-0000-0000-00004C620000}"/>
    <cellStyle name="Total 6 12" xfId="19419" xr:uid="{00000000-0005-0000-0000-00004D620000}"/>
    <cellStyle name="Total 6 12 2" xfId="25378" xr:uid="{00000000-0005-0000-0000-00004E620000}"/>
    <cellStyle name="Total 6 13" xfId="19420" xr:uid="{00000000-0005-0000-0000-00004F620000}"/>
    <cellStyle name="Total 6 13 2" xfId="25379" xr:uid="{00000000-0005-0000-0000-000050620000}"/>
    <cellStyle name="Total 6 14" xfId="19421" xr:uid="{00000000-0005-0000-0000-000051620000}"/>
    <cellStyle name="Total 6 14 2" xfId="25380" xr:uid="{00000000-0005-0000-0000-000052620000}"/>
    <cellStyle name="Total 6 15" xfId="19422" xr:uid="{00000000-0005-0000-0000-000053620000}"/>
    <cellStyle name="Total 6 15 2" xfId="25381" xr:uid="{00000000-0005-0000-0000-000054620000}"/>
    <cellStyle name="Total 6 16" xfId="19423" xr:uid="{00000000-0005-0000-0000-000055620000}"/>
    <cellStyle name="Total 6 16 2" xfId="25382" xr:uid="{00000000-0005-0000-0000-000056620000}"/>
    <cellStyle name="Total 6 17" xfId="19424" xr:uid="{00000000-0005-0000-0000-000057620000}"/>
    <cellStyle name="Total 6 17 2" xfId="25383" xr:uid="{00000000-0005-0000-0000-000058620000}"/>
    <cellStyle name="Total 6 18" xfId="19425" xr:uid="{00000000-0005-0000-0000-000059620000}"/>
    <cellStyle name="Total 6 18 2" xfId="25384" xr:uid="{00000000-0005-0000-0000-00005A620000}"/>
    <cellStyle name="Total 6 19" xfId="19426" xr:uid="{00000000-0005-0000-0000-00005B620000}"/>
    <cellStyle name="Total 6 19 2" xfId="25385" xr:uid="{00000000-0005-0000-0000-00005C620000}"/>
    <cellStyle name="Total 6 2" xfId="19427" xr:uid="{00000000-0005-0000-0000-00005D620000}"/>
    <cellStyle name="Total 6 2 2" xfId="25386" xr:uid="{00000000-0005-0000-0000-00005E620000}"/>
    <cellStyle name="Total 6 20" xfId="19428" xr:uid="{00000000-0005-0000-0000-00005F620000}"/>
    <cellStyle name="Total 6 20 2" xfId="25387" xr:uid="{00000000-0005-0000-0000-000060620000}"/>
    <cellStyle name="Total 6 21" xfId="19429" xr:uid="{00000000-0005-0000-0000-000061620000}"/>
    <cellStyle name="Total 6 21 2" xfId="25388" xr:uid="{00000000-0005-0000-0000-000062620000}"/>
    <cellStyle name="Total 6 22" xfId="19430" xr:uid="{00000000-0005-0000-0000-000063620000}"/>
    <cellStyle name="Total 6 22 2" xfId="25389" xr:uid="{00000000-0005-0000-0000-000064620000}"/>
    <cellStyle name="Total 6 23" xfId="19431" xr:uid="{00000000-0005-0000-0000-000065620000}"/>
    <cellStyle name="Total 6 23 2" xfId="25390" xr:uid="{00000000-0005-0000-0000-000066620000}"/>
    <cellStyle name="Total 6 24" xfId="19432" xr:uid="{00000000-0005-0000-0000-000067620000}"/>
    <cellStyle name="Total 6 24 2" xfId="25391" xr:uid="{00000000-0005-0000-0000-000068620000}"/>
    <cellStyle name="Total 6 25" xfId="19433" xr:uid="{00000000-0005-0000-0000-000069620000}"/>
    <cellStyle name="Total 6 25 2" xfId="25392" xr:uid="{00000000-0005-0000-0000-00006A620000}"/>
    <cellStyle name="Total 6 26" xfId="25375" xr:uid="{00000000-0005-0000-0000-00006B620000}"/>
    <cellStyle name="Total 6 3" xfId="19434" xr:uid="{00000000-0005-0000-0000-00006C620000}"/>
    <cellStyle name="Total 6 3 2" xfId="25393" xr:uid="{00000000-0005-0000-0000-00006D620000}"/>
    <cellStyle name="Total 6 4" xfId="19435" xr:uid="{00000000-0005-0000-0000-00006E620000}"/>
    <cellStyle name="Total 6 4 2" xfId="25394" xr:uid="{00000000-0005-0000-0000-00006F620000}"/>
    <cellStyle name="Total 6 5" xfId="19436" xr:uid="{00000000-0005-0000-0000-000070620000}"/>
    <cellStyle name="Total 6 5 2" xfId="25395" xr:uid="{00000000-0005-0000-0000-000071620000}"/>
    <cellStyle name="Total 6 6" xfId="19437" xr:uid="{00000000-0005-0000-0000-000072620000}"/>
    <cellStyle name="Total 6 6 2" xfId="25396" xr:uid="{00000000-0005-0000-0000-000073620000}"/>
    <cellStyle name="Total 6 7" xfId="19438" xr:uid="{00000000-0005-0000-0000-000074620000}"/>
    <cellStyle name="Total 6 7 2" xfId="25397" xr:uid="{00000000-0005-0000-0000-000075620000}"/>
    <cellStyle name="Total 6 8" xfId="19439" xr:uid="{00000000-0005-0000-0000-000076620000}"/>
    <cellStyle name="Total 6 8 2" xfId="25398" xr:uid="{00000000-0005-0000-0000-000077620000}"/>
    <cellStyle name="Total 6 9" xfId="19440" xr:uid="{00000000-0005-0000-0000-000078620000}"/>
    <cellStyle name="Total 6 9 2" xfId="25399" xr:uid="{00000000-0005-0000-0000-000079620000}"/>
    <cellStyle name="Total 7" xfId="19441" xr:uid="{00000000-0005-0000-0000-00007A620000}"/>
    <cellStyle name="Total 7 2" xfId="19442" xr:uid="{00000000-0005-0000-0000-00007B620000}"/>
    <cellStyle name="Total 7 2 2" xfId="25401" xr:uid="{00000000-0005-0000-0000-00007C620000}"/>
    <cellStyle name="Total 7 3" xfId="19443" xr:uid="{00000000-0005-0000-0000-00007D620000}"/>
    <cellStyle name="Total 7 3 2" xfId="25402" xr:uid="{00000000-0005-0000-0000-00007E620000}"/>
    <cellStyle name="Total 7 4" xfId="19444" xr:uid="{00000000-0005-0000-0000-00007F620000}"/>
    <cellStyle name="Total 7 4 2" xfId="25403" xr:uid="{00000000-0005-0000-0000-000080620000}"/>
    <cellStyle name="Total 7 5" xfId="19445" xr:uid="{00000000-0005-0000-0000-000081620000}"/>
    <cellStyle name="Total 7 5 2" xfId="25404" xr:uid="{00000000-0005-0000-0000-000082620000}"/>
    <cellStyle name="Total 7 6" xfId="19446" xr:uid="{00000000-0005-0000-0000-000083620000}"/>
    <cellStyle name="Total 7 6 2" xfId="25405" xr:uid="{00000000-0005-0000-0000-000084620000}"/>
    <cellStyle name="Total 7 7" xfId="25400" xr:uid="{00000000-0005-0000-0000-000085620000}"/>
    <cellStyle name="Total 8" xfId="19447" xr:uid="{00000000-0005-0000-0000-000086620000}"/>
    <cellStyle name="Total 8 2" xfId="19448" xr:uid="{00000000-0005-0000-0000-000087620000}"/>
    <cellStyle name="Total 8 2 2" xfId="25407" xr:uid="{00000000-0005-0000-0000-000088620000}"/>
    <cellStyle name="Total 8 3" xfId="19449" xr:uid="{00000000-0005-0000-0000-000089620000}"/>
    <cellStyle name="Total 8 3 2" xfId="25408" xr:uid="{00000000-0005-0000-0000-00008A620000}"/>
    <cellStyle name="Total 8 4" xfId="19450" xr:uid="{00000000-0005-0000-0000-00008B620000}"/>
    <cellStyle name="Total 8 4 2" xfId="25409" xr:uid="{00000000-0005-0000-0000-00008C620000}"/>
    <cellStyle name="Total 8 5" xfId="19451" xr:uid="{00000000-0005-0000-0000-00008D620000}"/>
    <cellStyle name="Total 8 5 2" xfId="25410" xr:uid="{00000000-0005-0000-0000-00008E620000}"/>
    <cellStyle name="Total 8 6" xfId="19452" xr:uid="{00000000-0005-0000-0000-00008F620000}"/>
    <cellStyle name="Total 8 6 2" xfId="25411" xr:uid="{00000000-0005-0000-0000-000090620000}"/>
    <cellStyle name="Total 8 7" xfId="25406" xr:uid="{00000000-0005-0000-0000-000091620000}"/>
    <cellStyle name="Total 9" xfId="19453" xr:uid="{00000000-0005-0000-0000-000092620000}"/>
    <cellStyle name="Total 9 2" xfId="19454" xr:uid="{00000000-0005-0000-0000-000093620000}"/>
    <cellStyle name="Total 9 2 2" xfId="25413" xr:uid="{00000000-0005-0000-0000-000094620000}"/>
    <cellStyle name="Total 9 3" xfId="19455" xr:uid="{00000000-0005-0000-0000-000095620000}"/>
    <cellStyle name="Total 9 3 2" xfId="25414" xr:uid="{00000000-0005-0000-0000-000096620000}"/>
    <cellStyle name="Total 9 4" xfId="19456" xr:uid="{00000000-0005-0000-0000-000097620000}"/>
    <cellStyle name="Total 9 4 2" xfId="25415" xr:uid="{00000000-0005-0000-0000-000098620000}"/>
    <cellStyle name="Total 9 5" xfId="19457" xr:uid="{00000000-0005-0000-0000-000099620000}"/>
    <cellStyle name="Total 9 5 2" xfId="25416" xr:uid="{00000000-0005-0000-0000-00009A620000}"/>
    <cellStyle name="Total 9 6" xfId="19458" xr:uid="{00000000-0005-0000-0000-00009B620000}"/>
    <cellStyle name="Total 9 6 2" xfId="25417" xr:uid="{00000000-0005-0000-0000-00009C620000}"/>
    <cellStyle name="Total 9 7" xfId="25412" xr:uid="{00000000-0005-0000-0000-00009D620000}"/>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3" xfId="25418" xr:uid="{00000000-0005-0000-0000-0000A2620000}"/>
    <cellStyle name="Unprot 3" xfId="19462" xr:uid="{00000000-0005-0000-0000-0000A3620000}"/>
    <cellStyle name="Unprot 3 2" xfId="19463" xr:uid="{00000000-0005-0000-0000-0000A4620000}"/>
    <cellStyle name="Unprot 3 2 2" xfId="25421" xr:uid="{00000000-0005-0000-0000-0000A5620000}"/>
    <cellStyle name="Unprot 3 3" xfId="25420" xr:uid="{00000000-0005-0000-0000-0000A6620000}"/>
    <cellStyle name="Unprot 4" xfId="19464" xr:uid="{00000000-0005-0000-0000-0000A7620000}"/>
    <cellStyle name="Unprot 4 2" xfId="19465" xr:uid="{00000000-0005-0000-0000-0000A8620000}"/>
    <cellStyle name="Unprot 4 2 2" xfId="25423" xr:uid="{00000000-0005-0000-0000-0000A9620000}"/>
    <cellStyle name="Unprot 4 3" xfId="25422" xr:uid="{00000000-0005-0000-0000-0000AA620000}"/>
    <cellStyle name="Unprot 5" xfId="19466" xr:uid="{00000000-0005-0000-0000-0000AB620000}"/>
    <cellStyle name="Unprot 5 2" xfId="25424" xr:uid="{00000000-0005-0000-0000-0000AC620000}"/>
    <cellStyle name="Unprot 6" xfId="19467" xr:uid="{00000000-0005-0000-0000-0000AD620000}"/>
    <cellStyle name="Unprot 6 2" xfId="25425" xr:uid="{00000000-0005-0000-0000-0000AE620000}"/>
    <cellStyle name="Unprot 7" xfId="19468" xr:uid="{00000000-0005-0000-0000-0000AF620000}"/>
    <cellStyle name="Unprot 7 2" xfId="25426" xr:uid="{00000000-0005-0000-0000-0000B0620000}"/>
    <cellStyle name="Unprot 8" xfId="19469" xr:uid="{00000000-0005-0000-0000-0000B1620000}"/>
    <cellStyle name="Unprot 8 2" xfId="25427" xr:uid="{00000000-0005-0000-0000-0000B2620000}"/>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3" xfId="19473" xr:uid="{00000000-0005-0000-0000-0000B7620000}"/>
    <cellStyle name="Unprot$ 2 3 2" xfId="25430" xr:uid="{00000000-0005-0000-0000-0000B8620000}"/>
    <cellStyle name="Unprot$ 2 4" xfId="19474" xr:uid="{00000000-0005-0000-0000-0000B9620000}"/>
    <cellStyle name="Unprot$ 2 4 2" xfId="25431" xr:uid="{00000000-0005-0000-0000-0000BA620000}"/>
    <cellStyle name="Unprot$ 2 5" xfId="25428" xr:uid="{00000000-0005-0000-0000-0000BB620000}"/>
    <cellStyle name="Unprot$ 3" xfId="19475" xr:uid="{00000000-0005-0000-0000-0000BC620000}"/>
    <cellStyle name="Unprot$ 3 2" xfId="25432" xr:uid="{00000000-0005-0000-0000-0000BD620000}"/>
    <cellStyle name="Unprot$ 4" xfId="19476" xr:uid="{00000000-0005-0000-0000-0000BE620000}"/>
    <cellStyle name="Unprot$ 4 2" xfId="25433" xr:uid="{00000000-0005-0000-0000-0000BF620000}"/>
    <cellStyle name="Unprot$ 5" xfId="19477" xr:uid="{00000000-0005-0000-0000-0000C0620000}"/>
    <cellStyle name="Unprot$ 5 2" xfId="25434" xr:uid="{00000000-0005-0000-0000-0000C1620000}"/>
    <cellStyle name="Unprot$ 6" xfId="19478" xr:uid="{00000000-0005-0000-0000-0000C2620000}"/>
    <cellStyle name="Unprot$ 6 2" xfId="19479" xr:uid="{00000000-0005-0000-0000-0000C3620000}"/>
    <cellStyle name="Unprot$ 6 2 2" xfId="25436" xr:uid="{00000000-0005-0000-0000-0000C4620000}"/>
    <cellStyle name="Unprot$ 6 3" xfId="19480" xr:uid="{00000000-0005-0000-0000-0000C5620000}"/>
    <cellStyle name="Unprot$ 6 3 2" xfId="25437" xr:uid="{00000000-0005-0000-0000-0000C6620000}"/>
    <cellStyle name="Unprot$ 6 4" xfId="25435" xr:uid="{00000000-0005-0000-0000-0000C7620000}"/>
    <cellStyle name="Unprot$ 7" xfId="19481" xr:uid="{00000000-0005-0000-0000-0000C8620000}"/>
    <cellStyle name="Unprot$ 7 2" xfId="25438" xr:uid="{00000000-0005-0000-0000-0000C9620000}"/>
    <cellStyle name="Unprot$ 8" xfId="19482" xr:uid="{00000000-0005-0000-0000-0000CA620000}"/>
    <cellStyle name="Unprot$ 8 2" xfId="25439" xr:uid="{00000000-0005-0000-0000-0000CB620000}"/>
    <cellStyle name="Unprot$ 9" xfId="19483" xr:uid="{00000000-0005-0000-0000-0000CC620000}"/>
    <cellStyle name="Unprot$ 9 2" xfId="25440" xr:uid="{00000000-0005-0000-0000-0000CD620000}"/>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3" xfId="19487" xr:uid="{00000000-0005-0000-0000-0000D2620000}"/>
    <cellStyle name="Unprotect 3 2" xfId="25442" xr:uid="{00000000-0005-0000-0000-0000D3620000}"/>
    <cellStyle name="Unprotect 4" xfId="19488" xr:uid="{00000000-0005-0000-0000-0000D4620000}"/>
    <cellStyle name="Unprotect 4 2" xfId="25443" xr:uid="{00000000-0005-0000-0000-0000D5620000}"/>
    <cellStyle name="Unprotected" xfId="19489" xr:uid="{00000000-0005-0000-0000-0000D6620000}"/>
    <cellStyle name="Unprotected 2" xfId="19490" xr:uid="{00000000-0005-0000-0000-0000D7620000}"/>
    <cellStyle name="Unprotected 3" xfId="25444" xr:uid="{00000000-0005-0000-0000-0000D8620000}"/>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3" xfId="25446" xr:uid="{00000000-0005-0000-0000-0000DE620000}"/>
    <cellStyle name="UserInput (no border) Lrg" xfId="19495" xr:uid="{00000000-0005-0000-0000-0000DF620000}"/>
    <cellStyle name="UserInput (no border) Lrg 2" xfId="25448" xr:uid="{00000000-0005-0000-0000-0000E0620000}"/>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3" xfId="25449" xr:uid="{00000000-0005-0000-0000-0000E5620000}"/>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3" xfId="25451" xr:uid="{00000000-0005-0000-0000-0000E9620000}"/>
    <cellStyle name="UserInput (no border,bold)" xfId="19501" xr:uid="{00000000-0005-0000-0000-0000EA620000}"/>
    <cellStyle name="UserInput (no border,bold) 2" xfId="25453" xr:uid="{00000000-0005-0000-0000-0000EB620000}"/>
    <cellStyle name="UserInput (white)" xfId="19502" xr:uid="{00000000-0005-0000-0000-0000EC620000}"/>
    <cellStyle name="UserInput (white) 2" xfId="19503" xr:uid="{00000000-0005-0000-0000-0000ED620000}"/>
    <cellStyle name="UserInput (white) 2 2" xfId="25455" xr:uid="{00000000-0005-0000-0000-0000EE620000}"/>
    <cellStyle name="UserInput (white) 3" xfId="25454" xr:uid="{00000000-0005-0000-0000-0000EF620000}"/>
    <cellStyle name="UserInput 10" xfId="19504" xr:uid="{00000000-0005-0000-0000-0000F0620000}"/>
    <cellStyle name="UserInput 10 2" xfId="25456" xr:uid="{00000000-0005-0000-0000-0000F1620000}"/>
    <cellStyle name="UserInput 11" xfId="19505" xr:uid="{00000000-0005-0000-0000-0000F2620000}"/>
    <cellStyle name="UserInput 11 2" xfId="25457" xr:uid="{00000000-0005-0000-0000-0000F3620000}"/>
    <cellStyle name="UserInput 12" xfId="19506" xr:uid="{00000000-0005-0000-0000-0000F4620000}"/>
    <cellStyle name="UserInput 12 2" xfId="25458" xr:uid="{00000000-0005-0000-0000-0000F5620000}"/>
    <cellStyle name="UserInput 13" xfId="19507" xr:uid="{00000000-0005-0000-0000-0000F6620000}"/>
    <cellStyle name="UserInput 13 2" xfId="25459" xr:uid="{00000000-0005-0000-0000-0000F7620000}"/>
    <cellStyle name="UserInput 14" xfId="19508" xr:uid="{00000000-0005-0000-0000-0000F8620000}"/>
    <cellStyle name="UserInput 14 2" xfId="25460" xr:uid="{00000000-0005-0000-0000-0000F9620000}"/>
    <cellStyle name="UserInput 15" xfId="25445" xr:uid="{00000000-0005-0000-0000-0000FA620000}"/>
    <cellStyle name="UserInput 16" xfId="25572" xr:uid="{00000000-0005-0000-0000-0000FB620000}"/>
    <cellStyle name="UserInput 17" xfId="24632" xr:uid="{00000000-0005-0000-0000-0000FC620000}"/>
    <cellStyle name="UserInput 2" xfId="19509" xr:uid="{00000000-0005-0000-0000-0000FD620000}"/>
    <cellStyle name="UserInput 2 2" xfId="25461" xr:uid="{00000000-0005-0000-0000-0000FE620000}"/>
    <cellStyle name="UserInput 3" xfId="19510" xr:uid="{00000000-0005-0000-0000-0000FF620000}"/>
    <cellStyle name="UserInput 3 2" xfId="25462" xr:uid="{00000000-0005-0000-0000-000000630000}"/>
    <cellStyle name="UserInput 4" xfId="19511" xr:uid="{00000000-0005-0000-0000-000001630000}"/>
    <cellStyle name="UserInput 4 2" xfId="25463" xr:uid="{00000000-0005-0000-0000-000002630000}"/>
    <cellStyle name="UserInput 5" xfId="19512" xr:uid="{00000000-0005-0000-0000-000003630000}"/>
    <cellStyle name="UserInput 5 2" xfId="25464" xr:uid="{00000000-0005-0000-0000-000004630000}"/>
    <cellStyle name="UserInput 6" xfId="19513" xr:uid="{00000000-0005-0000-0000-000005630000}"/>
    <cellStyle name="UserInput 6 2" xfId="25465" xr:uid="{00000000-0005-0000-0000-000006630000}"/>
    <cellStyle name="UserInput 7" xfId="19514" xr:uid="{00000000-0005-0000-0000-000007630000}"/>
    <cellStyle name="UserInput 7 2" xfId="25466" xr:uid="{00000000-0005-0000-0000-000008630000}"/>
    <cellStyle name="UserInput 8" xfId="19515" xr:uid="{00000000-0005-0000-0000-000009630000}"/>
    <cellStyle name="UserInput 8 2" xfId="25467" xr:uid="{00000000-0005-0000-0000-00000A630000}"/>
    <cellStyle name="UserInput 9" xfId="19516" xr:uid="{00000000-0005-0000-0000-00000B630000}"/>
    <cellStyle name="UserInput 9 2" xfId="25468" xr:uid="{00000000-0005-0000-0000-00000C630000}"/>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3" xfId="19520" xr:uid="{00000000-0005-0000-0000-000011630000}"/>
    <cellStyle name="Value 3 2" xfId="25470" xr:uid="{00000000-0005-0000-0000-000012630000}"/>
    <cellStyle name="Vert18" xfId="19521" xr:uid="{00000000-0005-0000-0000-000013630000}"/>
    <cellStyle name="Vert18 2" xfId="19522" xr:uid="{00000000-0005-0000-0000-000014630000}"/>
    <cellStyle name="Vert18 2 2" xfId="25472" xr:uid="{00000000-0005-0000-0000-000015630000}"/>
    <cellStyle name="Vert18 3" xfId="25471" xr:uid="{00000000-0005-0000-0000-000016630000}"/>
    <cellStyle name="Vert26" xfId="19523" xr:uid="{00000000-0005-0000-0000-000017630000}"/>
    <cellStyle name="Vert26 2" xfId="25473" xr:uid="{00000000-0005-0000-0000-000018630000}"/>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3" xfId="19532" xr:uid="{00000000-0005-0000-0000-000023630000}"/>
    <cellStyle name="Warning Text 2 2 3 2" xfId="25477" xr:uid="{00000000-0005-0000-0000-000024630000}"/>
    <cellStyle name="Warning Text 2 2 4" xfId="25475" xr:uid="{00000000-0005-0000-0000-000025630000}"/>
    <cellStyle name="Warning Text 2 3" xfId="19533" xr:uid="{00000000-0005-0000-0000-000026630000}"/>
    <cellStyle name="Warning Text 2 3 2" xfId="25478" xr:uid="{00000000-0005-0000-0000-000027630000}"/>
    <cellStyle name="Warning Text 2 4" xfId="19534" xr:uid="{00000000-0005-0000-0000-000028630000}"/>
    <cellStyle name="Warning Text 2 4 2" xfId="25479" xr:uid="{00000000-0005-0000-0000-000029630000}"/>
    <cellStyle name="Warning Text 2 5" xfId="19535" xr:uid="{00000000-0005-0000-0000-00002A630000}"/>
    <cellStyle name="Warning Text 2 5 2" xfId="25480" xr:uid="{00000000-0005-0000-0000-00002B630000}"/>
    <cellStyle name="Warning Text 2 6" xfId="19536" xr:uid="{00000000-0005-0000-0000-00002C630000}"/>
    <cellStyle name="Warning Text 2 6 2" xfId="25481" xr:uid="{00000000-0005-0000-0000-00002D630000}"/>
    <cellStyle name="Warning Text 2 7" xfId="19537" xr:uid="{00000000-0005-0000-0000-00002E630000}"/>
    <cellStyle name="Warning Text 2 7 2" xfId="25482" xr:uid="{00000000-0005-0000-0000-00002F630000}"/>
    <cellStyle name="Warning Text 2 8" xfId="19538" xr:uid="{00000000-0005-0000-0000-000030630000}"/>
    <cellStyle name="Warning Text 2 8 2" xfId="25483" xr:uid="{00000000-0005-0000-0000-000031630000}"/>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3" xfId="25485" xr:uid="{00000000-0005-0000-0000-000036630000}"/>
    <cellStyle name="Warning Text 3 3" xfId="19542" xr:uid="{00000000-0005-0000-0000-000037630000}"/>
    <cellStyle name="Warning Text 3 3 2" xfId="25487" xr:uid="{00000000-0005-0000-0000-000038630000}"/>
    <cellStyle name="Warning Text 3 4" xfId="19543" xr:uid="{00000000-0005-0000-0000-000039630000}"/>
    <cellStyle name="Warning Text 3 5" xfId="25484" xr:uid="{00000000-0005-0000-0000-00003A630000}"/>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3" xfId="25489" xr:uid="{00000000-0005-0000-0000-00003F630000}"/>
    <cellStyle name="Warning Text 4 3" xfId="19547" xr:uid="{00000000-0005-0000-0000-000040630000}"/>
    <cellStyle name="Warning Text 4 3 2" xfId="25491" xr:uid="{00000000-0005-0000-0000-000041630000}"/>
    <cellStyle name="Warning Text 4 4" xfId="19548" xr:uid="{00000000-0005-0000-0000-000042630000}"/>
    <cellStyle name="Warning Text 4 5" xfId="25488" xr:uid="{00000000-0005-0000-0000-000043630000}"/>
    <cellStyle name="Warning Text 5" xfId="19549" xr:uid="{00000000-0005-0000-0000-000044630000}"/>
    <cellStyle name="Warning Text 5 2" xfId="19550" xr:uid="{00000000-0005-0000-0000-000045630000}"/>
    <cellStyle name="Warning Text 5 3" xfId="25492" xr:uid="{00000000-0005-0000-0000-000046630000}"/>
    <cellStyle name="Warning Text 6" xfId="19551" xr:uid="{00000000-0005-0000-0000-000047630000}"/>
    <cellStyle name="Warning Text 6 2" xfId="25493" xr:uid="{00000000-0005-0000-0000-000048630000}"/>
    <cellStyle name="Warning Text 7" xfId="19552" xr:uid="{00000000-0005-0000-0000-000049630000}"/>
    <cellStyle name="Warning Text 7 2" xfId="25494" xr:uid="{00000000-0005-0000-0000-00004A630000}"/>
    <cellStyle name="Warning Text 8" xfId="19553" xr:uid="{00000000-0005-0000-0000-00004B630000}"/>
    <cellStyle name="Warning Text 8 2" xfId="25495" xr:uid="{00000000-0005-0000-0000-00004C630000}"/>
    <cellStyle name="Warning Text 9" xfId="19554" xr:uid="{00000000-0005-0000-0000-00004D630000}"/>
    <cellStyle name="Warning Text 9 2" xfId="25496" xr:uid="{00000000-0005-0000-0000-00004E630000}"/>
    <cellStyle name="Year" xfId="19555" xr:uid="{00000000-0005-0000-0000-00004F630000}"/>
    <cellStyle name="Year 2" xfId="19556" xr:uid="{00000000-0005-0000-0000-000050630000}"/>
    <cellStyle name="Year 3" xfId="25497" xr:uid="{00000000-0005-0000-0000-000051630000}"/>
    <cellStyle name="Yellow" xfId="19557" xr:uid="{00000000-0005-0000-0000-000052630000}"/>
    <cellStyle name="⠠散瑮牥搩 䠀礀瀀攀爀氀椀渀欀" xfId="19558" xr:uid="{00000000-0005-0000-0000-000053630000}"/>
    <cellStyle name="⠠散瑮牥搩 䠀礀瀀攀爀氀椀渀欀 2" xfId="25498" xr:uid="{00000000-0005-0000-0000-000054630000}"/>
    <cellStyle name="⠠敬瑦爩搩 䠀礀瀀攀爀氀椀" xfId="19559" xr:uid="{00000000-0005-0000-0000-000055630000}"/>
    <cellStyle name="⠠敬瑦爩搩 䠀礀瀀攀爀氀椀 2" xfId="25499" xr:uid="{00000000-0005-0000-0000-000056630000}"/>
    <cellStyle name="⠠楲桧⥴搩 䠀礀瀀攀爀氀椀渀" xfId="19560" xr:uid="{00000000-0005-0000-0000-000057630000}"/>
    <cellStyle name="⠠楲桧⥴搩 䠀礀瀀攀爀氀椀渀 2" xfId="25500" xr:uid="{00000000-0005-0000-0000-000058630000}"/>
    <cellStyle name="ㅧ氲畣慬楴湯䡳礀" xfId="19561" xr:uid="{00000000-0005-0000-0000-000059630000}"/>
    <cellStyle name="ㅧ氲畣慬楴湯䡳礀 2" xfId="25501" xr:uid="{00000000-0005-0000-0000-00005A630000}"/>
    <cellStyle name="㉧氲畣慬楴湯䡳礀" xfId="19562" xr:uid="{00000000-0005-0000-0000-00005B630000}"/>
    <cellStyle name="㉧氲畣慬楴湯䡳礀 2" xfId="25502" xr:uid="{00000000-0005-0000-0000-00005C630000}"/>
    <cellStyle name="匠祴敬弱䍃R礀瀀攀爀氀椀渀欀" xfId="19563" xr:uid="{00000000-0005-0000-0000-00005D630000}"/>
    <cellStyle name="匠祴敬弱䍃R礀瀀攀爀氀椀渀欀 2" xfId="25503" xr:uid="{00000000-0005-0000-0000-00005E630000}"/>
    <cellStyle name="匠祴敬琱嵎⡜␢⌢⌬〣〮⥜〰〰〰" xfId="19564" xr:uid="{00000000-0005-0000-0000-00005F630000}"/>
    <cellStyle name="匠祴敬琱嵎⡜␢⌢⌬〣〮⥜〰〰〰 2" xfId="25504" xr:uid="{00000000-0005-0000-0000-000060630000}"/>
    <cellStyle name="匠祴敬琲嵎⡜␢⌢⌬〣〮⥜〰〰〰" xfId="19565" xr:uid="{00000000-0005-0000-0000-000061630000}"/>
    <cellStyle name="匠祴敬琲嵎⡜␢⌢⌬〣〮⥜〰〰〰 2" xfId="25505" xr:uid="{00000000-0005-0000-0000-000062630000}"/>
    <cellStyle name="匠祴敬琳嵎⡜␢⌢⌬〣〮⥜〰〰〰" xfId="19566" xr:uid="{00000000-0005-0000-0000-000063630000}"/>
    <cellStyle name="匠祴敬琳嵎⡜␢⌢⌬〣〮⥜〰〰〰 2" xfId="25506" xr:uid="{00000000-0005-0000-0000-000064630000}"/>
    <cellStyle name="匠祴敬琴嵎⡜␢⌢⌬〣〮⥜〰〰〰" xfId="19567" xr:uid="{00000000-0005-0000-0000-000065630000}"/>
    <cellStyle name="匠祴敬琴嵎⡜␢⌢⌬〣〮⥜〰〰〰 2" xfId="25507" xr:uid="{00000000-0005-0000-0000-000066630000}"/>
    <cellStyle name="匠祴敬琵嵎⡜␢⌢⌬〣〮⥜〰〰〰" xfId="19568" xr:uid="{00000000-0005-0000-0000-000067630000}"/>
    <cellStyle name="匠祴敬琵嵎⡜␢⌢⌬〣〮⥜〰〰〰 2" xfId="25508" xr:uid="{00000000-0005-0000-0000-000068630000}"/>
    <cellStyle name="匠祴敬琶嵎⡜␢⌢⌬〣〮⥜〰〰〰" xfId="19569" xr:uid="{00000000-0005-0000-0000-000069630000}"/>
    <cellStyle name="匠祴敬琶嵎⡜␢⌢⌬〣〮⥜〰〰〰 2" xfId="25509" xr:uid="{00000000-0005-0000-0000-00006A630000}"/>
    <cellStyle name="匠祴敬琷嵎⡜␢⌢⌬〣〮⥜〰〰〰" xfId="19570" xr:uid="{00000000-0005-0000-0000-00006B630000}"/>
    <cellStyle name="匠祴敬琷嵎⡜␢⌢⌬〣〮⥜〰〰〰 2" xfId="25510" xr:uid="{00000000-0005-0000-0000-00006C630000}"/>
    <cellStyle name="匠祴敬琸嵎⡜␢⌢⌬〣〮⥜〰〰〰" xfId="19571" xr:uid="{00000000-0005-0000-0000-00006D630000}"/>
    <cellStyle name="匠祴敬琸嵎⡜␢⌢⌬〣〮⥜〰〰〰 2" xfId="25511" xr:uid="{00000000-0005-0000-0000-00006E630000}"/>
    <cellStyle name="弰䍃敒琸嵎⡜␢⌢⌬" xfId="19572" xr:uid="{00000000-0005-0000-0000-00006F630000}"/>
    <cellStyle name="弰䍃敒琸嵎⡜␢⌢⌬ 2" xfId="25512" xr:uid="{00000000-0005-0000-0000-000070630000}"/>
    <cellStyle name="彤偅⁌䅄䅔剃 嬀　崀" xfId="19573" xr:uid="{00000000-0005-0000-0000-000071630000}"/>
    <cellStyle name="彤偅⁌䅄䅔剃 嬀　崀 2" xfId="25513" xr:uid="{00000000-0005-0000-0000-000072630000}"/>
    <cellStyle name="愀 嬀　崀" xfId="19574" xr:uid="{00000000-0005-0000-0000-000073630000}"/>
    <cellStyle name="愀 嬀　崀 2" xfId="25514" xr:uid="{00000000-0005-0000-0000-000074630000}"/>
    <cellStyle name="愠楬湧敭瑮嵎⡜␢⌢⌬〣〮⥜〰〰〰" xfId="19575" xr:uid="{00000000-0005-0000-0000-000075630000}"/>
    <cellStyle name="愠楬湧敭瑮嵎⡜␢⌢⌬〣〮⥜〰〰〰 2" xfId="25515" xr:uid="{00000000-0005-0000-0000-000076630000}"/>
    <cellStyle name="慴椠灮瑵䍟剃礀 嬀　" xfId="19576" xr:uid="{00000000-0005-0000-0000-000077630000}"/>
    <cellStyle name="慴椠灮瑵䍟剃礀 嬀　 2" xfId="25516" xr:uid="{00000000-0005-0000-0000-000078630000}"/>
    <cellStyle name="损污畣慬楴湯䡳礀瀀攀爀氀椀渀欀" xfId="19577" xr:uid="{00000000-0005-0000-0000-000079630000}"/>
    <cellStyle name="损污畣慬楴湯䡳礀瀀攀爀氀椀渀欀 2" xfId="25517" xr:uid="{00000000-0005-0000-0000-00007A630000}"/>
    <cellStyle name="⁥敎⁷潒慭" xfId="19578" xr:uid="{00000000-0005-0000-0000-00007B630000}"/>
    <cellStyle name="⁥敎⁷潒慭 2" xfId="25518" xr:uid="{00000000-0005-0000-0000-00007C630000}"/>
    <cellStyle name="⁳敎⁷潒慭彮䍃牒瘬散瑮牥 敬瑦" xfId="19579" xr:uid="{00000000-0005-0000-0000-00007D630000}"/>
    <cellStyle name="⁳敎⁷潒慭彮䍃牒瘬散瑮牥 敬瑦 2" xfId="25519" xr:uid="{00000000-0005-0000-0000-00007E630000}"/>
    <cellStyle name="敬瑦洩弩䍃R礀瀀攀爀氀椀渀" xfId="19580" xr:uid="{00000000-0005-0000-0000-00007F630000}"/>
    <cellStyle name="敬瑦洩弩䍃R礀瀀攀爀氀椀渀 2" xfId="25520" xr:uid="{00000000-0005-0000-0000-000080630000}"/>
    <cellStyle name="整椠灮瑵" xfId="19581" xr:uid="{00000000-0005-0000-0000-000081630000}"/>
    <cellStyle name="整椠灮瑵 2" xfId="25521" xr:uid="{00000000-0005-0000-0000-000082630000}"/>
    <cellStyle name="整氠湯瑧䍟剃礀 嬀" xfId="19582" xr:uid="{00000000-0005-0000-0000-000083630000}"/>
    <cellStyle name="整氠湯瑧䍟剃礀 嬀 2" xfId="25522" xr:uid="{00000000-0005-0000-0000-000084630000}"/>
    <cellStyle name="整猠潨瑲䍟剃礀 嬀　" xfId="19583" xr:uid="{00000000-0005-0000-0000-000085630000}"/>
    <cellStyle name="整猠潨瑲䍟剃礀 嬀　 2" xfId="25523" xr:uid="{00000000-0005-0000-0000-000086630000}"/>
    <cellStyle name="整䕟䱐䐠呁剁礀 嬀　崀" xfId="19584" xr:uid="{00000000-0005-0000-0000-000087630000}"/>
    <cellStyle name="整䕟䱐䐠呁剁礀 嬀　崀 2" xfId="25524" xr:uid="{00000000-0005-0000-0000-000088630000}"/>
    <cellStyle name="敹䕟䱐" xfId="19585" xr:uid="{00000000-0005-0000-0000-000089630000}"/>
    <cellStyle name="敹䕟䱐 2" xfId="25525" xr:uid="{00000000-0005-0000-0000-00008A630000}"/>
    <cellStyle name="桝瑩⥥弩䍃R礀瀀" xfId="19586" xr:uid="{00000000-0005-0000-0000-00008B630000}"/>
    <cellStyle name="桝瑩⥥弩䍃R礀瀀 2" xfId="25526" xr:uid="{00000000-0005-0000-0000-00008C630000}"/>
    <cellStyle name="桝瑩⥥弩䍃R礀瀀攀" xfId="19587" xr:uid="{00000000-0005-0000-0000-00008D630000}"/>
    <cellStyle name="桝瑩⥥弩䍃R礀瀀攀 2" xfId="25527" xr:uid="{00000000-0005-0000-0000-00008E630000}"/>
    <cellStyle name="桷瑩⥥弩䍃R礀瀀攀爀氀椀渀欀" xfId="19588" xr:uid="{00000000-0005-0000-0000-00008F630000}"/>
    <cellStyle name="桷瑩⥥弩䍃R礀瀀攀爀氀椀渀欀 2" xfId="25528" xr:uid="{00000000-0005-0000-0000-000090630000}"/>
    <cellStyle name="業摤敬弩䍃R礀瀀攀爀氀椀渀欀" xfId="19589" xr:uid="{00000000-0005-0000-0000-000091630000}"/>
    <cellStyle name="業摤敬弩䍃R礀瀀攀爀氀椀渀欀 2" xfId="25529" xr:uid="{00000000-0005-0000-0000-000092630000}"/>
    <cellStyle name="楲桧⥴弩䍃R礀瀀攀爀氀椀渀欀" xfId="19590" xr:uid="{00000000-0005-0000-0000-000093630000}"/>
    <cellStyle name="楲桧⥴弩䍃R礀瀀攀爀氀椀渀欀 2" xfId="25530" xr:uid="{00000000-0005-0000-0000-000094630000}"/>
    <cellStyle name="氀漀眀攀搀 " xfId="19591" xr:uid="{00000000-0005-0000-0000-000095630000}"/>
    <cellStyle name="氀漀眀攀搀  2" xfId="25531" xr:uid="{00000000-0005-0000-0000-000096630000}"/>
    <cellStyle name="⁧氱畣慬楴湯䡳礀瀀" xfId="19592" xr:uid="{00000000-0005-0000-0000-000097630000}"/>
    <cellStyle name="⁧氱畣慬楴湯䡳礀瀀 2" xfId="25532" xr:uid="{00000000-0005-0000-0000-000098630000}"/>
    <cellStyle name="⁧氲畣慬楴湯䡳礀瀀" xfId="19593" xr:uid="{00000000-0005-0000-0000-000099630000}"/>
    <cellStyle name="⁧氲畣慬楴湯䡳礀瀀 2" xfId="25533" xr:uid="{00000000-0005-0000-0000-00009A630000}"/>
    <cellStyle name="汮⁹戨瑯潴⁭慴汢⥥攀爀氀椀渀欀" xfId="19594" xr:uid="{00000000-0005-0000-0000-00009B630000}"/>
    <cellStyle name="汮⁹戨瑯潴⁭慴汢⥥攀爀氀椀渀欀 2" xfId="25534" xr:uid="{00000000-0005-0000-0000-00009C630000}"/>
    <cellStyle name="汮⁹挨污⥣⁭慴汢⥥攀爀氀椀渀欀" xfId="19595" xr:uid="{00000000-0005-0000-0000-00009D630000}"/>
    <cellStyle name="汮⁹挨污⥣⁭慴汢⥥攀爀氀椀渀欀 2" xfId="25535" xr:uid="{00000000-0005-0000-0000-00009E630000}"/>
    <cellStyle name="汮⁹挨污Ᵽ氠晥⥴⥥攀爀氀椀渀欀" xfId="19596" xr:uid="{00000000-0005-0000-0000-00009F630000}"/>
    <cellStyle name="汮⁹挨污Ᵽ氠晥⥴⥥攀爀氀椀渀欀 2" xfId="25536" xr:uid="{00000000-0005-0000-0000-0000A0630000}"/>
    <cellStyle name="汮⁹挨污Ᵽ渠⁯潢摲牥爩氀椀渀欀" xfId="19597" xr:uid="{00000000-0005-0000-0000-0000A1630000}"/>
    <cellStyle name="汮⁹挨污Ᵽ渠⁯潢摲牥爩氀椀渀欀 2" xfId="25537" xr:uid="{00000000-0005-0000-0000-0000A2630000}"/>
    <cellStyle name="汮⁹栨慥敤⥲⁯潢摲牥爩氀椀渀欀" xfId="19598" xr:uid="{00000000-0005-0000-0000-0000A3630000}"/>
    <cellStyle name="汮⁹栨慥敤⥲⁯潢摲牥爩氀椀渀欀 2" xfId="25538" xr:uid="{00000000-0005-0000-0000-0000A4630000}"/>
    <cellStyle name="汮⁹栨慥敤Ⱳ挠湥整⥲爩氀椀渀欀" xfId="19599" xr:uid="{00000000-0005-0000-0000-0000A5630000}"/>
    <cellStyle name="汮⁹栨慥敤Ⱳ挠湥整⥲爩氀椀渀欀 2" xfId="25539" xr:uid="{00000000-0005-0000-0000-0000A6630000}"/>
    <cellStyle name="汮⁹栨慥敤Ⱳ氠晥⥴⥲爩氀椀渀欀" xfId="19600" xr:uid="{00000000-0005-0000-0000-0000A7630000}"/>
    <cellStyle name="汮⁹栨慥敤Ⱳ氠晥⥴⥲爩氀椀渀欀 2" xfId="25540" xr:uid="{00000000-0005-0000-0000-0000A8630000}"/>
    <cellStyle name="汮⁹栨慥敤Ⱳ渠⁯潢摲牥‬敬瑦欩" xfId="19601" xr:uid="{00000000-0005-0000-0000-0000A9630000}"/>
    <cellStyle name="汮⁹栨慥敤Ⱳ渠⁯潢摲牥‬敬瑦欩 2" xfId="25541" xr:uid="{00000000-0005-0000-0000-0000AA630000}"/>
    <cellStyle name="汮⁹栨慥敤Ⱳ渠⁯潢摲牥氩椀渀欀" xfId="19602" xr:uid="{00000000-0005-0000-0000-0000AB630000}"/>
    <cellStyle name="汮⁹栨慥敤Ⱳ渠⁯潢摲牥氩椀渀欀 2" xfId="25542" xr:uid="{00000000-0005-0000-0000-0000AC630000}"/>
    <cellStyle name="汮⁹氨晥⥴Ⱳ渠⁯潢摲牥‬敬瑦欩" xfId="19603" xr:uid="{00000000-0005-0000-0000-0000AD630000}"/>
    <cellStyle name="汮⁹氨晥⥴Ⱳ渠⁯潢摲牥‬敬瑦欩 2" xfId="25543" xr:uid="{00000000-0005-0000-0000-0000AE630000}"/>
    <cellStyle name="汮⁹渨慯楬湧爩瘬散瑮牥 敬瑦欩" xfId="19604" xr:uid="{00000000-0005-0000-0000-0000AF630000}"/>
    <cellStyle name="汮⁹渨慯楬湧爩瘬散瑮牥 敬瑦欩 2" xfId="25544" xr:uid="{00000000-0005-0000-0000-0000B0630000}"/>
    <cellStyle name="汮⁹渨⁯潢摲牥 潢摲牥‬敬瑦欩" xfId="19605" xr:uid="{00000000-0005-0000-0000-0000B1630000}"/>
    <cellStyle name="汮⁹渨⁯潢摲牥 潢摲牥‬敬瑦欩 2" xfId="25545" xr:uid="{00000000-0005-0000-0000-0000B2630000}"/>
    <cellStyle name="汮⁹渨⁯潢摲牥瘬散瑮牥 敬瑦欩" xfId="19606" xr:uid="{00000000-0005-0000-0000-0000B3630000}"/>
    <cellStyle name="汮⁹渨⁯潢摲牥瘬散瑮牥 敬瑦欩 2" xfId="25546" xr:uid="{00000000-0005-0000-0000-0000B4630000}"/>
    <cellStyle name="汮⁹牬慧楬湧爩瘬散瑮牥 敬" xfId="19607" xr:uid="{00000000-0005-0000-0000-0000B5630000}"/>
    <cellStyle name="汮⁹牬慧楬湧爩瘬散瑮牥 敬 2" xfId="25547" xr:uid="{00000000-0005-0000-0000-0000B6630000}"/>
    <cellStyle name="汮摹〠〮0䌀R礀瀀" xfId="19608" xr:uid="{00000000-0005-0000-0000-0000B7630000}"/>
    <cellStyle name="汮摹〠〮0䌀R礀瀀 2" xfId="25548" xr:uid="{00000000-0005-0000-0000-0000B8630000}"/>
    <cellStyle name="潢瑴浯弩䍃R礀瀀攀爀氀椀渀欀" xfId="19609" xr:uid="{00000000-0005-0000-0000-0000B9630000}"/>
    <cellStyle name="潢瑴浯弩䍃R礀瀀攀爀氀椀渀欀 2" xfId="25549" xr:uid="{00000000-0005-0000-0000-0000BA630000}"/>
    <cellStyle name="潴⥰⥴弩䍃R礀瀀攀爀氀椀" xfId="19610" xr:uid="{00000000-0005-0000-0000-0000BB630000}"/>
    <cellStyle name="潴⥰⥴弩䍃R礀瀀攀爀氀椀 2" xfId="25550" xr:uid="{00000000-0005-0000-0000-0000BC630000}"/>
    <cellStyle name="爀氀椀渀欀" xfId="19611" xr:uid="{00000000-0005-0000-0000-0000BD630000}"/>
    <cellStyle name="爀氀椀渀欀 2" xfId="25551" xr:uid="{00000000-0005-0000-0000-0000BE630000}"/>
    <cellStyle name="牥慤嵹渀欀" xfId="19612" xr:uid="{00000000-0005-0000-0000-0000BF630000}"/>
    <cellStyle name="牥慤嵹渀欀 2" xfId="25552" xr:uid="{00000000-0005-0000-0000-0000C0630000}"/>
    <cellStyle name="牥湉異⁴渨⁯潢摲牥 牌瑧牥 敬瑦欩" xfId="19613" xr:uid="{00000000-0005-0000-0000-0000C1630000}"/>
    <cellStyle name="牥湉異⁴渨⁯潢摲牥 牌瑧牥 敬瑦欩 2" xfId="25553" xr:uid="{00000000-0005-0000-0000-0000C2630000}"/>
    <cellStyle name="牥湉異⁴渨⁯潢摲牥戬汯⥤湯⥴敬瑦欩" xfId="19614" xr:uid="{00000000-0005-0000-0000-0000C3630000}"/>
    <cellStyle name="牥湉異⁴渨⁯潢摲牥戬汯⥤湯⥴敬瑦欩 2" xfId="25554" xr:uid="{00000000-0005-0000-0000-0000C4630000}"/>
    <cellStyle name="牥湉異⁴渨⁯潢摲牥‬敬瑦爩 敬瑦欩" xfId="19615" xr:uid="{00000000-0005-0000-0000-0000C5630000}"/>
    <cellStyle name="牥湉異⁴渨⁯潢摲牥‬敬瑦爩 敬瑦欩 2" xfId="25555" xr:uid="{00000000-0005-0000-0000-0000C6630000}"/>
    <cellStyle name="牥湉異⁴渨⁯潢摲牥‬潮映湯⥴敬瑦欩" xfId="19616" xr:uid="{00000000-0005-0000-0000-0000C7630000}"/>
    <cellStyle name="牥湉異⁴渨⁯潢摲牥‬潮映湯⥴敬瑦欩 2" xfId="25556" xr:uid="{00000000-0005-0000-0000-0000C8630000}"/>
    <cellStyle name="牥湉異⁴渨⁯潢摲牥瘩散瑮牥 敬瑦欩" xfId="19617" xr:uid="{00000000-0005-0000-0000-0000C9630000}"/>
    <cellStyle name="牥湉異⁴渨⁯潢摲牥瘩散瑮牥 敬瑦欩 2" xfId="25557" xr:uid="{00000000-0005-0000-0000-0000CA630000}"/>
    <cellStyle name="牥湉異⁴潒慭彮䍃牒" xfId="19618" xr:uid="{00000000-0005-0000-0000-0000CB630000}"/>
    <cellStyle name="牥湉異⁴潒慭彮䍃牒 2" xfId="25558" xr:uid="{00000000-0005-0000-0000-0000CC630000}"/>
    <cellStyle name="牥湉異⁴眨楨整搩牥戬汯⥤湯⥴敬瑦欩" xfId="19619" xr:uid="{00000000-0005-0000-0000-0000CD630000}"/>
    <cellStyle name="牥湉異⁴眨楨整搩牥戬汯⥤湯⥴敬瑦欩 2" xfId="25559" xr:uid="{00000000-0005-0000-0000-0000CE630000}"/>
    <cellStyle name="牥湉異彴慣捬汵瑡潩獮汯⥤湯⥴敬瑦欩" xfId="19620" xr:uid="{00000000-0005-0000-0000-0000CF630000}"/>
    <cellStyle name="牥湉異彴慣捬汵瑡潩獮汯⥤湯⥴敬瑦欩 2" xfId="25560" xr:uid="{00000000-0005-0000-0000-0000D0630000}"/>
    <cellStyle name="牧祥洩弩䍃R礀瀀攀爀氀椀渀" xfId="19621" xr:uid="{00000000-0005-0000-0000-0000D1630000}"/>
    <cellStyle name="牧祥洩弩䍃R礀瀀攀爀氀椀渀 2" xfId="25561" xr:uid="{00000000-0005-0000-0000-0000D2630000}"/>
    <cellStyle name="牮慤嵹渀欀" xfId="19622" xr:uid="{00000000-0005-0000-0000-0000D3630000}"/>
    <cellStyle name="牮慤嵹渀欀 2" xfId="25562" xr:uid="{00000000-0005-0000-0000-0000D4630000}"/>
    <cellStyle name="瑡摥〠〮0䌀R礀瀀攀爀氀椀渀欀" xfId="19623" xr:uid="{00000000-0005-0000-0000-0000D5630000}"/>
    <cellStyle name="瑡摥〠〮0䌀R礀瀀攀爀氀椀渀欀 2" xfId="25563" xr:uid="{00000000-0005-0000-0000-0000D6630000}"/>
    <cellStyle name="異彴慣捬汵瑡" xfId="19624" xr:uid="{00000000-0005-0000-0000-0000D7630000}"/>
    <cellStyle name="異彴慣捬汵瑡 2" xfId="25564" xr:uid="{00000000-0005-0000-0000-0000D8630000}"/>
    <cellStyle name="祣⸠〰䍟剃" xfId="19625" xr:uid="{00000000-0005-0000-0000-0000D9630000}"/>
    <cellStyle name="祣⸠〰䍟剃 2" xfId="25565" xr:uid="{00000000-0005-0000-0000-0000DA630000}"/>
    <cellStyle name="祣攰渀挀礀 嬀　崀" xfId="19626" xr:uid="{00000000-0005-0000-0000-0000DB630000}"/>
    <cellStyle name="祣攰渀挀礀 嬀　崀 2" xfId="25566" xr:uid="{00000000-0005-0000-0000-0000DC630000}"/>
    <cellStyle name="䑆㈠〰〶‱䕒佃嵎⡜␢⌢⌬〣〮⥜〰〰" xfId="19627" xr:uid="{00000000-0005-0000-0000-0000DD630000}"/>
    <cellStyle name="䑆㈠〰〶‱䕒佃嵎⡜␢⌢⌬〣〮⥜〰〰 2" xfId="25567" xr:uid="{00000000-0005-0000-0000-0000DE630000}"/>
    <cellStyle name="䕤䱐䐠呁剁" xfId="19628" xr:uid="{00000000-0005-0000-0000-0000DF630000}"/>
    <cellStyle name="䕤䱐䐠呁剁 2" xfId="25568" xr:uid="{00000000-0005-0000-0000-0000E0630000}"/>
    <cellStyle name="⁤䰰䐠呁剁礀 " xfId="19629" xr:uid="{00000000-0005-0000-0000-0000E1630000}"/>
    <cellStyle name="⁤䰰䐠呁剁礀  2" xfId="25569" xr:uid="{00000000-0005-0000-0000-0000E2630000}"/>
    <cellStyle name="䱐" xfId="19630" xr:uid="{00000000-0005-0000-0000-0000E3630000}"/>
    <cellStyle name="䱐 2" xfId="25570" xr:uid="{00000000-0005-0000-0000-0000E4630000}"/>
  </cellStyles>
  <dxfs count="0"/>
  <tableStyles count="0" defaultTableStyle="TableStyleMedium9" defaultPivotStyle="PivotStyleLight16"/>
  <colors>
    <mruColors>
      <color rgb="FFEBF1DE"/>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302049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180605</xdr:colOff>
      <xdr:row>4</xdr:row>
      <xdr:rowOff>161413</xdr:rowOff>
    </xdr:to>
    <xdr:pic>
      <xdr:nvPicPr>
        <xdr:cNvPr id="2" name="Picture 1">
          <a:extLst>
            <a:ext uri="{FF2B5EF4-FFF2-40B4-BE49-F238E27FC236}">
              <a16:creationId xmlns:a16="http://schemas.microsoft.com/office/drawing/2014/main" id="{A158C065-FAE0-4DB3-83C5-10441838CF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220075" y="0"/>
          <a:ext cx="1095005"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JOlguin@sfwater.org"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JOlguin@sfwater.org" TargetMode="External"/><Relationship Id="rId12" Type="http://schemas.openxmlformats.org/officeDocument/2006/relationships/hyperlink" Target="mailto:CrChen@sfwater.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JOlguin@sfwater.org" TargetMode="External"/><Relationship Id="rId11" Type="http://schemas.openxmlformats.org/officeDocument/2006/relationships/hyperlink" Target="mailto:CrChen@sfwater.org" TargetMode="External"/><Relationship Id="rId5" Type="http://schemas.openxmlformats.org/officeDocument/2006/relationships/hyperlink" Target="mailto:JOlguin@sfwater.org" TargetMode="External"/><Relationship Id="rId10" Type="http://schemas.openxmlformats.org/officeDocument/2006/relationships/hyperlink" Target="mailto:CrChen@sfwater.org" TargetMode="External"/><Relationship Id="rId4" Type="http://schemas.openxmlformats.org/officeDocument/2006/relationships/printerSettings" Target="../printerSettings/printerSettings5.bin"/><Relationship Id="rId9" Type="http://schemas.openxmlformats.org/officeDocument/2006/relationships/hyperlink" Target="mailto:CrChen@sfwater.org"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election activeCell="A16" sqref="A16"/>
    </sheetView>
  </sheetViews>
  <sheetFormatPr defaultRowHeight="15"/>
  <cols>
    <col min="1" max="1" width="98" style="124" customWidth="1"/>
    <col min="2" max="2" width="14.625" style="124" customWidth="1"/>
    <col min="3" max="4" width="9" style="124"/>
    <col min="5" max="5" width="11.625" style="124" customWidth="1"/>
    <col min="6" max="6" width="9" style="124"/>
    <col min="7" max="7" width="14.125" style="124" bestFit="1" customWidth="1"/>
    <col min="8" max="8" width="15.375" style="124" bestFit="1" customWidth="1"/>
    <col min="9" max="256" width="9" style="124"/>
    <col min="257" max="257" width="93.75" style="124" bestFit="1" customWidth="1"/>
    <col min="258" max="512" width="9" style="124"/>
    <col min="513" max="513" width="93.75" style="124" bestFit="1" customWidth="1"/>
    <col min="514" max="768" width="9" style="124"/>
    <col min="769" max="769" width="93.75" style="124" bestFit="1" customWidth="1"/>
    <col min="770" max="1024" width="9" style="124"/>
    <col min="1025" max="1025" width="93.75" style="124" bestFit="1" customWidth="1"/>
    <col min="1026" max="1280" width="9" style="124"/>
    <col min="1281" max="1281" width="93.75" style="124" bestFit="1" customWidth="1"/>
    <col min="1282" max="1536" width="9" style="124"/>
    <col min="1537" max="1537" width="93.75" style="124" bestFit="1" customWidth="1"/>
    <col min="1538" max="1792" width="9" style="124"/>
    <col min="1793" max="1793" width="93.75" style="124" bestFit="1" customWidth="1"/>
    <col min="1794" max="2048" width="9" style="124"/>
    <col min="2049" max="2049" width="93.75" style="124" bestFit="1" customWidth="1"/>
    <col min="2050" max="2304" width="9" style="124"/>
    <col min="2305" max="2305" width="93.75" style="124" bestFit="1" customWidth="1"/>
    <col min="2306" max="2560" width="9" style="124"/>
    <col min="2561" max="2561" width="93.75" style="124" bestFit="1" customWidth="1"/>
    <col min="2562" max="2816" width="9" style="124"/>
    <col min="2817" max="2817" width="93.75" style="124" bestFit="1" customWidth="1"/>
    <col min="2818" max="3072" width="9" style="124"/>
    <col min="3073" max="3073" width="93.75" style="124" bestFit="1" customWidth="1"/>
    <col min="3074" max="3328" width="9" style="124"/>
    <col min="3329" max="3329" width="93.75" style="124" bestFit="1" customWidth="1"/>
    <col min="3330" max="3584" width="9" style="124"/>
    <col min="3585" max="3585" width="93.75" style="124" bestFit="1" customWidth="1"/>
    <col min="3586" max="3840" width="9" style="124"/>
    <col min="3841" max="3841" width="93.75" style="124" bestFit="1" customWidth="1"/>
    <col min="3842" max="4096" width="9" style="124"/>
    <col min="4097" max="4097" width="93.75" style="124" bestFit="1" customWidth="1"/>
    <col min="4098" max="4352" width="9" style="124"/>
    <col min="4353" max="4353" width="93.75" style="124" bestFit="1" customWidth="1"/>
    <col min="4354" max="4608" width="9" style="124"/>
    <col min="4609" max="4609" width="93.75" style="124" bestFit="1" customWidth="1"/>
    <col min="4610" max="4864" width="9" style="124"/>
    <col min="4865" max="4865" width="93.75" style="124" bestFit="1" customWidth="1"/>
    <col min="4866" max="5120" width="9" style="124"/>
    <col min="5121" max="5121" width="93.75" style="124" bestFit="1" customWidth="1"/>
    <col min="5122" max="5376" width="9" style="124"/>
    <col min="5377" max="5377" width="93.75" style="124" bestFit="1" customWidth="1"/>
    <col min="5378" max="5632" width="9" style="124"/>
    <col min="5633" max="5633" width="93.75" style="124" bestFit="1" customWidth="1"/>
    <col min="5634" max="5888" width="9" style="124"/>
    <col min="5889" max="5889" width="93.75" style="124" bestFit="1" customWidth="1"/>
    <col min="5890" max="6144" width="9" style="124"/>
    <col min="6145" max="6145" width="93.75" style="124" bestFit="1" customWidth="1"/>
    <col min="6146" max="6400" width="9" style="124"/>
    <col min="6401" max="6401" width="93.75" style="124" bestFit="1" customWidth="1"/>
    <col min="6402" max="6656" width="9" style="124"/>
    <col min="6657" max="6657" width="93.75" style="124" bestFit="1" customWidth="1"/>
    <col min="6658" max="6912" width="9" style="124"/>
    <col min="6913" max="6913" width="93.75" style="124" bestFit="1" customWidth="1"/>
    <col min="6914" max="7168" width="9" style="124"/>
    <col min="7169" max="7169" width="93.75" style="124" bestFit="1" customWidth="1"/>
    <col min="7170" max="7424" width="9" style="124"/>
    <col min="7425" max="7425" width="93.75" style="124" bestFit="1" customWidth="1"/>
    <col min="7426" max="7680" width="9" style="124"/>
    <col min="7681" max="7681" width="93.75" style="124" bestFit="1" customWidth="1"/>
    <col min="7682" max="7936" width="9" style="124"/>
    <col min="7937" max="7937" width="93.75" style="124" bestFit="1" customWidth="1"/>
    <col min="7938" max="8192" width="9" style="124"/>
    <col min="8193" max="8193" width="93.75" style="124" bestFit="1" customWidth="1"/>
    <col min="8194" max="8448" width="9" style="124"/>
    <col min="8449" max="8449" width="93.75" style="124" bestFit="1" customWidth="1"/>
    <col min="8450" max="8704" width="9" style="124"/>
    <col min="8705" max="8705" width="93.75" style="124" bestFit="1" customWidth="1"/>
    <col min="8706" max="8960" width="9" style="124"/>
    <col min="8961" max="8961" width="93.75" style="124" bestFit="1" customWidth="1"/>
    <col min="8962" max="9216" width="9" style="124"/>
    <col min="9217" max="9217" width="93.75" style="124" bestFit="1" customWidth="1"/>
    <col min="9218" max="9472" width="9" style="124"/>
    <col min="9473" max="9473" width="93.75" style="124" bestFit="1" customWidth="1"/>
    <col min="9474" max="9728" width="9" style="124"/>
    <col min="9729" max="9729" width="93.75" style="124" bestFit="1" customWidth="1"/>
    <col min="9730" max="9984" width="9" style="124"/>
    <col min="9985" max="9985" width="93.75" style="124" bestFit="1" customWidth="1"/>
    <col min="9986" max="10240" width="9" style="124"/>
    <col min="10241" max="10241" width="93.75" style="124" bestFit="1" customWidth="1"/>
    <col min="10242" max="10496" width="9" style="124"/>
    <col min="10497" max="10497" width="93.75" style="124" bestFit="1" customWidth="1"/>
    <col min="10498" max="10752" width="9" style="124"/>
    <col min="10753" max="10753" width="93.75" style="124" bestFit="1" customWidth="1"/>
    <col min="10754" max="11008" width="9" style="124"/>
    <col min="11009" max="11009" width="93.75" style="124" bestFit="1" customWidth="1"/>
    <col min="11010" max="11264" width="9" style="124"/>
    <col min="11265" max="11265" width="93.75" style="124" bestFit="1" customWidth="1"/>
    <col min="11266" max="11520" width="9" style="124"/>
    <col min="11521" max="11521" width="93.75" style="124" bestFit="1" customWidth="1"/>
    <col min="11522" max="11776" width="9" style="124"/>
    <col min="11777" max="11777" width="93.75" style="124" bestFit="1" customWidth="1"/>
    <col min="11778" max="12032" width="9" style="124"/>
    <col min="12033" max="12033" width="93.75" style="124" bestFit="1" customWidth="1"/>
    <col min="12034" max="12288" width="9" style="124"/>
    <col min="12289" max="12289" width="93.75" style="124" bestFit="1" customWidth="1"/>
    <col min="12290" max="12544" width="9" style="124"/>
    <col min="12545" max="12545" width="93.75" style="124" bestFit="1" customWidth="1"/>
    <col min="12546" max="12800" width="9" style="124"/>
    <col min="12801" max="12801" width="93.75" style="124" bestFit="1" customWidth="1"/>
    <col min="12802" max="13056" width="9" style="124"/>
    <col min="13057" max="13057" width="93.75" style="124" bestFit="1" customWidth="1"/>
    <col min="13058" max="13312" width="9" style="124"/>
    <col min="13313" max="13313" width="93.75" style="124" bestFit="1" customWidth="1"/>
    <col min="13314" max="13568" width="9" style="124"/>
    <col min="13569" max="13569" width="93.75" style="124" bestFit="1" customWidth="1"/>
    <col min="13570" max="13824" width="9" style="124"/>
    <col min="13825" max="13825" width="93.75" style="124" bestFit="1" customWidth="1"/>
    <col min="13826" max="14080" width="9" style="124"/>
    <col min="14081" max="14081" width="93.75" style="124" bestFit="1" customWidth="1"/>
    <col min="14082" max="14336" width="9" style="124"/>
    <col min="14337" max="14337" width="93.75" style="124" bestFit="1" customWidth="1"/>
    <col min="14338" max="14592" width="9" style="124"/>
    <col min="14593" max="14593" width="93.75" style="124" bestFit="1" customWidth="1"/>
    <col min="14594" max="14848" width="9" style="124"/>
    <col min="14849" max="14849" width="93.75" style="124" bestFit="1" customWidth="1"/>
    <col min="14850" max="15104" width="9" style="124"/>
    <col min="15105" max="15105" width="93.75" style="124" bestFit="1" customWidth="1"/>
    <col min="15106" max="15360" width="9" style="124"/>
    <col min="15361" max="15361" width="93.75" style="124" bestFit="1" customWidth="1"/>
    <col min="15362" max="15616" width="9" style="124"/>
    <col min="15617" max="15617" width="93.75" style="124" bestFit="1" customWidth="1"/>
    <col min="15618" max="15872" width="9" style="124"/>
    <col min="15873" max="15873" width="93.75" style="124" bestFit="1" customWidth="1"/>
    <col min="15874" max="16128" width="9" style="124"/>
    <col min="16129" max="16129" width="93.75" style="124" bestFit="1" customWidth="1"/>
    <col min="16130" max="16384" width="9" style="124"/>
  </cols>
  <sheetData>
    <row r="1" spans="1:1" ht="87" customHeight="1">
      <c r="A1" s="123" t="s">
        <v>0</v>
      </c>
    </row>
    <row r="2" spans="1:1" ht="29.25" customHeight="1">
      <c r="A2" s="125"/>
    </row>
    <row r="3" spans="1:1" ht="10.5" customHeight="1"/>
    <row r="4" spans="1:1" ht="11.25" customHeight="1"/>
    <row r="8" spans="1:1">
      <c r="A8" s="126"/>
    </row>
    <row r="11" spans="1:1" ht="30.75" customHeight="1"/>
    <row r="12" spans="1:1" ht="19.5" customHeight="1">
      <c r="A12" s="138" t="s">
        <v>1</v>
      </c>
    </row>
    <row r="13" spans="1:1" ht="58.5" customHeight="1">
      <c r="A13" s="127" t="s">
        <v>2</v>
      </c>
    </row>
    <row r="14" spans="1:1" ht="45.75">
      <c r="A14" s="128" t="s">
        <v>3</v>
      </c>
    </row>
    <row r="15" spans="1:1" ht="51" customHeight="1">
      <c r="A15" s="127" t="s">
        <v>4</v>
      </c>
    </row>
    <row r="16" spans="1:1" ht="65.25" customHeight="1">
      <c r="A16" s="128" t="s">
        <v>5</v>
      </c>
    </row>
    <row r="17" spans="1:1" ht="45" customHeight="1">
      <c r="A17" s="128" t="s">
        <v>6</v>
      </c>
    </row>
  </sheetData>
  <printOptions horizontalCentered="1"/>
  <pageMargins left="0.75" right="0.75" top="1" bottom="1" header="0.5" footer="0.5"/>
  <pageSetup scale="9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bottomRight" activeCell="B13" sqref="B13"/>
      <selection pane="bottomLeft" activeCell="A8" sqref="A8"/>
      <selection pane="topRight" activeCell="B1" sqref="B1"/>
    </sheetView>
  </sheetViews>
  <sheetFormatPr defaultColWidth="9" defaultRowHeight="12.75"/>
  <cols>
    <col min="1" max="1" width="36.625" style="13" customWidth="1"/>
    <col min="2" max="6" width="23.625" style="13" customWidth="1"/>
    <col min="7" max="16384" width="9" style="13"/>
  </cols>
  <sheetData>
    <row r="1" spans="1:6" ht="15.75">
      <c r="A1" s="65" t="s">
        <v>7</v>
      </c>
      <c r="B1" s="66"/>
      <c r="C1" s="66"/>
      <c r="D1" s="66"/>
      <c r="E1" s="66"/>
      <c r="F1" s="66"/>
    </row>
    <row r="2" spans="1:6" ht="15.75">
      <c r="A2" s="65" t="s">
        <v>8</v>
      </c>
      <c r="B2" s="67"/>
      <c r="C2" s="66"/>
      <c r="D2" s="66"/>
      <c r="E2" s="66"/>
      <c r="F2" s="66"/>
    </row>
    <row r="3" spans="1:6" ht="15.75">
      <c r="A3" s="68" t="s">
        <v>9</v>
      </c>
      <c r="B3" s="67"/>
      <c r="C3" s="66"/>
      <c r="D3" s="66"/>
      <c r="E3" s="66"/>
      <c r="F3" s="66"/>
    </row>
    <row r="4" spans="1:6" ht="15.75">
      <c r="A4" s="69" t="s">
        <v>10</v>
      </c>
      <c r="B4" s="67"/>
      <c r="C4" s="66"/>
      <c r="D4" s="66"/>
      <c r="E4" s="66"/>
      <c r="F4" s="66"/>
    </row>
    <row r="5" spans="1:6">
      <c r="A5" s="136" t="s">
        <v>11</v>
      </c>
      <c r="B5" s="67"/>
      <c r="C5" s="66"/>
      <c r="D5" s="66"/>
      <c r="E5" s="66"/>
      <c r="F5" s="66"/>
    </row>
    <row r="6" spans="1:6">
      <c r="A6" s="70"/>
      <c r="B6" s="67"/>
      <c r="C6" s="66"/>
      <c r="D6" s="66"/>
      <c r="E6" s="66"/>
      <c r="F6" s="66"/>
    </row>
    <row r="7" spans="1:6" ht="25.5">
      <c r="A7" s="67" t="s">
        <v>12</v>
      </c>
      <c r="B7" s="206" t="s">
        <v>13</v>
      </c>
      <c r="C7" s="66"/>
      <c r="D7" s="66"/>
      <c r="E7" s="66"/>
      <c r="F7" s="66"/>
    </row>
    <row r="8" spans="1:6">
      <c r="A8" s="67" t="s">
        <v>14</v>
      </c>
      <c r="B8" s="207"/>
      <c r="C8" s="66"/>
      <c r="D8" s="66"/>
      <c r="E8" s="66"/>
      <c r="F8" s="66"/>
    </row>
    <row r="9" spans="1:6">
      <c r="A9" s="208" t="s">
        <v>15</v>
      </c>
      <c r="B9" s="206"/>
      <c r="C9" s="66"/>
      <c r="D9" s="66"/>
      <c r="E9" s="66"/>
      <c r="F9" s="66"/>
    </row>
    <row r="10" spans="1:6">
      <c r="A10" s="67"/>
      <c r="B10" s="70"/>
      <c r="C10" s="66"/>
      <c r="D10" s="66"/>
      <c r="E10" s="66"/>
      <c r="F10" s="66"/>
    </row>
    <row r="11" spans="1:6">
      <c r="A11" s="71"/>
      <c r="B11" s="71"/>
      <c r="C11" s="66"/>
      <c r="D11" s="66"/>
      <c r="E11" s="66"/>
      <c r="F11" s="66"/>
    </row>
    <row r="12" spans="1:6" s="17" customFormat="1">
      <c r="A12" s="67" t="s">
        <v>16</v>
      </c>
      <c r="B12" s="72" t="s">
        <v>17</v>
      </c>
      <c r="C12" s="73" t="s">
        <v>18</v>
      </c>
      <c r="D12" s="73" t="s">
        <v>19</v>
      </c>
      <c r="E12" s="73" t="s">
        <v>20</v>
      </c>
      <c r="F12" s="74" t="s">
        <v>21</v>
      </c>
    </row>
    <row r="13" spans="1:6">
      <c r="A13" s="70" t="s">
        <v>22</v>
      </c>
      <c r="B13" s="206" t="s">
        <v>23</v>
      </c>
      <c r="C13" s="206" t="s">
        <v>23</v>
      </c>
      <c r="D13" s="206" t="s">
        <v>23</v>
      </c>
      <c r="E13" s="206" t="s">
        <v>23</v>
      </c>
      <c r="F13" s="206"/>
    </row>
    <row r="14" spans="1:6" ht="25.5">
      <c r="A14" s="70" t="s">
        <v>24</v>
      </c>
      <c r="B14" s="206" t="s">
        <v>25</v>
      </c>
      <c r="C14" s="206" t="s">
        <v>25</v>
      </c>
      <c r="D14" s="206" t="s">
        <v>25</v>
      </c>
      <c r="E14" s="206" t="s">
        <v>25</v>
      </c>
      <c r="F14" s="206"/>
    </row>
    <row r="15" spans="1:6">
      <c r="A15" s="70" t="s">
        <v>26</v>
      </c>
      <c r="B15" s="389" t="s">
        <v>27</v>
      </c>
      <c r="C15" s="389" t="s">
        <v>27</v>
      </c>
      <c r="D15" s="389" t="s">
        <v>27</v>
      </c>
      <c r="E15" s="389" t="s">
        <v>27</v>
      </c>
      <c r="F15" s="209"/>
    </row>
    <row r="16" spans="1:6">
      <c r="A16" s="70" t="s">
        <v>28</v>
      </c>
      <c r="B16" s="206" t="s">
        <v>29</v>
      </c>
      <c r="C16" s="206" t="s">
        <v>29</v>
      </c>
      <c r="D16" s="206" t="s">
        <v>29</v>
      </c>
      <c r="E16" s="206" t="s">
        <v>29</v>
      </c>
      <c r="F16" s="206"/>
    </row>
    <row r="17" spans="1:6" ht="25.5">
      <c r="A17" s="70" t="s">
        <v>30</v>
      </c>
      <c r="B17" s="206" t="s">
        <v>31</v>
      </c>
      <c r="C17" s="206" t="s">
        <v>31</v>
      </c>
      <c r="D17" s="206" t="s">
        <v>31</v>
      </c>
      <c r="E17" s="206" t="s">
        <v>31</v>
      </c>
      <c r="F17" s="206"/>
    </row>
    <row r="18" spans="1:6">
      <c r="A18" s="70" t="s">
        <v>32</v>
      </c>
      <c r="B18" s="206"/>
      <c r="C18" s="206"/>
      <c r="D18" s="206"/>
      <c r="E18" s="206"/>
      <c r="F18" s="206"/>
    </row>
    <row r="19" spans="1:6">
      <c r="A19" s="70" t="s">
        <v>33</v>
      </c>
      <c r="B19" s="206" t="s">
        <v>34</v>
      </c>
      <c r="C19" s="206" t="s">
        <v>34</v>
      </c>
      <c r="D19" s="206" t="s">
        <v>34</v>
      </c>
      <c r="E19" s="206" t="s">
        <v>34</v>
      </c>
      <c r="F19" s="206"/>
    </row>
    <row r="20" spans="1:6">
      <c r="A20" s="70" t="s">
        <v>35</v>
      </c>
      <c r="B20" s="206" t="s">
        <v>36</v>
      </c>
      <c r="C20" s="206" t="s">
        <v>36</v>
      </c>
      <c r="D20" s="206" t="s">
        <v>36</v>
      </c>
      <c r="E20" s="206" t="s">
        <v>36</v>
      </c>
      <c r="F20" s="206"/>
    </row>
    <row r="21" spans="1:6">
      <c r="A21" s="70" t="s">
        <v>37</v>
      </c>
      <c r="B21" s="206">
        <v>94102</v>
      </c>
      <c r="C21" s="206">
        <v>94102</v>
      </c>
      <c r="D21" s="206">
        <v>94102</v>
      </c>
      <c r="E21" s="206">
        <v>94102</v>
      </c>
      <c r="F21" s="206"/>
    </row>
    <row r="22" spans="1:6">
      <c r="A22" s="70" t="s">
        <v>38</v>
      </c>
      <c r="B22" s="210">
        <v>45258</v>
      </c>
      <c r="C22" s="210">
        <v>45258</v>
      </c>
      <c r="D22" s="210">
        <v>45258</v>
      </c>
      <c r="E22" s="210">
        <v>45258</v>
      </c>
      <c r="F22" s="210"/>
    </row>
    <row r="23" spans="1:6">
      <c r="A23" s="70" t="s">
        <v>39</v>
      </c>
      <c r="B23" s="210"/>
      <c r="C23" s="210"/>
      <c r="D23" s="210"/>
      <c r="E23" s="210"/>
      <c r="F23" s="210"/>
    </row>
    <row r="24" spans="1:6">
      <c r="A24" s="70"/>
      <c r="B24" s="75"/>
      <c r="C24" s="75"/>
      <c r="D24" s="75"/>
      <c r="E24" s="75"/>
      <c r="F24" s="75"/>
    </row>
    <row r="25" spans="1:6" ht="25.5">
      <c r="A25" s="67" t="s">
        <v>40</v>
      </c>
      <c r="B25" s="70"/>
      <c r="C25" s="70"/>
      <c r="D25" s="70"/>
      <c r="E25" s="70"/>
      <c r="F25" s="70"/>
    </row>
    <row r="26" spans="1:6">
      <c r="A26" s="70" t="s">
        <v>22</v>
      </c>
      <c r="B26" s="206" t="s">
        <v>41</v>
      </c>
      <c r="C26" s="206" t="s">
        <v>41</v>
      </c>
      <c r="D26" s="206" t="s">
        <v>41</v>
      </c>
      <c r="E26" s="206" t="s">
        <v>41</v>
      </c>
      <c r="F26" s="206"/>
    </row>
    <row r="27" spans="1:6">
      <c r="A27" s="70" t="s">
        <v>24</v>
      </c>
      <c r="B27" s="206" t="s">
        <v>42</v>
      </c>
      <c r="C27" s="206" t="s">
        <v>42</v>
      </c>
      <c r="D27" s="206" t="s">
        <v>42</v>
      </c>
      <c r="E27" s="206" t="s">
        <v>42</v>
      </c>
      <c r="F27" s="206"/>
    </row>
    <row r="28" spans="1:6">
      <c r="A28" s="70" t="s">
        <v>26</v>
      </c>
      <c r="B28" s="389" t="s">
        <v>43</v>
      </c>
      <c r="C28" s="389" t="s">
        <v>43</v>
      </c>
      <c r="D28" s="389" t="s">
        <v>43</v>
      </c>
      <c r="E28" s="389" t="s">
        <v>43</v>
      </c>
      <c r="F28" s="209"/>
    </row>
    <row r="29" spans="1:6">
      <c r="A29" s="70" t="s">
        <v>28</v>
      </c>
      <c r="B29" s="206" t="s">
        <v>44</v>
      </c>
      <c r="C29" s="206" t="s">
        <v>44</v>
      </c>
      <c r="D29" s="206" t="s">
        <v>44</v>
      </c>
      <c r="E29" s="206" t="s">
        <v>44</v>
      </c>
      <c r="F29" s="206"/>
    </row>
    <row r="30" spans="1:6" ht="25.5">
      <c r="A30" s="70" t="s">
        <v>30</v>
      </c>
      <c r="B30" s="206" t="s">
        <v>31</v>
      </c>
      <c r="C30" s="206" t="s">
        <v>31</v>
      </c>
      <c r="D30" s="206" t="s">
        <v>31</v>
      </c>
      <c r="E30" s="206" t="s">
        <v>31</v>
      </c>
      <c r="F30" s="206"/>
    </row>
    <row r="31" spans="1:6">
      <c r="A31" s="70" t="s">
        <v>32</v>
      </c>
      <c r="B31" s="206"/>
      <c r="C31" s="206"/>
      <c r="D31" s="206"/>
      <c r="E31" s="206"/>
      <c r="F31" s="206"/>
    </row>
    <row r="32" spans="1:6">
      <c r="A32" s="70" t="s">
        <v>33</v>
      </c>
      <c r="B32" s="206" t="s">
        <v>34</v>
      </c>
      <c r="C32" s="206" t="s">
        <v>34</v>
      </c>
      <c r="D32" s="206" t="s">
        <v>34</v>
      </c>
      <c r="E32" s="206" t="s">
        <v>34</v>
      </c>
      <c r="F32" s="206"/>
    </row>
    <row r="33" spans="1:6">
      <c r="A33" s="70" t="s">
        <v>35</v>
      </c>
      <c r="B33" s="206" t="s">
        <v>36</v>
      </c>
      <c r="C33" s="206" t="s">
        <v>36</v>
      </c>
      <c r="D33" s="206" t="s">
        <v>36</v>
      </c>
      <c r="E33" s="206" t="s">
        <v>36</v>
      </c>
      <c r="F33" s="206"/>
    </row>
    <row r="34" spans="1:6">
      <c r="A34" s="70" t="s">
        <v>37</v>
      </c>
      <c r="B34" s="206">
        <v>94102</v>
      </c>
      <c r="C34" s="206">
        <v>94102</v>
      </c>
      <c r="D34" s="206">
        <v>94102</v>
      </c>
      <c r="E34" s="206">
        <v>94102</v>
      </c>
      <c r="F34" s="206"/>
    </row>
    <row r="35" spans="1:6">
      <c r="A35" s="16"/>
      <c r="B35" s="16"/>
    </row>
  </sheetData>
  <customSheetViews>
    <customSheetView guid="{8273F839-864F-40CA-9F07-FCB68AAC5FAE}">
      <pane xSplit="1" ySplit="7" topLeftCell="B8" activePane="bottomRight" state="frozen"/>
      <selection pane="bottomRight" activeCell="C36" sqref="C36"/>
      <pageMargins left="0" right="0" top="0" bottom="0" header="0" footer="0"/>
      <pageSetup pageOrder="overThenDown" orientation="landscape" r:id="rId1"/>
    </customSheetView>
    <customSheetView guid="{9660D43C-356B-4BBC-ADDE-819E1A7545B6}">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4"/>
    </customSheetView>
  </customSheetViews>
  <hyperlinks>
    <hyperlink ref="B15" r:id="rId5" xr:uid="{667F98D8-1ACA-4AB3-9311-59C7123B917D}"/>
    <hyperlink ref="C15" r:id="rId6" xr:uid="{F413C268-71D2-4CC8-8722-84F985D35ED1}"/>
    <hyperlink ref="D15" r:id="rId7" xr:uid="{0A8CFBA9-9734-484A-AC62-2362247243DA}"/>
    <hyperlink ref="E15" r:id="rId8" xr:uid="{C3B14F24-69D4-4463-B255-DE5876BE6BF8}"/>
    <hyperlink ref="B28" r:id="rId9" xr:uid="{BE8FEA0C-39F6-4872-80D2-16D819335C12}"/>
    <hyperlink ref="C28" r:id="rId10" xr:uid="{F97F67A4-051B-472F-A68F-FE6924B661BF}"/>
    <hyperlink ref="D28" r:id="rId11" xr:uid="{E2FDC00F-AB01-4A22-819B-2E03EC5BEF3F}"/>
    <hyperlink ref="E28" r:id="rId12" xr:uid="{D951FBAC-B52E-4B6E-9095-7F93EA71B400}"/>
  </hyperlinks>
  <pageMargins left="0.25" right="0.25" top="0.75" bottom="0.75" header="0.3" footer="0.3"/>
  <pageSetup scale="80"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C123"/>
  <sheetViews>
    <sheetView showGridLines="0" view="pageBreakPreview" zoomScale="80" zoomScaleNormal="100" zoomScaleSheetLayoutView="80" workbookViewId="0">
      <selection activeCell="N5" sqref="N5"/>
    </sheetView>
  </sheetViews>
  <sheetFormatPr defaultColWidth="9" defaultRowHeight="15.75"/>
  <cols>
    <col min="1" max="1" width="9" style="1"/>
    <col min="2" max="2" width="64.75" style="10" customWidth="1"/>
    <col min="3" max="3" width="16.875" style="18" customWidth="1"/>
    <col min="4" max="4" width="15.125" style="18" customWidth="1"/>
    <col min="5" max="5" width="9.75" style="64" customWidth="1"/>
    <col min="6" max="6" width="10.5" style="64" customWidth="1"/>
    <col min="7" max="15" width="9.625" style="5" customWidth="1"/>
    <col min="16" max="28" width="9.625" style="1" customWidth="1"/>
    <col min="29" max="131" width="7.125" style="1" customWidth="1"/>
    <col min="132" max="16384" width="9" style="1"/>
  </cols>
  <sheetData>
    <row r="1" spans="1:29" s="2" customFormat="1">
      <c r="B1" s="133" t="s">
        <v>7</v>
      </c>
      <c r="C1" s="133"/>
      <c r="D1" s="132"/>
      <c r="E1" s="132"/>
      <c r="F1" s="132"/>
      <c r="G1" s="4"/>
      <c r="H1" s="4"/>
      <c r="I1" s="4"/>
      <c r="J1" s="4"/>
      <c r="K1" s="4"/>
      <c r="L1" s="4"/>
      <c r="M1" s="4"/>
      <c r="N1" s="4"/>
    </row>
    <row r="2" spans="1:29" s="2" customFormat="1">
      <c r="B2" s="133" t="s">
        <v>8</v>
      </c>
      <c r="C2" s="133"/>
      <c r="D2" s="132"/>
      <c r="E2" s="132"/>
      <c r="F2" s="132"/>
      <c r="G2" s="4"/>
      <c r="H2" s="4"/>
      <c r="I2" s="4"/>
      <c r="J2" s="4"/>
      <c r="K2" s="4"/>
      <c r="L2" s="4"/>
      <c r="M2" s="4"/>
      <c r="N2" s="4"/>
    </row>
    <row r="3" spans="1:29" s="3" customFormat="1">
      <c r="B3" s="68" t="s">
        <v>9</v>
      </c>
      <c r="C3" s="19"/>
      <c r="D3" s="15"/>
      <c r="E3" s="15"/>
      <c r="F3" s="15"/>
    </row>
    <row r="4" spans="1:29" s="3" customFormat="1">
      <c r="B4" s="23" t="s">
        <v>45</v>
      </c>
      <c r="C4" s="19"/>
      <c r="D4" s="14"/>
      <c r="E4" s="14"/>
      <c r="F4" s="14"/>
    </row>
    <row r="5" spans="1:29" s="3" customFormat="1">
      <c r="B5" s="136" t="s">
        <v>46</v>
      </c>
      <c r="C5" s="19"/>
      <c r="D5" s="14"/>
      <c r="E5" s="14"/>
      <c r="F5" s="14"/>
    </row>
    <row r="6" spans="1:29" s="3" customFormat="1">
      <c r="B6" s="77"/>
      <c r="C6" s="77"/>
      <c r="D6" s="14"/>
      <c r="E6" s="14"/>
      <c r="F6" s="14"/>
    </row>
    <row r="7" spans="1:29" s="3" customFormat="1" ht="15.75" customHeight="1">
      <c r="B7" s="24" t="s">
        <v>47</v>
      </c>
      <c r="C7" s="132"/>
      <c r="D7" s="132"/>
      <c r="E7" s="132"/>
      <c r="F7" s="132"/>
      <c r="G7" s="11"/>
      <c r="I7" s="8"/>
      <c r="J7" s="6"/>
      <c r="K7" s="6"/>
      <c r="L7" s="6"/>
      <c r="M7" s="6"/>
      <c r="N7" s="6"/>
      <c r="O7" s="6"/>
    </row>
    <row r="8" spans="1:29" s="3" customFormat="1">
      <c r="B8" s="133"/>
      <c r="C8" s="12"/>
      <c r="D8" s="133"/>
      <c r="E8" s="133"/>
      <c r="F8" s="133"/>
      <c r="G8" s="34"/>
      <c r="H8" s="456" t="s">
        <v>48</v>
      </c>
      <c r="I8" s="484"/>
      <c r="J8" s="485"/>
      <c r="K8" s="457"/>
      <c r="L8" s="457"/>
      <c r="M8" s="40"/>
      <c r="N8" s="40"/>
      <c r="O8" s="35"/>
      <c r="P8" s="36"/>
      <c r="Q8" s="36"/>
      <c r="R8" s="36"/>
    </row>
    <row r="9" spans="1:29" s="3" customFormat="1">
      <c r="B9" s="12"/>
      <c r="C9" s="12"/>
      <c r="D9" s="133"/>
      <c r="E9" s="133"/>
      <c r="F9" s="63" t="s">
        <v>49</v>
      </c>
      <c r="H9" s="39" t="s">
        <v>50</v>
      </c>
      <c r="I9" s="38"/>
      <c r="K9" s="40"/>
      <c r="L9" s="40"/>
      <c r="M9" s="40"/>
      <c r="N9" s="40"/>
      <c r="O9" s="35"/>
      <c r="P9" s="36"/>
      <c r="Q9" s="36"/>
      <c r="R9" s="36"/>
    </row>
    <row r="10" spans="1:29" s="7" customFormat="1" ht="18.75">
      <c r="B10" s="139" t="s">
        <v>51</v>
      </c>
      <c r="C10" s="20"/>
      <c r="D10" s="20"/>
      <c r="E10" s="191" t="s">
        <v>52</v>
      </c>
      <c r="F10" s="191" t="s">
        <v>53</v>
      </c>
      <c r="G10" s="191" t="s">
        <v>54</v>
      </c>
      <c r="H10" s="191" t="s">
        <v>55</v>
      </c>
      <c r="I10" s="191" t="s">
        <v>56</v>
      </c>
      <c r="J10" s="191" t="s">
        <v>57</v>
      </c>
      <c r="K10" s="191" t="s">
        <v>58</v>
      </c>
      <c r="L10" s="191" t="s">
        <v>59</v>
      </c>
      <c r="M10" s="191" t="s">
        <v>60</v>
      </c>
      <c r="N10" s="191" t="s">
        <v>61</v>
      </c>
      <c r="O10" s="191" t="s">
        <v>62</v>
      </c>
      <c r="P10" s="191" t="s">
        <v>63</v>
      </c>
      <c r="Q10" s="191" t="s">
        <v>64</v>
      </c>
      <c r="R10" s="191" t="s">
        <v>65</v>
      </c>
      <c r="S10" s="191" t="s">
        <v>66</v>
      </c>
      <c r="T10" s="191" t="s">
        <v>67</v>
      </c>
      <c r="U10" s="191" t="s">
        <v>68</v>
      </c>
      <c r="V10" s="191" t="s">
        <v>69</v>
      </c>
      <c r="W10" s="191" t="s">
        <v>70</v>
      </c>
      <c r="X10" s="191" t="s">
        <v>71</v>
      </c>
      <c r="Y10" s="191" t="s">
        <v>72</v>
      </c>
      <c r="Z10" s="191" t="s">
        <v>73</v>
      </c>
      <c r="AA10" s="191" t="s">
        <v>74</v>
      </c>
      <c r="AB10" s="191" t="s">
        <v>75</v>
      </c>
    </row>
    <row r="11" spans="1:29">
      <c r="A11" s="481">
        <v>1</v>
      </c>
      <c r="B11" s="133" t="s">
        <v>76</v>
      </c>
      <c r="C11" s="133"/>
      <c r="D11" s="41"/>
      <c r="E11" s="186">
        <v>144</v>
      </c>
      <c r="F11" s="186">
        <v>151</v>
      </c>
      <c r="G11" s="186">
        <v>159</v>
      </c>
      <c r="H11" s="157">
        <v>170</v>
      </c>
      <c r="I11" s="157">
        <v>180</v>
      </c>
      <c r="J11" s="157">
        <v>188</v>
      </c>
      <c r="K11" s="366">
        <v>196</v>
      </c>
      <c r="L11" s="367">
        <v>203</v>
      </c>
      <c r="M11" s="367">
        <v>208</v>
      </c>
      <c r="N11" s="367">
        <v>214</v>
      </c>
      <c r="O11" s="367">
        <v>218</v>
      </c>
      <c r="P11" s="367">
        <v>231</v>
      </c>
      <c r="Q11" s="367">
        <v>239</v>
      </c>
      <c r="R11" s="367">
        <v>241</v>
      </c>
      <c r="S11" s="367">
        <v>243</v>
      </c>
      <c r="T11" s="367">
        <v>246</v>
      </c>
      <c r="U11" s="367">
        <v>248</v>
      </c>
      <c r="V11" s="367">
        <v>251</v>
      </c>
      <c r="W11" s="367">
        <v>253</v>
      </c>
      <c r="X11" s="367">
        <v>256</v>
      </c>
      <c r="Y11" s="367">
        <v>258</v>
      </c>
      <c r="Z11" s="367">
        <v>261</v>
      </c>
      <c r="AA11" s="367">
        <v>264</v>
      </c>
      <c r="AB11" s="368">
        <v>266</v>
      </c>
      <c r="AC11" s="129"/>
    </row>
    <row r="12" spans="1:29">
      <c r="A12" s="481">
        <v>2</v>
      </c>
      <c r="B12" s="133" t="s">
        <v>77</v>
      </c>
      <c r="C12" s="133"/>
      <c r="D12" s="41"/>
      <c r="E12" s="211">
        <v>0</v>
      </c>
      <c r="F12" s="211">
        <v>0</v>
      </c>
      <c r="G12" s="186">
        <v>0</v>
      </c>
      <c r="H12" s="186">
        <v>0</v>
      </c>
      <c r="I12" s="186">
        <v>0</v>
      </c>
      <c r="J12" s="186">
        <v>0</v>
      </c>
      <c r="K12" s="186">
        <v>0</v>
      </c>
      <c r="L12" s="186">
        <v>0</v>
      </c>
      <c r="M12" s="186">
        <v>0</v>
      </c>
      <c r="N12" s="186">
        <v>0</v>
      </c>
      <c r="O12" s="186">
        <v>0</v>
      </c>
      <c r="P12" s="186">
        <v>0</v>
      </c>
      <c r="Q12" s="186">
        <v>0</v>
      </c>
      <c r="R12" s="186">
        <v>0</v>
      </c>
      <c r="S12" s="186">
        <v>0</v>
      </c>
      <c r="T12" s="186">
        <v>0</v>
      </c>
      <c r="U12" s="186">
        <v>0</v>
      </c>
      <c r="V12" s="186">
        <v>0</v>
      </c>
      <c r="W12" s="186">
        <v>0</v>
      </c>
      <c r="X12" s="186">
        <v>0</v>
      </c>
      <c r="Y12" s="186">
        <v>0</v>
      </c>
      <c r="Z12" s="186">
        <v>0</v>
      </c>
      <c r="AA12" s="186">
        <v>0</v>
      </c>
      <c r="AB12" s="186">
        <v>0</v>
      </c>
      <c r="AC12" s="129"/>
    </row>
    <row r="13" spans="1:29">
      <c r="A13" s="481" t="s">
        <v>78</v>
      </c>
      <c r="B13" s="133" t="s">
        <v>79</v>
      </c>
      <c r="C13" s="133"/>
      <c r="D13" s="41"/>
      <c r="E13" s="211">
        <v>0</v>
      </c>
      <c r="F13" s="211">
        <v>0</v>
      </c>
      <c r="G13" s="186">
        <v>0</v>
      </c>
      <c r="H13" s="186">
        <v>0</v>
      </c>
      <c r="I13" s="186">
        <v>0</v>
      </c>
      <c r="J13" s="186">
        <v>0</v>
      </c>
      <c r="K13" s="186">
        <v>0</v>
      </c>
      <c r="L13" s="186">
        <v>0</v>
      </c>
      <c r="M13" s="186">
        <v>0</v>
      </c>
      <c r="N13" s="186">
        <v>0</v>
      </c>
      <c r="O13" s="186">
        <v>0</v>
      </c>
      <c r="P13" s="186">
        <v>0</v>
      </c>
      <c r="Q13" s="186">
        <v>0</v>
      </c>
      <c r="R13" s="186">
        <v>0</v>
      </c>
      <c r="S13" s="186">
        <v>0</v>
      </c>
      <c r="T13" s="186">
        <v>0</v>
      </c>
      <c r="U13" s="186">
        <v>0</v>
      </c>
      <c r="V13" s="186">
        <v>0</v>
      </c>
      <c r="W13" s="186">
        <v>0</v>
      </c>
      <c r="X13" s="186">
        <v>0</v>
      </c>
      <c r="Y13" s="186">
        <v>0</v>
      </c>
      <c r="Z13" s="186">
        <v>0</v>
      </c>
      <c r="AA13" s="186">
        <v>0</v>
      </c>
      <c r="AB13" s="186">
        <v>0</v>
      </c>
      <c r="AC13" s="129"/>
    </row>
    <row r="14" spans="1:29">
      <c r="A14" s="481">
        <v>3</v>
      </c>
      <c r="B14" s="133" t="s">
        <v>80</v>
      </c>
      <c r="C14" s="133"/>
      <c r="D14" s="41"/>
      <c r="E14" s="211">
        <v>0</v>
      </c>
      <c r="F14" s="211">
        <v>0</v>
      </c>
      <c r="G14" s="186">
        <v>0</v>
      </c>
      <c r="H14" s="186">
        <v>0</v>
      </c>
      <c r="I14" s="186">
        <v>0</v>
      </c>
      <c r="J14" s="186">
        <v>0</v>
      </c>
      <c r="K14" s="186">
        <v>0</v>
      </c>
      <c r="L14" s="186">
        <v>0</v>
      </c>
      <c r="M14" s="186">
        <v>0</v>
      </c>
      <c r="N14" s="186">
        <v>0</v>
      </c>
      <c r="O14" s="186">
        <v>0</v>
      </c>
      <c r="P14" s="186">
        <v>0</v>
      </c>
      <c r="Q14" s="186">
        <v>0</v>
      </c>
      <c r="R14" s="186">
        <v>0</v>
      </c>
      <c r="S14" s="186">
        <v>0</v>
      </c>
      <c r="T14" s="186">
        <v>0</v>
      </c>
      <c r="U14" s="186">
        <v>0</v>
      </c>
      <c r="V14" s="186">
        <v>0</v>
      </c>
      <c r="W14" s="186">
        <v>0</v>
      </c>
      <c r="X14" s="186">
        <v>0</v>
      </c>
      <c r="Y14" s="186">
        <v>0</v>
      </c>
      <c r="Z14" s="186">
        <v>0</v>
      </c>
      <c r="AA14" s="186">
        <v>0</v>
      </c>
      <c r="AB14" s="186">
        <v>0</v>
      </c>
      <c r="AC14" s="129"/>
    </row>
    <row r="15" spans="1:29">
      <c r="A15" s="481">
        <v>4</v>
      </c>
      <c r="B15" s="133" t="s">
        <v>81</v>
      </c>
      <c r="C15" s="133"/>
      <c r="D15" s="41"/>
      <c r="E15" s="211">
        <v>0</v>
      </c>
      <c r="F15" s="211">
        <v>0</v>
      </c>
      <c r="G15" s="186">
        <v>0</v>
      </c>
      <c r="H15" s="186">
        <v>0</v>
      </c>
      <c r="I15" s="186">
        <v>0</v>
      </c>
      <c r="J15" s="186">
        <v>0</v>
      </c>
      <c r="K15" s="186">
        <v>0</v>
      </c>
      <c r="L15" s="186">
        <v>0</v>
      </c>
      <c r="M15" s="186">
        <v>0</v>
      </c>
      <c r="N15" s="186">
        <v>0</v>
      </c>
      <c r="O15" s="186">
        <v>0</v>
      </c>
      <c r="P15" s="186">
        <v>0</v>
      </c>
      <c r="Q15" s="186">
        <v>0</v>
      </c>
      <c r="R15" s="186">
        <v>0</v>
      </c>
      <c r="S15" s="186">
        <v>0</v>
      </c>
      <c r="T15" s="186">
        <v>0</v>
      </c>
      <c r="U15" s="186">
        <v>0</v>
      </c>
      <c r="V15" s="186">
        <v>0</v>
      </c>
      <c r="W15" s="186">
        <v>0</v>
      </c>
      <c r="X15" s="186">
        <v>0</v>
      </c>
      <c r="Y15" s="186">
        <v>0</v>
      </c>
      <c r="Z15" s="186">
        <v>0</v>
      </c>
      <c r="AA15" s="186">
        <v>0</v>
      </c>
      <c r="AB15" s="186">
        <v>0</v>
      </c>
      <c r="AC15" s="129"/>
    </row>
    <row r="16" spans="1:29">
      <c r="A16" s="481">
        <v>5</v>
      </c>
      <c r="B16" s="133" t="s">
        <v>82</v>
      </c>
      <c r="C16" s="133"/>
      <c r="D16" s="41"/>
      <c r="E16" s="211">
        <v>0.06</v>
      </c>
      <c r="F16" s="211">
        <v>0.06</v>
      </c>
      <c r="G16" s="211">
        <v>0.06</v>
      </c>
      <c r="H16" s="211">
        <v>0.06</v>
      </c>
      <c r="I16" s="211">
        <v>0.06</v>
      </c>
      <c r="J16" s="211">
        <v>0.06</v>
      </c>
      <c r="K16" s="211">
        <v>0.06</v>
      </c>
      <c r="L16" s="211">
        <v>0.06</v>
      </c>
      <c r="M16" s="211">
        <v>0.06</v>
      </c>
      <c r="N16" s="211">
        <v>0.06</v>
      </c>
      <c r="O16" s="211">
        <v>0.06</v>
      </c>
      <c r="P16" s="211">
        <v>0.06</v>
      </c>
      <c r="Q16" s="211">
        <v>0.06</v>
      </c>
      <c r="R16" s="211">
        <v>0.06</v>
      </c>
      <c r="S16" s="211">
        <v>0.06</v>
      </c>
      <c r="T16" s="211">
        <v>0.06</v>
      </c>
      <c r="U16" s="211">
        <v>0.06</v>
      </c>
      <c r="V16" s="211">
        <v>0.06</v>
      </c>
      <c r="W16" s="211">
        <v>0.06</v>
      </c>
      <c r="X16" s="211">
        <v>0.06</v>
      </c>
      <c r="Y16" s="211">
        <v>0.06</v>
      </c>
      <c r="Z16" s="211">
        <v>0.06</v>
      </c>
      <c r="AA16" s="211">
        <v>0.06</v>
      </c>
      <c r="AB16" s="211">
        <v>0.06</v>
      </c>
      <c r="AC16" s="129"/>
    </row>
    <row r="17" spans="1:28">
      <c r="A17" s="481">
        <v>6</v>
      </c>
      <c r="B17" s="133" t="s">
        <v>83</v>
      </c>
      <c r="C17" s="133"/>
      <c r="D17" s="41"/>
      <c r="E17" s="211">
        <v>0</v>
      </c>
      <c r="F17" s="211">
        <v>0</v>
      </c>
      <c r="G17" s="186">
        <v>0</v>
      </c>
      <c r="H17" s="186">
        <v>0</v>
      </c>
      <c r="I17" s="186">
        <v>0</v>
      </c>
      <c r="J17" s="186">
        <v>0</v>
      </c>
      <c r="K17" s="186">
        <v>0</v>
      </c>
      <c r="L17" s="186">
        <v>0</v>
      </c>
      <c r="M17" s="186">
        <v>0</v>
      </c>
      <c r="N17" s="186">
        <v>0</v>
      </c>
      <c r="O17" s="186">
        <v>0</v>
      </c>
      <c r="P17" s="186">
        <v>0</v>
      </c>
      <c r="Q17" s="186">
        <v>0</v>
      </c>
      <c r="R17" s="186">
        <v>0</v>
      </c>
      <c r="S17" s="186">
        <v>0</v>
      </c>
      <c r="T17" s="186">
        <v>0</v>
      </c>
      <c r="U17" s="186">
        <v>0</v>
      </c>
      <c r="V17" s="186">
        <v>0</v>
      </c>
      <c r="W17" s="186">
        <v>0</v>
      </c>
      <c r="X17" s="186">
        <v>0</v>
      </c>
      <c r="Y17" s="186">
        <v>0</v>
      </c>
      <c r="Z17" s="186">
        <v>0</v>
      </c>
      <c r="AA17" s="186">
        <v>0</v>
      </c>
      <c r="AB17" s="186">
        <v>0</v>
      </c>
    </row>
    <row r="18" spans="1:28">
      <c r="A18" s="481">
        <v>7</v>
      </c>
      <c r="B18" s="24" t="s">
        <v>84</v>
      </c>
      <c r="C18" s="21"/>
      <c r="D18" s="42"/>
      <c r="E18" s="151">
        <f>E11-E16-E17</f>
        <v>143.94</v>
      </c>
      <c r="F18" s="151">
        <f>F11-F16-F17</f>
        <v>150.94</v>
      </c>
      <c r="G18" s="151">
        <f>G11-G16-G17</f>
        <v>158.94</v>
      </c>
      <c r="H18" s="151">
        <f>H11-H16-H17</f>
        <v>169.94</v>
      </c>
      <c r="I18" s="151">
        <f t="shared" ref="I18:N18" si="0">I11-I16-I17</f>
        <v>179.94</v>
      </c>
      <c r="J18" s="151">
        <f t="shared" si="0"/>
        <v>187.94</v>
      </c>
      <c r="K18" s="151">
        <f t="shared" si="0"/>
        <v>195.94</v>
      </c>
      <c r="L18" s="151">
        <f t="shared" si="0"/>
        <v>202.94</v>
      </c>
      <c r="M18" s="151">
        <f t="shared" si="0"/>
        <v>207.94</v>
      </c>
      <c r="N18" s="151">
        <f t="shared" si="0"/>
        <v>213.94</v>
      </c>
      <c r="O18" s="151">
        <f t="shared" ref="O18" si="1">O11-O16-O17</f>
        <v>217.94</v>
      </c>
      <c r="P18" s="151">
        <f t="shared" ref="P18" si="2">P11-P16-P17</f>
        <v>230.94</v>
      </c>
      <c r="Q18" s="151">
        <f t="shared" ref="Q18" si="3">Q11-Q16-Q17</f>
        <v>238.94</v>
      </c>
      <c r="R18" s="151">
        <f t="shared" ref="R18:AA18" si="4">R11-R16-R17</f>
        <v>240.94</v>
      </c>
      <c r="S18" s="151">
        <f t="shared" si="4"/>
        <v>242.94</v>
      </c>
      <c r="T18" s="151">
        <f t="shared" si="4"/>
        <v>245.94</v>
      </c>
      <c r="U18" s="151">
        <f t="shared" si="4"/>
        <v>247.94</v>
      </c>
      <c r="V18" s="151">
        <f t="shared" si="4"/>
        <v>250.94</v>
      </c>
      <c r="W18" s="151">
        <f t="shared" si="4"/>
        <v>252.94</v>
      </c>
      <c r="X18" s="151">
        <f t="shared" si="4"/>
        <v>255.94</v>
      </c>
      <c r="Y18" s="151">
        <f t="shared" si="4"/>
        <v>257.94</v>
      </c>
      <c r="Z18" s="151">
        <f t="shared" si="4"/>
        <v>260.94</v>
      </c>
      <c r="AA18" s="151">
        <f t="shared" si="4"/>
        <v>263.94</v>
      </c>
      <c r="AB18" s="151">
        <f t="shared" ref="AB18" si="5">AB11-AB16-AB17</f>
        <v>265.94</v>
      </c>
    </row>
    <row r="19" spans="1:28">
      <c r="A19" s="481">
        <v>8</v>
      </c>
      <c r="B19" s="133" t="s">
        <v>85</v>
      </c>
      <c r="C19" s="369">
        <v>0.15</v>
      </c>
      <c r="D19" s="41"/>
      <c r="E19" s="186">
        <f>SUM(E11*C19)</f>
        <v>21.599999999999998</v>
      </c>
      <c r="F19" s="186">
        <f>SUM(F11*C19)</f>
        <v>22.65</v>
      </c>
      <c r="G19" s="186">
        <f>SUM(G11*C19)</f>
        <v>23.849999999999998</v>
      </c>
      <c r="H19" s="186">
        <f>SUM(H11*C19)</f>
        <v>25.5</v>
      </c>
      <c r="I19" s="186">
        <f>SUM(I11*C19)</f>
        <v>27</v>
      </c>
      <c r="J19" s="186">
        <f>SUM(J11*C19)</f>
        <v>28.2</v>
      </c>
      <c r="K19" s="186">
        <f>SUM(K11*C19)</f>
        <v>29.4</v>
      </c>
      <c r="L19" s="186">
        <f>SUM(L11*C19)</f>
        <v>30.45</v>
      </c>
      <c r="M19" s="186">
        <f>SUM(M11*C19)</f>
        <v>31.2</v>
      </c>
      <c r="N19" s="186">
        <f>SUM(N11*C19)</f>
        <v>32.1</v>
      </c>
      <c r="O19" s="186">
        <f>SUM(O11*C19)</f>
        <v>32.699999999999996</v>
      </c>
      <c r="P19" s="186">
        <f>SUM(P11*C19)</f>
        <v>34.65</v>
      </c>
      <c r="Q19" s="186">
        <f>SUM(Q11*C19)</f>
        <v>35.85</v>
      </c>
      <c r="R19" s="186">
        <f>SUM(R11*C19)</f>
        <v>36.15</v>
      </c>
      <c r="S19" s="186">
        <f>SUM(S11*C19)</f>
        <v>36.449999999999996</v>
      </c>
      <c r="T19" s="186">
        <f>SUM(T11*C19)</f>
        <v>36.9</v>
      </c>
      <c r="U19" s="186">
        <f>SUM(U11*C19)</f>
        <v>37.199999999999996</v>
      </c>
      <c r="V19" s="186">
        <f>SUM(V11*C19)</f>
        <v>37.65</v>
      </c>
      <c r="W19" s="186">
        <f>SUM(W11*C19)</f>
        <v>37.949999999999996</v>
      </c>
      <c r="X19" s="186">
        <f>SUM(X11*C19)</f>
        <v>38.4</v>
      </c>
      <c r="Y19" s="186">
        <f>SUM(Y11*C19)</f>
        <v>38.699999999999996</v>
      </c>
      <c r="Z19" s="186">
        <f>SUM(Z11*C19)</f>
        <v>39.15</v>
      </c>
      <c r="AA19" s="186">
        <f>SUM(AA11*C19)</f>
        <v>39.6</v>
      </c>
      <c r="AB19" s="186">
        <f>SUM(AB11*C19)</f>
        <v>39.9</v>
      </c>
    </row>
    <row r="20" spans="1:28">
      <c r="A20" s="481">
        <v>9</v>
      </c>
      <c r="B20" s="133" t="s">
        <v>86</v>
      </c>
      <c r="C20" s="133"/>
      <c r="D20" s="41"/>
      <c r="E20" s="212">
        <v>0</v>
      </c>
      <c r="F20" s="212">
        <v>0</v>
      </c>
      <c r="G20" s="190">
        <v>0</v>
      </c>
      <c r="H20" s="213">
        <v>0</v>
      </c>
      <c r="I20" s="213">
        <v>0</v>
      </c>
      <c r="J20" s="213">
        <v>0</v>
      </c>
      <c r="K20" s="213">
        <v>0</v>
      </c>
      <c r="L20" s="213">
        <v>0</v>
      </c>
      <c r="M20" s="213">
        <v>0</v>
      </c>
      <c r="N20" s="213">
        <v>0</v>
      </c>
      <c r="O20" s="213">
        <v>0</v>
      </c>
      <c r="P20" s="213">
        <v>0</v>
      </c>
      <c r="Q20" s="213">
        <v>0</v>
      </c>
      <c r="R20" s="213">
        <v>0</v>
      </c>
      <c r="S20" s="213">
        <v>0</v>
      </c>
      <c r="T20" s="213">
        <v>0</v>
      </c>
      <c r="U20" s="213">
        <v>0</v>
      </c>
      <c r="V20" s="213">
        <v>0</v>
      </c>
      <c r="W20" s="213">
        <v>0</v>
      </c>
      <c r="X20" s="213">
        <v>0</v>
      </c>
      <c r="Y20" s="213">
        <v>0</v>
      </c>
      <c r="Z20" s="213">
        <v>0</v>
      </c>
      <c r="AA20" s="213">
        <v>0</v>
      </c>
      <c r="AB20" s="213">
        <v>0</v>
      </c>
    </row>
    <row r="21" spans="1:28">
      <c r="A21" s="481">
        <v>10</v>
      </c>
      <c r="B21" s="24" t="s">
        <v>87</v>
      </c>
      <c r="C21" s="22"/>
      <c r="D21" s="42"/>
      <c r="E21" s="188">
        <f>E18+E19+E20</f>
        <v>165.54</v>
      </c>
      <c r="F21" s="188">
        <f>F18+F19+F20</f>
        <v>173.59</v>
      </c>
      <c r="G21" s="188">
        <f>G18+G19+G20</f>
        <v>182.79</v>
      </c>
      <c r="H21" s="188">
        <f t="shared" ref="H21:R21" si="6">H18+H19+H20</f>
        <v>195.44</v>
      </c>
      <c r="I21" s="188">
        <f t="shared" si="6"/>
        <v>206.94</v>
      </c>
      <c r="J21" s="188">
        <f t="shared" si="6"/>
        <v>216.14</v>
      </c>
      <c r="K21" s="188">
        <f t="shared" si="6"/>
        <v>225.34</v>
      </c>
      <c r="L21" s="188">
        <f t="shared" si="6"/>
        <v>233.39</v>
      </c>
      <c r="M21" s="188">
        <f t="shared" si="6"/>
        <v>239.14</v>
      </c>
      <c r="N21" s="188">
        <f t="shared" si="6"/>
        <v>246.04</v>
      </c>
      <c r="O21" s="188">
        <f t="shared" si="6"/>
        <v>250.64</v>
      </c>
      <c r="P21" s="188">
        <f t="shared" si="6"/>
        <v>265.58999999999997</v>
      </c>
      <c r="Q21" s="188">
        <f t="shared" si="6"/>
        <v>274.79000000000002</v>
      </c>
      <c r="R21" s="188">
        <f t="shared" si="6"/>
        <v>277.08999999999997</v>
      </c>
      <c r="S21" s="188">
        <f t="shared" ref="S21:AB21" si="7">S18+S19+S20</f>
        <v>279.39</v>
      </c>
      <c r="T21" s="188">
        <f t="shared" si="7"/>
        <v>282.83999999999997</v>
      </c>
      <c r="U21" s="188">
        <f t="shared" si="7"/>
        <v>285.14</v>
      </c>
      <c r="V21" s="188">
        <f t="shared" si="7"/>
        <v>288.58999999999997</v>
      </c>
      <c r="W21" s="188">
        <f t="shared" si="7"/>
        <v>290.89</v>
      </c>
      <c r="X21" s="188">
        <f t="shared" si="7"/>
        <v>294.33999999999997</v>
      </c>
      <c r="Y21" s="188">
        <f t="shared" si="7"/>
        <v>296.64</v>
      </c>
      <c r="Z21" s="188">
        <f t="shared" si="7"/>
        <v>300.08999999999997</v>
      </c>
      <c r="AA21" s="188">
        <f t="shared" si="7"/>
        <v>303.54000000000002</v>
      </c>
      <c r="AB21" s="188">
        <f t="shared" si="7"/>
        <v>305.83999999999997</v>
      </c>
    </row>
    <row r="22" spans="1:28">
      <c r="A22" s="214"/>
      <c r="B22" s="215"/>
      <c r="C22" s="216"/>
      <c r="D22" s="217"/>
      <c r="E22" s="217"/>
      <c r="F22" s="217"/>
      <c r="G22" s="200"/>
      <c r="H22" s="200"/>
      <c r="I22" s="200"/>
      <c r="J22" s="200"/>
      <c r="K22" s="200"/>
      <c r="L22" s="200"/>
      <c r="M22" s="200"/>
      <c r="N22" s="200"/>
      <c r="O22" s="218"/>
      <c r="P22" s="218"/>
      <c r="Q22" s="218"/>
      <c r="R22" s="219"/>
      <c r="S22" s="200"/>
      <c r="T22" s="200"/>
      <c r="U22" s="200"/>
      <c r="V22" s="200"/>
      <c r="W22" s="200"/>
      <c r="X22" s="200"/>
      <c r="Y22" s="218"/>
      <c r="Z22" s="218"/>
      <c r="AA22" s="218"/>
      <c r="AB22" s="219"/>
    </row>
    <row r="23" spans="1:28" ht="15.75" customHeight="1">
      <c r="A23" s="129"/>
      <c r="B23" s="139" t="s">
        <v>88</v>
      </c>
      <c r="C23" s="25"/>
      <c r="D23" s="43"/>
      <c r="E23" s="43"/>
      <c r="F23" s="43"/>
      <c r="G23" s="44"/>
      <c r="H23" s="44"/>
      <c r="I23" s="44"/>
      <c r="J23" s="44"/>
      <c r="K23" s="44"/>
      <c r="L23" s="44"/>
      <c r="M23" s="44"/>
      <c r="N23" s="44"/>
      <c r="O23" s="44"/>
      <c r="P23" s="44"/>
      <c r="Q23" s="44"/>
      <c r="R23" s="44"/>
      <c r="S23" s="44"/>
      <c r="T23" s="44"/>
      <c r="U23" s="44"/>
      <c r="V23" s="44"/>
      <c r="W23" s="44"/>
      <c r="X23" s="44"/>
      <c r="Y23" s="44"/>
      <c r="Z23" s="44"/>
      <c r="AA23" s="44"/>
      <c r="AB23" s="44"/>
    </row>
    <row r="24" spans="1:28">
      <c r="A24" s="51"/>
      <c r="B24" s="24" t="s">
        <v>89</v>
      </c>
      <c r="C24" s="26"/>
      <c r="D24" s="176" t="s">
        <v>90</v>
      </c>
      <c r="E24" s="177"/>
      <c r="F24" s="177"/>
      <c r="G24" s="178"/>
      <c r="H24" s="46"/>
      <c r="I24" s="46"/>
      <c r="J24" s="46"/>
      <c r="K24" s="46"/>
      <c r="L24" s="46"/>
      <c r="M24" s="46"/>
      <c r="N24" s="46"/>
      <c r="O24" s="47"/>
      <c r="P24" s="47"/>
      <c r="Q24" s="47"/>
      <c r="R24" s="47"/>
      <c r="S24" s="46"/>
      <c r="T24" s="46"/>
      <c r="U24" s="46"/>
      <c r="V24" s="46"/>
      <c r="W24" s="46"/>
      <c r="X24" s="46"/>
      <c r="Y24" s="47"/>
      <c r="Z24" s="47"/>
      <c r="AA24" s="47"/>
      <c r="AB24" s="47"/>
    </row>
    <row r="25" spans="1:28">
      <c r="A25" s="51"/>
      <c r="B25" s="28" t="s">
        <v>91</v>
      </c>
      <c r="C25" s="132"/>
      <c r="D25" s="220" t="s">
        <v>92</v>
      </c>
      <c r="E25" s="191" t="s">
        <v>52</v>
      </c>
      <c r="F25" s="191" t="s">
        <v>53</v>
      </c>
      <c r="G25" s="191" t="s">
        <v>54</v>
      </c>
      <c r="H25" s="191" t="s">
        <v>55</v>
      </c>
      <c r="I25" s="191" t="s">
        <v>56</v>
      </c>
      <c r="J25" s="191" t="s">
        <v>57</v>
      </c>
      <c r="K25" s="191" t="s">
        <v>58</v>
      </c>
      <c r="L25" s="191" t="s">
        <v>59</v>
      </c>
      <c r="M25" s="191" t="s">
        <v>60</v>
      </c>
      <c r="N25" s="191" t="s">
        <v>61</v>
      </c>
      <c r="O25" s="191" t="s">
        <v>62</v>
      </c>
      <c r="P25" s="191" t="s">
        <v>63</v>
      </c>
      <c r="Q25" s="191" t="s">
        <v>64</v>
      </c>
      <c r="R25" s="191" t="s">
        <v>65</v>
      </c>
      <c r="S25" s="191" t="s">
        <v>66</v>
      </c>
      <c r="T25" s="191" t="s">
        <v>67</v>
      </c>
      <c r="U25" s="191" t="s">
        <v>68</v>
      </c>
      <c r="V25" s="191" t="s">
        <v>69</v>
      </c>
      <c r="W25" s="191" t="s">
        <v>70</v>
      </c>
      <c r="X25" s="191" t="s">
        <v>71</v>
      </c>
      <c r="Y25" s="191" t="s">
        <v>72</v>
      </c>
      <c r="Z25" s="191" t="s">
        <v>73</v>
      </c>
      <c r="AA25" s="191" t="s">
        <v>74</v>
      </c>
      <c r="AB25" s="191" t="s">
        <v>75</v>
      </c>
    </row>
    <row r="26" spans="1:28" ht="30">
      <c r="A26" s="134" t="s">
        <v>93</v>
      </c>
      <c r="B26" s="482" t="s">
        <v>94</v>
      </c>
      <c r="C26" s="222"/>
      <c r="D26" s="354" t="s">
        <v>95</v>
      </c>
      <c r="E26" s="153">
        <f>239*(160/380)</f>
        <v>100.63157894736841</v>
      </c>
      <c r="F26" s="153">
        <v>100.63157894736841</v>
      </c>
      <c r="G26" s="157">
        <v>100.63157894736841</v>
      </c>
      <c r="H26" s="157">
        <v>100.63157894736841</v>
      </c>
      <c r="I26" s="157">
        <v>100.63157894736841</v>
      </c>
      <c r="J26" s="157">
        <v>100.63157894736841</v>
      </c>
      <c r="K26" s="157">
        <v>100.63157894736841</v>
      </c>
      <c r="L26" s="157">
        <v>100.63157894736841</v>
      </c>
      <c r="M26" s="157">
        <v>100.63157894736841</v>
      </c>
      <c r="N26" s="157">
        <v>100.63157894736841</v>
      </c>
      <c r="O26" s="157">
        <v>100.63157894736841</v>
      </c>
      <c r="P26" s="157">
        <v>100.63157894736841</v>
      </c>
      <c r="Q26" s="157">
        <v>100.63157894736841</v>
      </c>
      <c r="R26" s="157">
        <v>100.63157894736841</v>
      </c>
      <c r="S26" s="157">
        <v>100.63157894736841</v>
      </c>
      <c r="T26" s="157">
        <v>100.63157894736841</v>
      </c>
      <c r="U26" s="157">
        <v>100.63157894736841</v>
      </c>
      <c r="V26" s="157">
        <v>100.63157894736841</v>
      </c>
      <c r="W26" s="157">
        <v>100.63157894736841</v>
      </c>
      <c r="X26" s="157">
        <v>100.63157894736841</v>
      </c>
      <c r="Y26" s="157">
        <v>100.63157894736841</v>
      </c>
      <c r="Z26" s="157">
        <v>100.63157894736841</v>
      </c>
      <c r="AA26" s="157">
        <v>100.63157894736841</v>
      </c>
      <c r="AB26" s="157">
        <v>100.63157894736841</v>
      </c>
    </row>
    <row r="27" spans="1:28" s="129" customFormat="1" ht="31.5">
      <c r="A27" s="134" t="s">
        <v>96</v>
      </c>
      <c r="B27" s="483" t="s">
        <v>97</v>
      </c>
      <c r="C27" s="222"/>
      <c r="D27" s="223" t="str">
        <f>D26</f>
        <v>Large Hydroelectric</v>
      </c>
      <c r="E27" s="153">
        <f>239*(108/380)</f>
        <v>67.926315789473676</v>
      </c>
      <c r="F27" s="153">
        <v>67.926315789473676</v>
      </c>
      <c r="G27" s="157">
        <v>67.926315789473676</v>
      </c>
      <c r="H27" s="157">
        <v>67.926315789473676</v>
      </c>
      <c r="I27" s="157">
        <v>67.926315789473676</v>
      </c>
      <c r="J27" s="157">
        <v>67.926315789473676</v>
      </c>
      <c r="K27" s="157">
        <v>67.926315789473676</v>
      </c>
      <c r="L27" s="157">
        <v>67.926315789473676</v>
      </c>
      <c r="M27" s="157">
        <v>67.926315789473676</v>
      </c>
      <c r="N27" s="157">
        <v>67.926315789473676</v>
      </c>
      <c r="O27" s="157">
        <v>67.926315789473676</v>
      </c>
      <c r="P27" s="157">
        <v>67.926315789473676</v>
      </c>
      <c r="Q27" s="157">
        <v>67.926315789473676</v>
      </c>
      <c r="R27" s="157">
        <v>67.926315789473676</v>
      </c>
      <c r="S27" s="157">
        <v>67.926315789473676</v>
      </c>
      <c r="T27" s="157">
        <v>67.926315789473676</v>
      </c>
      <c r="U27" s="157">
        <v>67.926315789473676</v>
      </c>
      <c r="V27" s="157">
        <v>67.926315789473676</v>
      </c>
      <c r="W27" s="157">
        <v>67.926315789473676</v>
      </c>
      <c r="X27" s="157">
        <v>67.926315789473676</v>
      </c>
      <c r="Y27" s="157">
        <v>67.926315789473676</v>
      </c>
      <c r="Z27" s="157">
        <v>67.926315789473676</v>
      </c>
      <c r="AA27" s="157">
        <v>67.926315789473676</v>
      </c>
      <c r="AB27" s="157">
        <v>67.926315789473676</v>
      </c>
    </row>
    <row r="28" spans="1:28" s="129" customFormat="1">
      <c r="A28" s="134" t="s">
        <v>98</v>
      </c>
      <c r="B28" s="221"/>
      <c r="C28" s="222"/>
      <c r="D28" s="223"/>
      <c r="E28" s="153"/>
      <c r="F28" s="153"/>
      <c r="G28" s="157"/>
      <c r="H28" s="157"/>
      <c r="I28" s="157"/>
      <c r="J28" s="157"/>
      <c r="K28" s="157"/>
      <c r="L28" s="157"/>
      <c r="M28" s="157"/>
      <c r="N28" s="157"/>
      <c r="O28" s="158"/>
      <c r="P28" s="158"/>
      <c r="Q28" s="158"/>
      <c r="R28" s="158"/>
      <c r="S28" s="157"/>
      <c r="T28" s="157"/>
      <c r="U28" s="157"/>
      <c r="V28" s="157"/>
      <c r="W28" s="157"/>
      <c r="X28" s="157"/>
      <c r="Y28" s="158"/>
      <c r="Z28" s="158"/>
      <c r="AA28" s="158"/>
      <c r="AB28" s="158"/>
    </row>
    <row r="29" spans="1:28" s="129" customFormat="1">
      <c r="A29" s="134" t="s">
        <v>99</v>
      </c>
      <c r="B29" s="221"/>
      <c r="C29" s="222"/>
      <c r="D29" s="223"/>
      <c r="E29" s="153"/>
      <c r="F29" s="153"/>
      <c r="G29" s="157"/>
      <c r="H29" s="157"/>
      <c r="I29" s="157"/>
      <c r="J29" s="157"/>
      <c r="K29" s="157"/>
      <c r="L29" s="157"/>
      <c r="M29" s="157"/>
      <c r="N29" s="157"/>
      <c r="O29" s="158"/>
      <c r="P29" s="158"/>
      <c r="Q29" s="158"/>
      <c r="R29" s="158"/>
      <c r="S29" s="157"/>
      <c r="T29" s="157"/>
      <c r="U29" s="157"/>
      <c r="V29" s="157"/>
      <c r="W29" s="157"/>
      <c r="X29" s="157"/>
      <c r="Y29" s="158"/>
      <c r="Z29" s="158"/>
      <c r="AA29" s="158"/>
      <c r="AB29" s="158"/>
    </row>
    <row r="30" spans="1:28">
      <c r="A30" s="134" t="s">
        <v>100</v>
      </c>
      <c r="B30" s="224"/>
      <c r="C30" s="225"/>
      <c r="D30" s="223"/>
      <c r="E30" s="153"/>
      <c r="F30" s="153"/>
      <c r="G30" s="157"/>
      <c r="H30" s="157"/>
      <c r="I30" s="157"/>
      <c r="J30" s="157"/>
      <c r="K30" s="157"/>
      <c r="L30" s="157"/>
      <c r="M30" s="157"/>
      <c r="N30" s="157"/>
      <c r="O30" s="158"/>
      <c r="P30" s="158"/>
      <c r="Q30" s="158"/>
      <c r="R30" s="158"/>
      <c r="S30" s="157"/>
      <c r="T30" s="157"/>
      <c r="U30" s="157"/>
      <c r="V30" s="157"/>
      <c r="W30" s="157"/>
      <c r="X30" s="157"/>
      <c r="Y30" s="158"/>
      <c r="Z30" s="158"/>
      <c r="AA30" s="158"/>
      <c r="AB30" s="158"/>
    </row>
    <row r="31" spans="1:28">
      <c r="A31" s="134" t="s">
        <v>101</v>
      </c>
      <c r="B31" s="221"/>
      <c r="C31" s="222"/>
      <c r="D31" s="223"/>
      <c r="E31" s="153"/>
      <c r="F31" s="153"/>
      <c r="G31" s="157"/>
      <c r="H31" s="157"/>
      <c r="I31" s="157"/>
      <c r="J31" s="157"/>
      <c r="K31" s="157"/>
      <c r="L31" s="157"/>
      <c r="M31" s="157"/>
      <c r="N31" s="157"/>
      <c r="O31" s="158"/>
      <c r="P31" s="158"/>
      <c r="Q31" s="158"/>
      <c r="R31" s="158"/>
      <c r="S31" s="157"/>
      <c r="T31" s="157"/>
      <c r="U31" s="157"/>
      <c r="V31" s="157"/>
      <c r="W31" s="157"/>
      <c r="X31" s="157"/>
      <c r="Y31" s="158"/>
      <c r="Z31" s="158"/>
      <c r="AA31" s="158"/>
      <c r="AB31" s="158"/>
    </row>
    <row r="32" spans="1:28">
      <c r="A32" s="134" t="s">
        <v>102</v>
      </c>
      <c r="B32" s="226"/>
      <c r="C32" s="30"/>
      <c r="D32" s="223"/>
      <c r="E32" s="227"/>
      <c r="F32" s="227"/>
      <c r="G32" s="205"/>
      <c r="H32" s="205"/>
      <c r="I32" s="205"/>
      <c r="J32" s="205"/>
      <c r="K32" s="205"/>
      <c r="L32" s="205"/>
      <c r="M32" s="205"/>
      <c r="N32" s="205"/>
      <c r="O32" s="228"/>
      <c r="P32" s="228"/>
      <c r="Q32" s="228"/>
      <c r="R32" s="228"/>
      <c r="S32" s="205"/>
      <c r="T32" s="205"/>
      <c r="U32" s="205"/>
      <c r="V32" s="205"/>
      <c r="W32" s="205"/>
      <c r="X32" s="205"/>
      <c r="Y32" s="228"/>
      <c r="Z32" s="228"/>
      <c r="AA32" s="228"/>
      <c r="AB32" s="228"/>
    </row>
    <row r="33" spans="1:28">
      <c r="A33" s="134"/>
      <c r="B33" s="229"/>
      <c r="C33" s="132"/>
      <c r="D33" s="133"/>
      <c r="E33" s="230"/>
      <c r="F33" s="231"/>
      <c r="G33" s="231"/>
      <c r="H33" s="231"/>
      <c r="I33" s="231"/>
      <c r="J33" s="231"/>
      <c r="K33" s="231"/>
      <c r="L33" s="231"/>
      <c r="M33" s="231"/>
      <c r="N33" s="231"/>
      <c r="O33" s="232"/>
      <c r="P33" s="232"/>
      <c r="Q33" s="232"/>
      <c r="R33" s="233"/>
      <c r="S33" s="231"/>
      <c r="T33" s="231"/>
      <c r="U33" s="231"/>
      <c r="V33" s="231"/>
      <c r="W33" s="231"/>
      <c r="X33" s="231"/>
      <c r="Y33" s="232"/>
      <c r="Z33" s="232"/>
      <c r="AA33" s="232"/>
      <c r="AB33" s="233"/>
    </row>
    <row r="34" spans="1:28">
      <c r="A34" s="134"/>
      <c r="B34" s="24" t="s">
        <v>103</v>
      </c>
      <c r="C34" s="27"/>
      <c r="D34" s="24"/>
      <c r="E34" s="56"/>
      <c r="F34" s="57"/>
      <c r="G34" s="57"/>
      <c r="H34" s="57"/>
      <c r="I34" s="57"/>
      <c r="J34" s="57"/>
      <c r="K34" s="57"/>
      <c r="L34" s="57"/>
      <c r="M34" s="57"/>
      <c r="N34" s="57"/>
      <c r="O34" s="54"/>
      <c r="P34" s="54"/>
      <c r="Q34" s="54"/>
      <c r="R34" s="55"/>
      <c r="S34" s="57"/>
      <c r="T34" s="57"/>
      <c r="U34" s="57"/>
      <c r="V34" s="57"/>
      <c r="W34" s="57"/>
      <c r="X34" s="57"/>
      <c r="Y34" s="54"/>
      <c r="Z34" s="54"/>
      <c r="AA34" s="54"/>
      <c r="AB34" s="55"/>
    </row>
    <row r="35" spans="1:28">
      <c r="A35" s="134"/>
      <c r="B35" s="28" t="s">
        <v>104</v>
      </c>
      <c r="C35" s="132"/>
      <c r="D35" s="220" t="s">
        <v>92</v>
      </c>
      <c r="E35" s="191" t="s">
        <v>52</v>
      </c>
      <c r="F35" s="191" t="s">
        <v>53</v>
      </c>
      <c r="G35" s="191" t="s">
        <v>54</v>
      </c>
      <c r="H35" s="191" t="s">
        <v>55</v>
      </c>
      <c r="I35" s="191" t="s">
        <v>56</v>
      </c>
      <c r="J35" s="191" t="s">
        <v>57</v>
      </c>
      <c r="K35" s="191" t="s">
        <v>58</v>
      </c>
      <c r="L35" s="191" t="s">
        <v>59</v>
      </c>
      <c r="M35" s="191" t="s">
        <v>60</v>
      </c>
      <c r="N35" s="191" t="s">
        <v>61</v>
      </c>
      <c r="O35" s="191" t="s">
        <v>62</v>
      </c>
      <c r="P35" s="191" t="s">
        <v>63</v>
      </c>
      <c r="Q35" s="191" t="s">
        <v>64</v>
      </c>
      <c r="R35" s="191" t="s">
        <v>65</v>
      </c>
      <c r="S35" s="191" t="s">
        <v>66</v>
      </c>
      <c r="T35" s="191" t="s">
        <v>67</v>
      </c>
      <c r="U35" s="191" t="s">
        <v>68</v>
      </c>
      <c r="V35" s="191" t="s">
        <v>69</v>
      </c>
      <c r="W35" s="191" t="s">
        <v>70</v>
      </c>
      <c r="X35" s="191" t="s">
        <v>71</v>
      </c>
      <c r="Y35" s="191" t="s">
        <v>72</v>
      </c>
      <c r="Z35" s="191" t="s">
        <v>73</v>
      </c>
      <c r="AA35" s="191" t="s">
        <v>74</v>
      </c>
      <c r="AB35" s="191" t="s">
        <v>75</v>
      </c>
    </row>
    <row r="36" spans="1:28" ht="31.5">
      <c r="A36" s="134" t="s">
        <v>105</v>
      </c>
      <c r="B36" s="346" t="s">
        <v>106</v>
      </c>
      <c r="C36" s="156"/>
      <c r="D36" s="155" t="str">
        <f>D26</f>
        <v>Large Hydroelectric</v>
      </c>
      <c r="E36" s="92">
        <v>0</v>
      </c>
      <c r="F36" s="92">
        <v>0</v>
      </c>
      <c r="G36" s="58">
        <v>0</v>
      </c>
      <c r="H36" s="58">
        <v>0</v>
      </c>
      <c r="I36" s="58">
        <v>0</v>
      </c>
      <c r="J36" s="58">
        <v>0</v>
      </c>
      <c r="K36" s="58">
        <v>0</v>
      </c>
      <c r="L36" s="58">
        <v>0</v>
      </c>
      <c r="M36" s="58">
        <v>0</v>
      </c>
      <c r="N36" s="58">
        <v>0</v>
      </c>
      <c r="O36" s="58">
        <v>0</v>
      </c>
      <c r="P36" s="58">
        <v>0</v>
      </c>
      <c r="Q36" s="58">
        <v>0</v>
      </c>
      <c r="R36" s="58">
        <v>0</v>
      </c>
      <c r="S36" s="58">
        <v>0</v>
      </c>
      <c r="T36" s="58">
        <v>0</v>
      </c>
      <c r="U36" s="58">
        <v>0</v>
      </c>
      <c r="V36" s="58">
        <v>0</v>
      </c>
      <c r="W36" s="58">
        <v>0</v>
      </c>
      <c r="X36" s="58">
        <v>0</v>
      </c>
      <c r="Y36" s="58">
        <v>0</v>
      </c>
      <c r="Z36" s="58">
        <v>0</v>
      </c>
      <c r="AA36" s="58">
        <v>0</v>
      </c>
      <c r="AB36" s="58">
        <v>0</v>
      </c>
    </row>
    <row r="37" spans="1:28" ht="31.5">
      <c r="A37" s="134" t="s">
        <v>107</v>
      </c>
      <c r="B37" s="346" t="s">
        <v>108</v>
      </c>
      <c r="C37" s="156"/>
      <c r="D37" s="155" t="str">
        <f>D26</f>
        <v>Large Hydroelectric</v>
      </c>
      <c r="E37" s="153">
        <v>0</v>
      </c>
      <c r="F37" s="153">
        <v>0</v>
      </c>
      <c r="G37" s="157">
        <v>0</v>
      </c>
      <c r="H37" s="157">
        <v>0</v>
      </c>
      <c r="I37" s="157">
        <v>0</v>
      </c>
      <c r="J37" s="157">
        <v>0</v>
      </c>
      <c r="K37" s="157">
        <v>0</v>
      </c>
      <c r="L37" s="157">
        <v>0</v>
      </c>
      <c r="M37" s="157">
        <v>0</v>
      </c>
      <c r="N37" s="157">
        <v>0</v>
      </c>
      <c r="O37" s="157">
        <v>0</v>
      </c>
      <c r="P37" s="157">
        <v>0</v>
      </c>
      <c r="Q37" s="157">
        <v>0</v>
      </c>
      <c r="R37" s="157">
        <v>0</v>
      </c>
      <c r="S37" s="157">
        <v>0</v>
      </c>
      <c r="T37" s="157">
        <v>0</v>
      </c>
      <c r="U37" s="157">
        <v>0</v>
      </c>
      <c r="V37" s="157">
        <v>0</v>
      </c>
      <c r="W37" s="157">
        <v>0</v>
      </c>
      <c r="X37" s="157">
        <v>0</v>
      </c>
      <c r="Y37" s="157">
        <v>0</v>
      </c>
      <c r="Z37" s="157">
        <v>0</v>
      </c>
      <c r="AA37" s="157">
        <v>0</v>
      </c>
      <c r="AB37" s="157">
        <v>0</v>
      </c>
    </row>
    <row r="38" spans="1:28">
      <c r="A38" s="134" t="s">
        <v>109</v>
      </c>
      <c r="B38" s="221"/>
      <c r="C38" s="156"/>
      <c r="D38" s="155"/>
      <c r="E38" s="153"/>
      <c r="F38" s="153"/>
      <c r="G38" s="157"/>
      <c r="H38" s="157"/>
      <c r="I38" s="157"/>
      <c r="J38" s="157"/>
      <c r="K38" s="157"/>
      <c r="L38" s="157"/>
      <c r="M38" s="157"/>
      <c r="N38" s="157"/>
      <c r="O38" s="158"/>
      <c r="P38" s="158"/>
      <c r="Q38" s="158"/>
      <c r="R38" s="158"/>
      <c r="S38" s="157"/>
      <c r="T38" s="157"/>
      <c r="U38" s="157"/>
      <c r="V38" s="157"/>
      <c r="W38" s="157"/>
      <c r="X38" s="157"/>
      <c r="Y38" s="158"/>
      <c r="Z38" s="158"/>
      <c r="AA38" s="158"/>
      <c r="AB38" s="158"/>
    </row>
    <row r="39" spans="1:28">
      <c r="A39" s="134" t="s">
        <v>110</v>
      </c>
      <c r="B39" s="221"/>
      <c r="C39" s="156"/>
      <c r="D39" s="155"/>
      <c r="E39" s="379"/>
      <c r="F39" s="153"/>
      <c r="G39" s="157"/>
      <c r="H39" s="157"/>
      <c r="I39" s="157"/>
      <c r="J39" s="157"/>
      <c r="K39" s="157"/>
      <c r="L39" s="157"/>
      <c r="M39" s="157"/>
      <c r="N39" s="157"/>
      <c r="O39" s="158"/>
      <c r="P39" s="158"/>
      <c r="Q39" s="158"/>
      <c r="R39" s="158"/>
      <c r="S39" s="157"/>
      <c r="T39" s="157"/>
      <c r="U39" s="157"/>
      <c r="V39" s="157"/>
      <c r="W39" s="157"/>
      <c r="X39" s="157"/>
      <c r="Y39" s="158"/>
      <c r="Z39" s="158"/>
      <c r="AA39" s="158"/>
      <c r="AB39" s="158"/>
    </row>
    <row r="40" spans="1:28">
      <c r="A40" s="134" t="s">
        <v>111</v>
      </c>
      <c r="B40" s="221"/>
      <c r="C40" s="156"/>
      <c r="D40" s="155"/>
      <c r="E40" s="153"/>
      <c r="F40" s="153"/>
      <c r="G40" s="157"/>
      <c r="H40" s="157"/>
      <c r="I40" s="157"/>
      <c r="J40" s="157"/>
      <c r="K40" s="157"/>
      <c r="L40" s="157"/>
      <c r="M40" s="157"/>
      <c r="N40" s="157"/>
      <c r="O40" s="158"/>
      <c r="P40" s="158"/>
      <c r="Q40" s="158"/>
      <c r="R40" s="158"/>
      <c r="S40" s="157"/>
      <c r="T40" s="157"/>
      <c r="U40" s="157"/>
      <c r="V40" s="157"/>
      <c r="W40" s="157"/>
      <c r="X40" s="157"/>
      <c r="Y40" s="158"/>
      <c r="Z40" s="158"/>
      <c r="AA40" s="158"/>
      <c r="AB40" s="158"/>
    </row>
    <row r="41" spans="1:28" s="129" customFormat="1">
      <c r="A41" s="134" t="s">
        <v>112</v>
      </c>
      <c r="B41" s="221"/>
      <c r="C41" s="156"/>
      <c r="D41" s="155"/>
      <c r="E41" s="153"/>
      <c r="F41" s="153"/>
      <c r="G41" s="236"/>
      <c r="H41" s="236"/>
      <c r="I41" s="236"/>
      <c r="J41" s="236"/>
      <c r="K41" s="236"/>
      <c r="L41" s="236"/>
      <c r="M41" s="236"/>
      <c r="N41" s="236"/>
      <c r="O41" s="237"/>
      <c r="P41" s="237"/>
      <c r="Q41" s="237"/>
      <c r="R41" s="238"/>
      <c r="S41" s="236"/>
      <c r="T41" s="236"/>
      <c r="U41" s="236"/>
      <c r="V41" s="236"/>
      <c r="W41" s="236"/>
      <c r="X41" s="236"/>
      <c r="Y41" s="237"/>
      <c r="Z41" s="237"/>
      <c r="AA41" s="237"/>
      <c r="AB41" s="238"/>
    </row>
    <row r="42" spans="1:28" s="129" customFormat="1">
      <c r="A42" s="134" t="s">
        <v>113</v>
      </c>
      <c r="B42" s="221"/>
      <c r="C42" s="156"/>
      <c r="D42" s="155"/>
      <c r="E42" s="153"/>
      <c r="F42" s="153"/>
      <c r="G42" s="236"/>
      <c r="H42" s="236"/>
      <c r="I42" s="236"/>
      <c r="J42" s="236"/>
      <c r="K42" s="236"/>
      <c r="L42" s="236"/>
      <c r="M42" s="236"/>
      <c r="N42" s="236"/>
      <c r="O42" s="237"/>
      <c r="P42" s="237"/>
      <c r="Q42" s="237"/>
      <c r="R42" s="238"/>
      <c r="S42" s="236"/>
      <c r="T42" s="236"/>
      <c r="U42" s="236"/>
      <c r="V42" s="236"/>
      <c r="W42" s="236"/>
      <c r="X42" s="236"/>
      <c r="Y42" s="237"/>
      <c r="Z42" s="237"/>
      <c r="AA42" s="237"/>
      <c r="AB42" s="238"/>
    </row>
    <row r="43" spans="1:28">
      <c r="A43" s="134"/>
      <c r="B43" s="239"/>
      <c r="C43" s="240"/>
      <c r="D43" s="241"/>
      <c r="E43" s="241"/>
      <c r="F43" s="241"/>
      <c r="G43" s="242"/>
      <c r="H43" s="242"/>
      <c r="I43" s="242"/>
      <c r="J43" s="242"/>
      <c r="K43" s="242"/>
      <c r="L43" s="242"/>
      <c r="M43" s="242"/>
      <c r="N43" s="242"/>
      <c r="O43" s="243"/>
      <c r="P43" s="243"/>
      <c r="Q43" s="243"/>
      <c r="R43" s="244"/>
      <c r="S43" s="242"/>
      <c r="T43" s="242"/>
      <c r="U43" s="242"/>
      <c r="V43" s="242"/>
      <c r="W43" s="242"/>
      <c r="X43" s="242"/>
      <c r="Y43" s="243"/>
      <c r="Z43" s="243"/>
      <c r="AA43" s="243"/>
      <c r="AB43" s="244"/>
    </row>
    <row r="44" spans="1:28" ht="31.5">
      <c r="A44" s="134">
        <v>11</v>
      </c>
      <c r="B44" s="245" t="s">
        <v>114</v>
      </c>
      <c r="C44" s="246"/>
      <c r="D44" s="247"/>
      <c r="E44" s="248">
        <f>SUM(E26:E32,E36:E42)</f>
        <v>168.55789473684209</v>
      </c>
      <c r="F44" s="248">
        <f t="shared" ref="F44:R44" si="8">SUM(F26:F32,F36:F42)</f>
        <v>168.55789473684209</v>
      </c>
      <c r="G44" s="188">
        <f t="shared" si="8"/>
        <v>168.55789473684209</v>
      </c>
      <c r="H44" s="188">
        <f t="shared" si="8"/>
        <v>168.55789473684209</v>
      </c>
      <c r="I44" s="188">
        <f t="shared" si="8"/>
        <v>168.55789473684209</v>
      </c>
      <c r="J44" s="188">
        <f t="shared" si="8"/>
        <v>168.55789473684209</v>
      </c>
      <c r="K44" s="188">
        <f t="shared" si="8"/>
        <v>168.55789473684209</v>
      </c>
      <c r="L44" s="188">
        <f t="shared" si="8"/>
        <v>168.55789473684209</v>
      </c>
      <c r="M44" s="188">
        <f t="shared" si="8"/>
        <v>168.55789473684209</v>
      </c>
      <c r="N44" s="188">
        <f t="shared" si="8"/>
        <v>168.55789473684209</v>
      </c>
      <c r="O44" s="188">
        <f t="shared" si="8"/>
        <v>168.55789473684209</v>
      </c>
      <c r="P44" s="188">
        <f t="shared" si="8"/>
        <v>168.55789473684209</v>
      </c>
      <c r="Q44" s="188">
        <f t="shared" si="8"/>
        <v>168.55789473684209</v>
      </c>
      <c r="R44" s="188">
        <f t="shared" si="8"/>
        <v>168.55789473684209</v>
      </c>
      <c r="S44" s="188">
        <f t="shared" ref="S44:AB44" si="9">SUM(S26:S32,S36:S42)</f>
        <v>168.55789473684209</v>
      </c>
      <c r="T44" s="188">
        <f t="shared" si="9"/>
        <v>168.55789473684209</v>
      </c>
      <c r="U44" s="188">
        <f t="shared" si="9"/>
        <v>168.55789473684209</v>
      </c>
      <c r="V44" s="188">
        <f t="shared" si="9"/>
        <v>168.55789473684209</v>
      </c>
      <c r="W44" s="188">
        <f t="shared" si="9"/>
        <v>168.55789473684209</v>
      </c>
      <c r="X44" s="188">
        <f t="shared" si="9"/>
        <v>168.55789473684209</v>
      </c>
      <c r="Y44" s="188">
        <f t="shared" si="9"/>
        <v>168.55789473684209</v>
      </c>
      <c r="Z44" s="188">
        <f t="shared" si="9"/>
        <v>168.55789473684209</v>
      </c>
      <c r="AA44" s="188">
        <f t="shared" si="9"/>
        <v>168.55789473684209</v>
      </c>
      <c r="AB44" s="188">
        <f t="shared" si="9"/>
        <v>168.55789473684209</v>
      </c>
    </row>
    <row r="45" spans="1:28">
      <c r="A45" s="51"/>
      <c r="B45" s="27"/>
      <c r="C45" s="27"/>
      <c r="D45" s="24"/>
      <c r="E45" s="230"/>
      <c r="F45" s="231"/>
      <c r="G45" s="231"/>
      <c r="H45" s="231"/>
      <c r="I45" s="231"/>
      <c r="J45" s="231"/>
      <c r="K45" s="231"/>
      <c r="L45" s="231"/>
      <c r="M45" s="231"/>
      <c r="N45" s="231"/>
      <c r="O45" s="232"/>
      <c r="P45" s="232"/>
      <c r="Q45" s="232"/>
      <c r="R45" s="233"/>
      <c r="S45" s="231"/>
      <c r="T45" s="231"/>
      <c r="U45" s="231"/>
      <c r="V45" s="231"/>
      <c r="W45" s="231"/>
      <c r="X45" s="231"/>
      <c r="Y45" s="232"/>
      <c r="Z45" s="232"/>
      <c r="AA45" s="232"/>
      <c r="AB45" s="233"/>
    </row>
    <row r="46" spans="1:28">
      <c r="A46" s="51"/>
      <c r="B46" s="24" t="s">
        <v>115</v>
      </c>
      <c r="C46" s="27"/>
      <c r="D46" s="133"/>
      <c r="E46" s="52"/>
      <c r="F46" s="53"/>
      <c r="G46" s="53"/>
      <c r="H46" s="53"/>
      <c r="I46" s="53"/>
      <c r="J46" s="53"/>
      <c r="K46" s="53"/>
      <c r="L46" s="53"/>
      <c r="M46" s="53"/>
      <c r="N46" s="53"/>
      <c r="O46" s="54"/>
      <c r="P46" s="54"/>
      <c r="Q46" s="54"/>
      <c r="R46" s="55"/>
      <c r="S46" s="53"/>
      <c r="T46" s="53"/>
      <c r="U46" s="53"/>
      <c r="V46" s="53"/>
      <c r="W46" s="53"/>
      <c r="X46" s="53"/>
      <c r="Y46" s="54"/>
      <c r="Z46" s="54"/>
      <c r="AA46" s="54"/>
      <c r="AB46" s="55"/>
    </row>
    <row r="47" spans="1:28">
      <c r="A47" s="51"/>
      <c r="B47" s="133" t="s">
        <v>116</v>
      </c>
      <c r="C47" s="132"/>
      <c r="D47" s="220" t="s">
        <v>92</v>
      </c>
      <c r="E47" s="191" t="s">
        <v>52</v>
      </c>
      <c r="F47" s="191" t="s">
        <v>53</v>
      </c>
      <c r="G47" s="191" t="s">
        <v>54</v>
      </c>
      <c r="H47" s="191" t="s">
        <v>55</v>
      </c>
      <c r="I47" s="191" t="s">
        <v>56</v>
      </c>
      <c r="J47" s="191" t="s">
        <v>57</v>
      </c>
      <c r="K47" s="191" t="s">
        <v>58</v>
      </c>
      <c r="L47" s="191" t="s">
        <v>59</v>
      </c>
      <c r="M47" s="191" t="s">
        <v>60</v>
      </c>
      <c r="N47" s="191" t="s">
        <v>61</v>
      </c>
      <c r="O47" s="191" t="s">
        <v>62</v>
      </c>
      <c r="P47" s="191" t="s">
        <v>63</v>
      </c>
      <c r="Q47" s="191" t="s">
        <v>64</v>
      </c>
      <c r="R47" s="191" t="s">
        <v>65</v>
      </c>
      <c r="S47" s="191" t="s">
        <v>66</v>
      </c>
      <c r="T47" s="191" t="s">
        <v>67</v>
      </c>
      <c r="U47" s="191" t="s">
        <v>68</v>
      </c>
      <c r="V47" s="191" t="s">
        <v>69</v>
      </c>
      <c r="W47" s="191" t="s">
        <v>70</v>
      </c>
      <c r="X47" s="191" t="s">
        <v>71</v>
      </c>
      <c r="Y47" s="191" t="s">
        <v>72</v>
      </c>
      <c r="Z47" s="191" t="s">
        <v>73</v>
      </c>
      <c r="AA47" s="191" t="s">
        <v>74</v>
      </c>
      <c r="AB47" s="191" t="s">
        <v>75</v>
      </c>
    </row>
    <row r="48" spans="1:28" ht="31.5">
      <c r="A48" s="134" t="s">
        <v>117</v>
      </c>
      <c r="B48" s="483" t="s">
        <v>118</v>
      </c>
      <c r="C48" s="222"/>
      <c r="D48" s="155" t="str">
        <f>D37</f>
        <v>Large Hydroelectric</v>
      </c>
      <c r="E48" s="92">
        <f>239*(112/380)</f>
        <v>70.442105263157885</v>
      </c>
      <c r="F48" s="92">
        <v>70.442105263157885</v>
      </c>
      <c r="G48" s="58">
        <v>70.442105263157885</v>
      </c>
      <c r="H48" s="58">
        <v>70.442105263157885</v>
      </c>
      <c r="I48" s="58">
        <v>70.442105263157885</v>
      </c>
      <c r="J48" s="58">
        <v>70.442105263157885</v>
      </c>
      <c r="K48" s="58">
        <v>70.442105263157885</v>
      </c>
      <c r="L48" s="58">
        <v>70.442105263157885</v>
      </c>
      <c r="M48" s="58">
        <v>70.442105263157885</v>
      </c>
      <c r="N48" s="58">
        <v>70.442105263157885</v>
      </c>
      <c r="O48" s="58">
        <v>70.442105263157885</v>
      </c>
      <c r="P48" s="58">
        <v>70.442105263157885</v>
      </c>
      <c r="Q48" s="58">
        <v>70.442105263157885</v>
      </c>
      <c r="R48" s="58">
        <v>70.442105263157885</v>
      </c>
      <c r="S48" s="58">
        <v>70.442105263157885</v>
      </c>
      <c r="T48" s="58">
        <v>70.442105263157885</v>
      </c>
      <c r="U48" s="58">
        <v>70.442105263157885</v>
      </c>
      <c r="V48" s="58">
        <v>70.442105263157885</v>
      </c>
      <c r="W48" s="58">
        <v>70.442105263157885</v>
      </c>
      <c r="X48" s="58">
        <v>70.442105263157885</v>
      </c>
      <c r="Y48" s="58">
        <v>70.442105263157885</v>
      </c>
      <c r="Z48" s="58">
        <v>70.442105263157885</v>
      </c>
      <c r="AA48" s="58">
        <v>70.442105263157885</v>
      </c>
      <c r="AB48" s="58">
        <v>70.442105263157885</v>
      </c>
    </row>
    <row r="49" spans="1:29" ht="31.5">
      <c r="A49" s="134" t="s">
        <v>119</v>
      </c>
      <c r="B49" s="346" t="s">
        <v>120</v>
      </c>
      <c r="C49" s="222"/>
      <c r="D49" s="155" t="str">
        <f>D27</f>
        <v>Large Hydroelectric</v>
      </c>
      <c r="E49" s="360">
        <v>0</v>
      </c>
      <c r="F49" s="360">
        <v>0</v>
      </c>
      <c r="G49" s="205">
        <v>0</v>
      </c>
      <c r="H49" s="205">
        <v>0</v>
      </c>
      <c r="I49" s="205">
        <v>0</v>
      </c>
      <c r="J49" s="205">
        <v>0</v>
      </c>
      <c r="K49" s="205">
        <v>0</v>
      </c>
      <c r="L49" s="205">
        <v>0</v>
      </c>
      <c r="M49" s="205">
        <v>0</v>
      </c>
      <c r="N49" s="205">
        <v>0</v>
      </c>
      <c r="O49" s="205">
        <v>0</v>
      </c>
      <c r="P49" s="205">
        <v>0</v>
      </c>
      <c r="Q49" s="205">
        <v>0</v>
      </c>
      <c r="R49" s="205">
        <v>0</v>
      </c>
      <c r="S49" s="205">
        <v>0</v>
      </c>
      <c r="T49" s="205">
        <v>0</v>
      </c>
      <c r="U49" s="205">
        <v>0</v>
      </c>
      <c r="V49" s="205">
        <v>0</v>
      </c>
      <c r="W49" s="205">
        <v>0</v>
      </c>
      <c r="X49" s="205">
        <v>0</v>
      </c>
      <c r="Y49" s="205">
        <v>0</v>
      </c>
      <c r="Z49" s="205">
        <v>0</v>
      </c>
      <c r="AA49" s="205">
        <v>0</v>
      </c>
      <c r="AB49" s="205">
        <v>0</v>
      </c>
      <c r="AC49" s="129"/>
    </row>
    <row r="50" spans="1:29">
      <c r="A50" s="134" t="s">
        <v>121</v>
      </c>
      <c r="B50" s="346" t="s">
        <v>122</v>
      </c>
      <c r="C50" s="222"/>
      <c r="D50" s="269" t="s">
        <v>123</v>
      </c>
      <c r="E50" s="388">
        <v>0</v>
      </c>
      <c r="F50" s="388">
        <v>0</v>
      </c>
      <c r="G50" s="205">
        <v>0</v>
      </c>
      <c r="H50" s="205">
        <v>0</v>
      </c>
      <c r="I50" s="205">
        <v>0</v>
      </c>
      <c r="J50" s="205">
        <v>0</v>
      </c>
      <c r="K50" s="205">
        <v>0</v>
      </c>
      <c r="L50" s="205">
        <v>0</v>
      </c>
      <c r="M50" s="205">
        <v>0</v>
      </c>
      <c r="N50" s="205">
        <v>0</v>
      </c>
      <c r="O50" s="205">
        <v>0</v>
      </c>
      <c r="P50" s="205">
        <v>0</v>
      </c>
      <c r="Q50" s="205">
        <v>0</v>
      </c>
      <c r="R50" s="205">
        <v>0</v>
      </c>
      <c r="S50" s="205">
        <v>0</v>
      </c>
      <c r="T50" s="205">
        <v>0</v>
      </c>
      <c r="U50" s="205">
        <v>0</v>
      </c>
      <c r="V50" s="205">
        <v>0</v>
      </c>
      <c r="W50" s="205">
        <v>0</v>
      </c>
      <c r="X50" s="205">
        <v>0</v>
      </c>
      <c r="Y50" s="205">
        <v>0</v>
      </c>
      <c r="Z50" s="205">
        <v>0</v>
      </c>
      <c r="AA50" s="205">
        <v>0</v>
      </c>
      <c r="AB50" s="205">
        <v>0</v>
      </c>
      <c r="AC50" s="129"/>
    </row>
    <row r="51" spans="1:29">
      <c r="A51" s="134" t="s">
        <v>124</v>
      </c>
      <c r="B51" s="346" t="s">
        <v>125</v>
      </c>
      <c r="C51" s="222"/>
      <c r="D51" s="269" t="s">
        <v>126</v>
      </c>
      <c r="E51" s="388">
        <v>0</v>
      </c>
      <c r="F51" s="388">
        <v>0</v>
      </c>
      <c r="G51" s="388">
        <v>0</v>
      </c>
      <c r="H51" s="388">
        <v>0</v>
      </c>
      <c r="I51" s="388">
        <v>0</v>
      </c>
      <c r="J51" s="388">
        <v>0</v>
      </c>
      <c r="K51" s="388">
        <v>0</v>
      </c>
      <c r="L51" s="388">
        <v>0</v>
      </c>
      <c r="M51" s="388">
        <v>0</v>
      </c>
      <c r="N51" s="388">
        <v>0</v>
      </c>
      <c r="O51" s="388">
        <v>0</v>
      </c>
      <c r="P51" s="388">
        <v>0</v>
      </c>
      <c r="Q51" s="388">
        <v>0</v>
      </c>
      <c r="R51" s="388">
        <v>0</v>
      </c>
      <c r="S51" s="388">
        <v>0</v>
      </c>
      <c r="T51" s="388">
        <v>0</v>
      </c>
      <c r="U51" s="388">
        <v>0</v>
      </c>
      <c r="V51" s="388">
        <v>0</v>
      </c>
      <c r="W51" s="388">
        <v>0</v>
      </c>
      <c r="X51" s="388">
        <v>0</v>
      </c>
      <c r="Y51" s="388">
        <v>0</v>
      </c>
      <c r="Z51" s="388">
        <v>0</v>
      </c>
      <c r="AA51" s="388">
        <v>0</v>
      </c>
      <c r="AB51" s="388">
        <v>0</v>
      </c>
      <c r="AC51" s="129"/>
    </row>
    <row r="52" spans="1:29">
      <c r="A52" s="134" t="s">
        <v>127</v>
      </c>
      <c r="B52" s="221"/>
      <c r="C52" s="222"/>
      <c r="D52" s="223"/>
      <c r="E52" s="361"/>
      <c r="F52" s="361"/>
      <c r="G52" s="58"/>
      <c r="H52" s="58"/>
      <c r="I52" s="58"/>
      <c r="J52" s="58"/>
      <c r="K52" s="58"/>
      <c r="L52" s="58"/>
      <c r="M52" s="58"/>
      <c r="N52" s="60"/>
      <c r="O52" s="59"/>
      <c r="P52" s="59"/>
      <c r="Q52" s="59"/>
      <c r="R52" s="59"/>
      <c r="S52" s="58"/>
      <c r="T52" s="58"/>
      <c r="U52" s="58"/>
      <c r="V52" s="58"/>
      <c r="W52" s="58"/>
      <c r="X52" s="60"/>
      <c r="Y52" s="59"/>
      <c r="Z52" s="59"/>
      <c r="AA52" s="59"/>
      <c r="AB52" s="59"/>
      <c r="AC52" s="129"/>
    </row>
    <row r="53" spans="1:29">
      <c r="A53" s="134" t="s">
        <v>128</v>
      </c>
      <c r="B53" s="221"/>
      <c r="C53" s="222"/>
      <c r="D53" s="223"/>
      <c r="E53" s="249"/>
      <c r="F53" s="249"/>
      <c r="G53" s="157"/>
      <c r="H53" s="157"/>
      <c r="I53" s="157"/>
      <c r="J53" s="157"/>
      <c r="K53" s="157"/>
      <c r="L53" s="157"/>
      <c r="M53" s="157"/>
      <c r="N53" s="250"/>
      <c r="O53" s="158"/>
      <c r="P53" s="158"/>
      <c r="Q53" s="158"/>
      <c r="R53" s="158"/>
      <c r="S53" s="157"/>
      <c r="T53" s="157"/>
      <c r="U53" s="157"/>
      <c r="V53" s="157"/>
      <c r="W53" s="157"/>
      <c r="X53" s="250"/>
      <c r="Y53" s="158"/>
      <c r="Z53" s="158"/>
      <c r="AA53" s="158"/>
      <c r="AB53" s="158"/>
      <c r="AC53" s="129"/>
    </row>
    <row r="54" spans="1:29">
      <c r="A54" s="134" t="s">
        <v>129</v>
      </c>
      <c r="B54" s="221"/>
      <c r="C54" s="222"/>
      <c r="D54" s="223"/>
      <c r="E54" s="249"/>
      <c r="F54" s="249"/>
      <c r="G54" s="157"/>
      <c r="H54" s="157"/>
      <c r="I54" s="157"/>
      <c r="J54" s="157"/>
      <c r="K54" s="157"/>
      <c r="L54" s="157"/>
      <c r="M54" s="157"/>
      <c r="N54" s="250"/>
      <c r="O54" s="158"/>
      <c r="P54" s="158"/>
      <c r="Q54" s="158"/>
      <c r="R54" s="158"/>
      <c r="S54" s="157"/>
      <c r="T54" s="157"/>
      <c r="U54" s="157"/>
      <c r="V54" s="157"/>
      <c r="W54" s="157"/>
      <c r="X54" s="250"/>
      <c r="Y54" s="158"/>
      <c r="Z54" s="158"/>
      <c r="AA54" s="158"/>
      <c r="AB54" s="158"/>
      <c r="AC54" s="129"/>
    </row>
    <row r="55" spans="1:29">
      <c r="A55" s="134" t="s">
        <v>130</v>
      </c>
      <c r="B55" s="221"/>
      <c r="C55" s="222"/>
      <c r="D55" s="223"/>
      <c r="E55" s="251"/>
      <c r="F55" s="251"/>
      <c r="G55" s="205"/>
      <c r="H55" s="205"/>
      <c r="I55" s="205"/>
      <c r="J55" s="205"/>
      <c r="K55" s="205"/>
      <c r="L55" s="205"/>
      <c r="M55" s="205"/>
      <c r="N55" s="205"/>
      <c r="O55" s="228"/>
      <c r="P55" s="228"/>
      <c r="Q55" s="228"/>
      <c r="R55" s="228"/>
      <c r="S55" s="205"/>
      <c r="T55" s="205"/>
      <c r="U55" s="205"/>
      <c r="V55" s="205"/>
      <c r="W55" s="205"/>
      <c r="X55" s="205"/>
      <c r="Y55" s="228"/>
      <c r="Z55" s="228"/>
      <c r="AA55" s="228"/>
      <c r="AB55" s="228"/>
      <c r="AC55" s="129"/>
    </row>
    <row r="56" spans="1:29" s="129" customFormat="1">
      <c r="A56" s="134" t="s">
        <v>131</v>
      </c>
      <c r="B56" s="221"/>
      <c r="C56" s="222"/>
      <c r="D56" s="155"/>
      <c r="E56" s="154"/>
      <c r="F56" s="154"/>
      <c r="G56" s="157"/>
      <c r="H56" s="157"/>
      <c r="I56" s="157"/>
      <c r="J56" s="157"/>
      <c r="K56" s="157"/>
      <c r="L56" s="157"/>
      <c r="M56" s="157"/>
      <c r="N56" s="157"/>
      <c r="O56" s="158"/>
      <c r="P56" s="158"/>
      <c r="Q56" s="158"/>
      <c r="R56" s="158"/>
      <c r="S56" s="157"/>
      <c r="T56" s="157"/>
      <c r="U56" s="157"/>
      <c r="V56" s="157"/>
      <c r="W56" s="157"/>
      <c r="X56" s="157"/>
      <c r="Y56" s="158"/>
      <c r="Z56" s="158"/>
      <c r="AA56" s="158"/>
      <c r="AB56" s="158"/>
    </row>
    <row r="57" spans="1:29" s="129" customFormat="1">
      <c r="A57" s="134" t="s">
        <v>132</v>
      </c>
      <c r="B57" s="221"/>
      <c r="C57" s="222"/>
      <c r="D57" s="155"/>
      <c r="E57" s="154"/>
      <c r="F57" s="154"/>
      <c r="G57" s="157"/>
      <c r="H57" s="157"/>
      <c r="I57" s="157"/>
      <c r="J57" s="157"/>
      <c r="K57" s="157"/>
      <c r="L57" s="157"/>
      <c r="M57" s="157"/>
      <c r="N57" s="157"/>
      <c r="O57" s="158"/>
      <c r="P57" s="158"/>
      <c r="Q57" s="158"/>
      <c r="R57" s="158"/>
      <c r="S57" s="157"/>
      <c r="T57" s="157"/>
      <c r="U57" s="157"/>
      <c r="V57" s="157"/>
      <c r="W57" s="157"/>
      <c r="X57" s="157"/>
      <c r="Y57" s="158"/>
      <c r="Z57" s="158"/>
      <c r="AA57" s="158"/>
      <c r="AB57" s="158"/>
    </row>
    <row r="58" spans="1:29" s="129" customFormat="1">
      <c r="A58" s="134" t="s">
        <v>133</v>
      </c>
      <c r="B58" s="221"/>
      <c r="C58" s="222"/>
      <c r="D58" s="155"/>
      <c r="E58" s="154"/>
      <c r="F58" s="154"/>
      <c r="G58" s="157"/>
      <c r="H58" s="157"/>
      <c r="I58" s="157"/>
      <c r="J58" s="157"/>
      <c r="K58" s="157"/>
      <c r="L58" s="157"/>
      <c r="M58" s="157"/>
      <c r="N58" s="157"/>
      <c r="O58" s="158"/>
      <c r="P58" s="158"/>
      <c r="Q58" s="158"/>
      <c r="R58" s="158"/>
      <c r="S58" s="157"/>
      <c r="T58" s="157"/>
      <c r="U58" s="157"/>
      <c r="V58" s="157"/>
      <c r="W58" s="157"/>
      <c r="X58" s="157"/>
      <c r="Y58" s="158"/>
      <c r="Z58" s="158"/>
      <c r="AA58" s="158"/>
      <c r="AB58" s="158"/>
    </row>
    <row r="59" spans="1:29" s="129" customFormat="1">
      <c r="A59" s="134" t="s">
        <v>134</v>
      </c>
      <c r="B59" s="221"/>
      <c r="C59" s="222"/>
      <c r="D59" s="155"/>
      <c r="E59" s="154"/>
      <c r="F59" s="154"/>
      <c r="G59" s="157"/>
      <c r="H59" s="157"/>
      <c r="I59" s="157"/>
      <c r="J59" s="157"/>
      <c r="K59" s="157"/>
      <c r="L59" s="157"/>
      <c r="M59" s="157"/>
      <c r="N59" s="157"/>
      <c r="O59" s="158"/>
      <c r="P59" s="158"/>
      <c r="Q59" s="158"/>
      <c r="R59" s="158"/>
      <c r="S59" s="157"/>
      <c r="T59" s="157"/>
      <c r="U59" s="157"/>
      <c r="V59" s="157"/>
      <c r="W59" s="157"/>
      <c r="X59" s="157"/>
      <c r="Y59" s="158"/>
      <c r="Z59" s="158"/>
      <c r="AA59" s="158"/>
      <c r="AB59" s="158"/>
    </row>
    <row r="60" spans="1:29" s="129" customFormat="1">
      <c r="A60" s="134" t="s">
        <v>135</v>
      </c>
      <c r="B60" s="221"/>
      <c r="C60" s="222"/>
      <c r="D60" s="155"/>
      <c r="E60" s="154"/>
      <c r="F60" s="154"/>
      <c r="G60" s="157"/>
      <c r="H60" s="157"/>
      <c r="I60" s="157"/>
      <c r="J60" s="157"/>
      <c r="K60" s="157"/>
      <c r="L60" s="157"/>
      <c r="M60" s="157"/>
      <c r="N60" s="157"/>
      <c r="O60" s="158"/>
      <c r="P60" s="158"/>
      <c r="Q60" s="158"/>
      <c r="R60" s="158"/>
      <c r="S60" s="157"/>
      <c r="T60" s="157"/>
      <c r="U60" s="157"/>
      <c r="V60" s="157"/>
      <c r="W60" s="157"/>
      <c r="X60" s="157"/>
      <c r="Y60" s="158"/>
      <c r="Z60" s="158"/>
      <c r="AA60" s="158"/>
      <c r="AB60" s="158"/>
    </row>
    <row r="61" spans="1:29" s="129" customFormat="1">
      <c r="A61" s="134" t="s">
        <v>136</v>
      </c>
      <c r="B61" s="221"/>
      <c r="C61" s="222"/>
      <c r="D61" s="155"/>
      <c r="E61" s="154"/>
      <c r="F61" s="154"/>
      <c r="G61" s="157"/>
      <c r="H61" s="157"/>
      <c r="I61" s="157"/>
      <c r="J61" s="157"/>
      <c r="K61" s="157"/>
      <c r="L61" s="157"/>
      <c r="M61" s="157"/>
      <c r="N61" s="157"/>
      <c r="O61" s="158"/>
      <c r="P61" s="158"/>
      <c r="Q61" s="158"/>
      <c r="R61" s="158"/>
      <c r="S61" s="157"/>
      <c r="T61" s="157"/>
      <c r="U61" s="157"/>
      <c r="V61" s="157"/>
      <c r="W61" s="157"/>
      <c r="X61" s="157"/>
      <c r="Y61" s="158"/>
      <c r="Z61" s="158"/>
      <c r="AA61" s="158"/>
      <c r="AB61" s="158"/>
    </row>
    <row r="62" spans="1:29">
      <c r="A62" s="134"/>
      <c r="B62" s="132"/>
      <c r="C62" s="132"/>
      <c r="D62" s="133"/>
      <c r="E62" s="230"/>
      <c r="F62" s="231"/>
      <c r="G62" s="231"/>
      <c r="H62" s="231"/>
      <c r="I62" s="231"/>
      <c r="J62" s="231"/>
      <c r="K62" s="231"/>
      <c r="L62" s="231"/>
      <c r="M62" s="231"/>
      <c r="N62" s="231"/>
      <c r="O62" s="232"/>
      <c r="P62" s="232"/>
      <c r="Q62" s="232"/>
      <c r="R62" s="233"/>
      <c r="S62" s="231"/>
      <c r="T62" s="231"/>
      <c r="U62" s="231"/>
      <c r="V62" s="231"/>
      <c r="W62" s="231"/>
      <c r="X62" s="231"/>
      <c r="Y62" s="232"/>
      <c r="Z62" s="232"/>
      <c r="AA62" s="232"/>
      <c r="AB62" s="233"/>
      <c r="AC62" s="129"/>
    </row>
    <row r="63" spans="1:29" s="129" customFormat="1">
      <c r="A63" s="134"/>
      <c r="B63" s="132"/>
      <c r="C63" s="132"/>
      <c r="D63" s="133"/>
      <c r="E63" s="52"/>
      <c r="F63" s="53"/>
      <c r="G63" s="53"/>
      <c r="H63" s="53"/>
      <c r="I63" s="53"/>
      <c r="J63" s="53"/>
      <c r="K63" s="53"/>
      <c r="L63" s="53"/>
      <c r="M63" s="53"/>
      <c r="N63" s="53"/>
      <c r="O63" s="54"/>
      <c r="P63" s="54"/>
      <c r="Q63" s="54"/>
      <c r="R63" s="55"/>
      <c r="S63" s="53"/>
      <c r="T63" s="53"/>
      <c r="U63" s="53"/>
      <c r="V63" s="53"/>
      <c r="W63" s="53"/>
      <c r="X63" s="53"/>
      <c r="Y63" s="54"/>
      <c r="Z63" s="54"/>
      <c r="AA63" s="54"/>
      <c r="AB63" s="55"/>
    </row>
    <row r="64" spans="1:29" s="129" customFormat="1">
      <c r="A64" s="134"/>
      <c r="B64" s="132"/>
      <c r="C64" s="132"/>
      <c r="D64" s="133"/>
      <c r="E64" s="52"/>
      <c r="F64" s="53"/>
      <c r="G64" s="53"/>
      <c r="H64" s="53"/>
      <c r="I64" s="53"/>
      <c r="J64" s="53"/>
      <c r="K64" s="53"/>
      <c r="L64" s="53"/>
      <c r="M64" s="53"/>
      <c r="N64" s="53"/>
      <c r="O64" s="54"/>
      <c r="P64" s="54"/>
      <c r="Q64" s="54"/>
      <c r="R64" s="55"/>
      <c r="S64" s="53"/>
      <c r="T64" s="53"/>
      <c r="U64" s="53"/>
      <c r="V64" s="53"/>
      <c r="W64" s="53"/>
      <c r="X64" s="53"/>
      <c r="Y64" s="54"/>
      <c r="Z64" s="54"/>
      <c r="AA64" s="54"/>
      <c r="AB64" s="55"/>
    </row>
    <row r="65" spans="1:28">
      <c r="A65" s="134"/>
      <c r="B65" s="24" t="s">
        <v>137</v>
      </c>
      <c r="C65" s="132"/>
      <c r="D65" s="24"/>
      <c r="E65" s="52"/>
      <c r="F65" s="53"/>
      <c r="G65" s="53"/>
      <c r="H65" s="53"/>
      <c r="I65" s="53"/>
      <c r="J65" s="53"/>
      <c r="K65" s="53"/>
      <c r="L65" s="53"/>
      <c r="M65" s="53"/>
      <c r="N65" s="53"/>
      <c r="O65" s="54"/>
      <c r="P65" s="54"/>
      <c r="Q65" s="54"/>
      <c r="R65" s="55"/>
      <c r="S65" s="53"/>
      <c r="T65" s="53"/>
      <c r="U65" s="53"/>
      <c r="V65" s="53"/>
      <c r="W65" s="53"/>
      <c r="X65" s="53"/>
      <c r="Y65" s="54"/>
      <c r="Z65" s="54"/>
      <c r="AA65" s="54"/>
      <c r="AB65" s="55"/>
    </row>
    <row r="66" spans="1:28">
      <c r="A66" s="134"/>
      <c r="B66" s="133" t="s">
        <v>104</v>
      </c>
      <c r="C66" s="132"/>
      <c r="D66" s="220" t="s">
        <v>92</v>
      </c>
      <c r="E66" s="191" t="s">
        <v>52</v>
      </c>
      <c r="F66" s="191" t="s">
        <v>53</v>
      </c>
      <c r="G66" s="191" t="s">
        <v>54</v>
      </c>
      <c r="H66" s="191" t="s">
        <v>55</v>
      </c>
      <c r="I66" s="191" t="s">
        <v>56</v>
      </c>
      <c r="J66" s="191" t="s">
        <v>57</v>
      </c>
      <c r="K66" s="191" t="s">
        <v>58</v>
      </c>
      <c r="L66" s="191" t="s">
        <v>59</v>
      </c>
      <c r="M66" s="191" t="s">
        <v>60</v>
      </c>
      <c r="N66" s="191" t="s">
        <v>61</v>
      </c>
      <c r="O66" s="191" t="s">
        <v>62</v>
      </c>
      <c r="P66" s="191" t="s">
        <v>63</v>
      </c>
      <c r="Q66" s="191" t="s">
        <v>64</v>
      </c>
      <c r="R66" s="191" t="s">
        <v>65</v>
      </c>
      <c r="S66" s="191" t="s">
        <v>66</v>
      </c>
      <c r="T66" s="191" t="s">
        <v>67</v>
      </c>
      <c r="U66" s="191" t="s">
        <v>68</v>
      </c>
      <c r="V66" s="191" t="s">
        <v>69</v>
      </c>
      <c r="W66" s="191" t="s">
        <v>70</v>
      </c>
      <c r="X66" s="191" t="s">
        <v>71</v>
      </c>
      <c r="Y66" s="191" t="s">
        <v>72</v>
      </c>
      <c r="Z66" s="191" t="s">
        <v>73</v>
      </c>
      <c r="AA66" s="191" t="s">
        <v>74</v>
      </c>
      <c r="AB66" s="191" t="s">
        <v>75</v>
      </c>
    </row>
    <row r="67" spans="1:28">
      <c r="A67" s="134" t="s">
        <v>138</v>
      </c>
      <c r="B67" s="347" t="s">
        <v>139</v>
      </c>
      <c r="C67" s="156"/>
      <c r="D67" s="159" t="s">
        <v>126</v>
      </c>
      <c r="E67" s="93">
        <v>0.5</v>
      </c>
      <c r="F67" s="93">
        <v>0.5</v>
      </c>
      <c r="G67" s="93">
        <v>0.5</v>
      </c>
      <c r="H67" s="93">
        <v>0.5</v>
      </c>
      <c r="I67" s="93">
        <v>0.5</v>
      </c>
      <c r="J67" s="93">
        <v>0.5</v>
      </c>
      <c r="K67" s="93">
        <v>0.5</v>
      </c>
      <c r="L67" s="93">
        <v>0.5</v>
      </c>
      <c r="M67" s="93">
        <v>0.5</v>
      </c>
      <c r="N67" s="93">
        <v>0.5</v>
      </c>
      <c r="O67" s="93">
        <v>0.5</v>
      </c>
      <c r="P67" s="93">
        <v>0.5</v>
      </c>
      <c r="Q67" s="93">
        <v>0.5</v>
      </c>
      <c r="R67" s="93">
        <v>0.5</v>
      </c>
      <c r="S67" s="93"/>
      <c r="T67" s="93"/>
      <c r="U67" s="93"/>
      <c r="V67" s="93"/>
      <c r="W67" s="93"/>
      <c r="X67" s="93"/>
      <c r="Y67" s="93"/>
      <c r="Z67" s="93"/>
      <c r="AA67" s="93"/>
      <c r="AB67" s="93"/>
    </row>
    <row r="68" spans="1:28">
      <c r="A68" s="134" t="s">
        <v>140</v>
      </c>
      <c r="B68" s="252"/>
      <c r="C68" s="156"/>
      <c r="D68" s="159"/>
      <c r="E68" s="166"/>
      <c r="F68" s="166"/>
      <c r="G68" s="157"/>
      <c r="H68" s="157"/>
      <c r="I68" s="157"/>
      <c r="J68" s="157"/>
      <c r="K68" s="157"/>
      <c r="L68" s="157"/>
      <c r="M68" s="157"/>
      <c r="N68" s="250"/>
      <c r="O68" s="158"/>
      <c r="P68" s="158"/>
      <c r="Q68" s="158"/>
      <c r="R68" s="158"/>
      <c r="S68" s="157"/>
      <c r="T68" s="157"/>
      <c r="U68" s="157"/>
      <c r="V68" s="157"/>
      <c r="W68" s="157"/>
      <c r="X68" s="250"/>
      <c r="Y68" s="158"/>
      <c r="Z68" s="158"/>
      <c r="AA68" s="158"/>
      <c r="AB68" s="158"/>
    </row>
    <row r="69" spans="1:28" s="129" customFormat="1">
      <c r="A69" s="134" t="s">
        <v>141</v>
      </c>
      <c r="B69" s="252"/>
      <c r="C69" s="156"/>
      <c r="D69" s="159"/>
      <c r="E69" s="166"/>
      <c r="F69" s="166"/>
      <c r="G69" s="157"/>
      <c r="H69" s="157"/>
      <c r="I69" s="157"/>
      <c r="J69" s="157"/>
      <c r="K69" s="157"/>
      <c r="L69" s="157"/>
      <c r="M69" s="157"/>
      <c r="N69" s="250"/>
      <c r="O69" s="158"/>
      <c r="P69" s="158"/>
      <c r="Q69" s="158"/>
      <c r="R69" s="158"/>
      <c r="S69" s="157"/>
      <c r="T69" s="157"/>
      <c r="U69" s="157"/>
      <c r="V69" s="157"/>
      <c r="W69" s="157"/>
      <c r="X69" s="250"/>
      <c r="Y69" s="158"/>
      <c r="Z69" s="158"/>
      <c r="AA69" s="158"/>
      <c r="AB69" s="158"/>
    </row>
    <row r="70" spans="1:28" s="129" customFormat="1">
      <c r="A70" s="134" t="s">
        <v>142</v>
      </c>
      <c r="B70" s="252"/>
      <c r="C70" s="156"/>
      <c r="D70" s="159"/>
      <c r="E70" s="166"/>
      <c r="F70" s="166"/>
      <c r="G70" s="157"/>
      <c r="H70" s="157"/>
      <c r="I70" s="157"/>
      <c r="J70" s="157"/>
      <c r="K70" s="157"/>
      <c r="L70" s="157"/>
      <c r="M70" s="157"/>
      <c r="N70" s="250"/>
      <c r="O70" s="158"/>
      <c r="P70" s="158"/>
      <c r="Q70" s="158"/>
      <c r="R70" s="158"/>
      <c r="S70" s="157"/>
      <c r="T70" s="157"/>
      <c r="U70" s="157"/>
      <c r="V70" s="157"/>
      <c r="W70" s="157"/>
      <c r="X70" s="250"/>
      <c r="Y70" s="158"/>
      <c r="Z70" s="158"/>
      <c r="AA70" s="158"/>
      <c r="AB70" s="158"/>
    </row>
    <row r="71" spans="1:28">
      <c r="A71" s="134" t="s">
        <v>143</v>
      </c>
      <c r="B71" s="252"/>
      <c r="C71" s="156"/>
      <c r="D71" s="159"/>
      <c r="E71" s="166"/>
      <c r="F71" s="166"/>
      <c r="G71" s="157"/>
      <c r="H71" s="157"/>
      <c r="I71" s="157"/>
      <c r="J71" s="157"/>
      <c r="K71" s="157"/>
      <c r="L71" s="157"/>
      <c r="M71" s="157"/>
      <c r="N71" s="250"/>
      <c r="O71" s="158"/>
      <c r="P71" s="158"/>
      <c r="Q71" s="158"/>
      <c r="R71" s="158"/>
      <c r="S71" s="157"/>
      <c r="T71" s="157"/>
      <c r="U71" s="157"/>
      <c r="V71" s="157"/>
      <c r="W71" s="157"/>
      <c r="X71" s="250"/>
      <c r="Y71" s="158"/>
      <c r="Z71" s="158"/>
      <c r="AA71" s="158"/>
      <c r="AB71" s="158"/>
    </row>
    <row r="72" spans="1:28">
      <c r="A72" s="134" t="s">
        <v>144</v>
      </c>
      <c r="B72" s="253"/>
      <c r="C72" s="229"/>
      <c r="D72" s="159"/>
      <c r="E72" s="254"/>
      <c r="F72" s="254"/>
      <c r="G72" s="205"/>
      <c r="H72" s="205"/>
      <c r="I72" s="205"/>
      <c r="J72" s="205"/>
      <c r="K72" s="205"/>
      <c r="L72" s="205"/>
      <c r="M72" s="205"/>
      <c r="N72" s="255"/>
      <c r="O72" s="228"/>
      <c r="P72" s="228"/>
      <c r="Q72" s="228"/>
      <c r="R72" s="228"/>
      <c r="S72" s="205"/>
      <c r="T72" s="205"/>
      <c r="U72" s="205"/>
      <c r="V72" s="205"/>
      <c r="W72" s="205"/>
      <c r="X72" s="255"/>
      <c r="Y72" s="228"/>
      <c r="Z72" s="228"/>
      <c r="AA72" s="228"/>
      <c r="AB72" s="228"/>
    </row>
    <row r="73" spans="1:28">
      <c r="A73" s="134"/>
      <c r="B73" s="239"/>
      <c r="C73" s="240"/>
      <c r="D73" s="241"/>
      <c r="E73" s="241"/>
      <c r="F73" s="241"/>
      <c r="G73" s="242"/>
      <c r="H73" s="242"/>
      <c r="I73" s="242"/>
      <c r="J73" s="242"/>
      <c r="K73" s="242"/>
      <c r="L73" s="242"/>
      <c r="M73" s="242"/>
      <c r="N73" s="242"/>
      <c r="O73" s="243"/>
      <c r="P73" s="243"/>
      <c r="Q73" s="243"/>
      <c r="R73" s="244"/>
      <c r="S73" s="242"/>
      <c r="T73" s="242"/>
      <c r="U73" s="242"/>
      <c r="V73" s="242"/>
      <c r="W73" s="242"/>
      <c r="X73" s="242"/>
      <c r="Y73" s="243"/>
      <c r="Z73" s="243"/>
      <c r="AA73" s="243"/>
      <c r="AB73" s="244"/>
    </row>
    <row r="74" spans="1:28" ht="31.5">
      <c r="A74" s="134">
        <v>12</v>
      </c>
      <c r="B74" s="98" t="s">
        <v>145</v>
      </c>
      <c r="C74" s="99"/>
      <c r="D74" s="100"/>
      <c r="E74" s="182">
        <f t="shared" ref="E74:AB74" si="10">SUM(E48:E61,E67:E72)</f>
        <v>70.942105263157885</v>
      </c>
      <c r="F74" s="182">
        <f t="shared" si="10"/>
        <v>70.942105263157885</v>
      </c>
      <c r="G74" s="101">
        <f t="shared" si="10"/>
        <v>70.942105263157885</v>
      </c>
      <c r="H74" s="101">
        <f t="shared" si="10"/>
        <v>70.942105263157885</v>
      </c>
      <c r="I74" s="101">
        <f t="shared" si="10"/>
        <v>70.942105263157885</v>
      </c>
      <c r="J74" s="101">
        <f t="shared" si="10"/>
        <v>70.942105263157885</v>
      </c>
      <c r="K74" s="101">
        <f t="shared" si="10"/>
        <v>70.942105263157885</v>
      </c>
      <c r="L74" s="101">
        <f t="shared" si="10"/>
        <v>70.942105263157885</v>
      </c>
      <c r="M74" s="101">
        <f t="shared" si="10"/>
        <v>70.942105263157885</v>
      </c>
      <c r="N74" s="101">
        <f t="shared" si="10"/>
        <v>70.942105263157885</v>
      </c>
      <c r="O74" s="101">
        <f t="shared" si="10"/>
        <v>70.942105263157885</v>
      </c>
      <c r="P74" s="101">
        <f t="shared" si="10"/>
        <v>70.942105263157885</v>
      </c>
      <c r="Q74" s="101">
        <f t="shared" si="10"/>
        <v>70.942105263157885</v>
      </c>
      <c r="R74" s="101">
        <f t="shared" si="10"/>
        <v>70.942105263157885</v>
      </c>
      <c r="S74" s="101">
        <f t="shared" si="10"/>
        <v>70.442105263157885</v>
      </c>
      <c r="T74" s="101">
        <f t="shared" si="10"/>
        <v>70.442105263157885</v>
      </c>
      <c r="U74" s="101">
        <f t="shared" si="10"/>
        <v>70.442105263157885</v>
      </c>
      <c r="V74" s="101">
        <f t="shared" si="10"/>
        <v>70.442105263157885</v>
      </c>
      <c r="W74" s="101">
        <f t="shared" si="10"/>
        <v>70.442105263157885</v>
      </c>
      <c r="X74" s="101">
        <f t="shared" si="10"/>
        <v>70.442105263157885</v>
      </c>
      <c r="Y74" s="101">
        <f t="shared" si="10"/>
        <v>70.442105263157885</v>
      </c>
      <c r="Z74" s="101">
        <f t="shared" si="10"/>
        <v>70.442105263157885</v>
      </c>
      <c r="AA74" s="101">
        <f t="shared" si="10"/>
        <v>70.442105263157885</v>
      </c>
      <c r="AB74" s="101">
        <f t="shared" si="10"/>
        <v>70.442105263157885</v>
      </c>
    </row>
    <row r="75" spans="1:28" s="2" customFormat="1">
      <c r="A75" s="135"/>
      <c r="B75" s="90"/>
      <c r="C75" s="87"/>
      <c r="D75" s="86"/>
      <c r="E75" s="57"/>
      <c r="F75" s="57"/>
      <c r="G75" s="57"/>
      <c r="H75" s="57"/>
      <c r="I75" s="57"/>
      <c r="J75" s="57"/>
      <c r="K75" s="57"/>
      <c r="L75" s="57"/>
      <c r="M75" s="57"/>
      <c r="N75" s="57"/>
      <c r="O75" s="57"/>
      <c r="P75" s="57"/>
      <c r="Q75" s="57"/>
      <c r="R75" s="91"/>
      <c r="S75" s="57"/>
      <c r="T75" s="57"/>
      <c r="U75" s="57"/>
      <c r="V75" s="57"/>
      <c r="W75" s="57"/>
      <c r="X75" s="57"/>
      <c r="Y75" s="57"/>
      <c r="Z75" s="57"/>
      <c r="AA75" s="57"/>
      <c r="AB75" s="91"/>
    </row>
    <row r="76" spans="1:28" ht="15" customHeight="1">
      <c r="A76" s="134">
        <v>13</v>
      </c>
      <c r="B76" s="256" t="s">
        <v>146</v>
      </c>
      <c r="C76" s="146"/>
      <c r="D76" s="147"/>
      <c r="E76" s="195">
        <f t="shared" ref="E76:AB76" si="11">E74+E44</f>
        <v>239.49999999999997</v>
      </c>
      <c r="F76" s="195">
        <f t="shared" si="11"/>
        <v>239.49999999999997</v>
      </c>
      <c r="G76" s="148">
        <f t="shared" si="11"/>
        <v>239.49999999999997</v>
      </c>
      <c r="H76" s="148">
        <f t="shared" si="11"/>
        <v>239.49999999999997</v>
      </c>
      <c r="I76" s="148">
        <f t="shared" si="11"/>
        <v>239.49999999999997</v>
      </c>
      <c r="J76" s="148">
        <f t="shared" si="11"/>
        <v>239.49999999999997</v>
      </c>
      <c r="K76" s="148">
        <f t="shared" si="11"/>
        <v>239.49999999999997</v>
      </c>
      <c r="L76" s="148">
        <f t="shared" si="11"/>
        <v>239.49999999999997</v>
      </c>
      <c r="M76" s="148">
        <f t="shared" si="11"/>
        <v>239.49999999999997</v>
      </c>
      <c r="N76" s="148">
        <f t="shared" si="11"/>
        <v>239.49999999999997</v>
      </c>
      <c r="O76" s="148">
        <f t="shared" si="11"/>
        <v>239.49999999999997</v>
      </c>
      <c r="P76" s="148">
        <f t="shared" si="11"/>
        <v>239.49999999999997</v>
      </c>
      <c r="Q76" s="148">
        <f t="shared" si="11"/>
        <v>239.49999999999997</v>
      </c>
      <c r="R76" s="148">
        <f t="shared" si="11"/>
        <v>239.49999999999997</v>
      </c>
      <c r="S76" s="148">
        <f t="shared" si="11"/>
        <v>238.99999999999997</v>
      </c>
      <c r="T76" s="148">
        <f t="shared" si="11"/>
        <v>238.99999999999997</v>
      </c>
      <c r="U76" s="148">
        <f t="shared" si="11"/>
        <v>238.99999999999997</v>
      </c>
      <c r="V76" s="148">
        <f t="shared" si="11"/>
        <v>238.99999999999997</v>
      </c>
      <c r="W76" s="148">
        <f t="shared" si="11"/>
        <v>238.99999999999997</v>
      </c>
      <c r="X76" s="148">
        <f t="shared" si="11"/>
        <v>238.99999999999997</v>
      </c>
      <c r="Y76" s="148">
        <f t="shared" si="11"/>
        <v>238.99999999999997</v>
      </c>
      <c r="Z76" s="148">
        <f t="shared" si="11"/>
        <v>238.99999999999997</v>
      </c>
      <c r="AA76" s="148">
        <f t="shared" si="11"/>
        <v>238.99999999999997</v>
      </c>
      <c r="AB76" s="148">
        <f t="shared" si="11"/>
        <v>238.99999999999997</v>
      </c>
    </row>
    <row r="77" spans="1:28" ht="15" customHeight="1">
      <c r="A77" s="134"/>
      <c r="B77" s="61"/>
      <c r="C77" s="62"/>
      <c r="D77" s="49"/>
      <c r="E77" s="49"/>
      <c r="F77" s="49"/>
      <c r="G77" s="46"/>
      <c r="H77" s="46"/>
      <c r="I77" s="46"/>
      <c r="J77" s="46"/>
      <c r="K77" s="46"/>
      <c r="L77" s="46"/>
      <c r="M77" s="46"/>
      <c r="N77" s="46"/>
      <c r="O77" s="46"/>
      <c r="P77" s="46"/>
      <c r="Q77" s="46"/>
      <c r="R77" s="46"/>
      <c r="S77" s="46"/>
      <c r="T77" s="46"/>
      <c r="U77" s="46"/>
      <c r="V77" s="46"/>
      <c r="W77" s="46"/>
      <c r="X77" s="46"/>
      <c r="Y77" s="46"/>
      <c r="Z77" s="46"/>
      <c r="AA77" s="46"/>
      <c r="AB77" s="46"/>
    </row>
    <row r="78" spans="1:28" s="33" customFormat="1" ht="15" customHeight="1">
      <c r="A78" s="76"/>
      <c r="B78" s="139" t="s">
        <v>147</v>
      </c>
      <c r="C78" s="32"/>
      <c r="D78" s="49"/>
      <c r="E78" s="49"/>
      <c r="F78" s="49"/>
      <c r="G78" s="50"/>
      <c r="H78" s="50"/>
      <c r="I78" s="50"/>
      <c r="J78" s="50"/>
      <c r="K78" s="50"/>
      <c r="L78" s="50"/>
      <c r="M78" s="50"/>
      <c r="N78" s="50"/>
      <c r="O78" s="47"/>
      <c r="P78" s="47"/>
      <c r="Q78" s="47"/>
      <c r="R78" s="47"/>
      <c r="S78" s="50"/>
      <c r="T78" s="50"/>
      <c r="U78" s="50"/>
      <c r="V78" s="50"/>
      <c r="W78" s="50"/>
      <c r="X78" s="50"/>
      <c r="Y78" s="47"/>
      <c r="Z78" s="47"/>
      <c r="AA78" s="47"/>
      <c r="AB78" s="47"/>
    </row>
    <row r="79" spans="1:28" ht="15" customHeight="1">
      <c r="A79" s="134"/>
      <c r="B79" s="24" t="s">
        <v>148</v>
      </c>
      <c r="C79" s="27"/>
      <c r="D79" s="49"/>
      <c r="E79" s="49"/>
      <c r="F79" s="49"/>
      <c r="G79" s="50"/>
      <c r="H79" s="50"/>
      <c r="I79" s="50"/>
      <c r="J79" s="50"/>
      <c r="K79" s="50"/>
      <c r="L79" s="50"/>
      <c r="M79" s="50"/>
      <c r="N79" s="50"/>
      <c r="O79" s="47"/>
      <c r="P79" s="47"/>
      <c r="Q79" s="47"/>
      <c r="R79" s="47"/>
      <c r="S79" s="50"/>
      <c r="T79" s="50"/>
      <c r="U79" s="50"/>
      <c r="V79" s="50"/>
      <c r="W79" s="50"/>
      <c r="X79" s="50"/>
      <c r="Y79" s="47"/>
      <c r="Z79" s="47"/>
      <c r="AA79" s="47"/>
      <c r="AB79" s="47"/>
    </row>
    <row r="80" spans="1:28">
      <c r="A80" s="134"/>
      <c r="B80" s="133" t="s">
        <v>149</v>
      </c>
      <c r="C80" s="26"/>
      <c r="D80" s="220" t="s">
        <v>92</v>
      </c>
      <c r="E80" s="191" t="s">
        <v>52</v>
      </c>
      <c r="F80" s="191" t="s">
        <v>53</v>
      </c>
      <c r="G80" s="191" t="s">
        <v>54</v>
      </c>
      <c r="H80" s="191" t="s">
        <v>55</v>
      </c>
      <c r="I80" s="191" t="s">
        <v>56</v>
      </c>
      <c r="J80" s="191" t="s">
        <v>57</v>
      </c>
      <c r="K80" s="191" t="s">
        <v>58</v>
      </c>
      <c r="L80" s="191" t="s">
        <v>59</v>
      </c>
      <c r="M80" s="191" t="s">
        <v>60</v>
      </c>
      <c r="N80" s="191" t="s">
        <v>61</v>
      </c>
      <c r="O80" s="191" t="s">
        <v>62</v>
      </c>
      <c r="P80" s="191" t="s">
        <v>63</v>
      </c>
      <c r="Q80" s="191" t="s">
        <v>64</v>
      </c>
      <c r="R80" s="191" t="s">
        <v>65</v>
      </c>
      <c r="S80" s="191" t="s">
        <v>66</v>
      </c>
      <c r="T80" s="191" t="s">
        <v>67</v>
      </c>
      <c r="U80" s="191" t="s">
        <v>68</v>
      </c>
      <c r="V80" s="191" t="s">
        <v>69</v>
      </c>
      <c r="W80" s="191" t="s">
        <v>70</v>
      </c>
      <c r="X80" s="191" t="s">
        <v>71</v>
      </c>
      <c r="Y80" s="191" t="s">
        <v>72</v>
      </c>
      <c r="Z80" s="191" t="s">
        <v>73</v>
      </c>
      <c r="AA80" s="191" t="s">
        <v>74</v>
      </c>
      <c r="AB80" s="191" t="s">
        <v>75</v>
      </c>
    </row>
    <row r="81" spans="1:28" s="2" customFormat="1">
      <c r="A81" s="135" t="s">
        <v>150</v>
      </c>
      <c r="B81" s="392" t="s">
        <v>151</v>
      </c>
      <c r="C81" s="258"/>
      <c r="D81" s="155" t="s">
        <v>152</v>
      </c>
      <c r="E81" s="259"/>
      <c r="F81" s="259"/>
      <c r="G81" s="157"/>
      <c r="H81" s="157"/>
      <c r="I81" s="157"/>
      <c r="J81" s="157">
        <v>63</v>
      </c>
      <c r="K81" s="157">
        <v>63</v>
      </c>
      <c r="L81" s="157">
        <v>63</v>
      </c>
      <c r="M81" s="157">
        <v>63</v>
      </c>
      <c r="N81" s="157">
        <v>63</v>
      </c>
      <c r="O81" s="157">
        <v>63</v>
      </c>
      <c r="P81" s="157">
        <v>63</v>
      </c>
      <c r="Q81" s="157">
        <v>63</v>
      </c>
      <c r="R81" s="157">
        <v>63</v>
      </c>
      <c r="S81" s="157">
        <v>63</v>
      </c>
      <c r="T81" s="157">
        <v>63</v>
      </c>
      <c r="U81" s="157">
        <v>63</v>
      </c>
      <c r="V81" s="157">
        <v>63</v>
      </c>
      <c r="W81" s="157">
        <v>63</v>
      </c>
      <c r="X81" s="157">
        <v>63</v>
      </c>
      <c r="Y81" s="157">
        <v>63</v>
      </c>
      <c r="Z81" s="157">
        <v>63</v>
      </c>
      <c r="AA81" s="157">
        <v>63</v>
      </c>
      <c r="AB81" s="157">
        <v>63</v>
      </c>
    </row>
    <row r="82" spans="1:28" s="2" customFormat="1">
      <c r="A82" s="135" t="s">
        <v>153</v>
      </c>
      <c r="B82" s="260"/>
      <c r="C82" s="261"/>
      <c r="D82" s="155"/>
      <c r="E82" s="259"/>
      <c r="F82" s="259"/>
      <c r="G82" s="157"/>
      <c r="H82" s="157"/>
      <c r="I82" s="157"/>
      <c r="J82" s="157"/>
      <c r="K82" s="157"/>
      <c r="L82" s="157"/>
      <c r="M82" s="157"/>
      <c r="N82" s="250"/>
      <c r="O82" s="158"/>
      <c r="P82" s="158"/>
      <c r="Q82" s="158"/>
      <c r="R82" s="158"/>
      <c r="S82" s="157"/>
      <c r="T82" s="157"/>
      <c r="U82" s="157"/>
      <c r="V82" s="157"/>
      <c r="W82" s="157"/>
      <c r="X82" s="250"/>
      <c r="Y82" s="158"/>
      <c r="Z82" s="158"/>
      <c r="AA82" s="158"/>
      <c r="AB82" s="158"/>
    </row>
    <row r="83" spans="1:28" s="2" customFormat="1">
      <c r="A83" s="135" t="s">
        <v>154</v>
      </c>
      <c r="B83" s="260"/>
      <c r="C83" s="261"/>
      <c r="D83" s="155"/>
      <c r="E83" s="259"/>
      <c r="F83" s="259"/>
      <c r="G83" s="157"/>
      <c r="H83" s="157"/>
      <c r="I83" s="157"/>
      <c r="J83" s="157"/>
      <c r="K83" s="157"/>
      <c r="L83" s="157"/>
      <c r="M83" s="157"/>
      <c r="N83" s="157"/>
      <c r="O83" s="158"/>
      <c r="P83" s="158"/>
      <c r="Q83" s="158"/>
      <c r="R83" s="158"/>
      <c r="S83" s="157"/>
      <c r="T83" s="157"/>
      <c r="U83" s="157"/>
      <c r="V83" s="157"/>
      <c r="W83" s="157"/>
      <c r="X83" s="157"/>
      <c r="Y83" s="158"/>
      <c r="Z83" s="158"/>
      <c r="AA83" s="158"/>
      <c r="AB83" s="158"/>
    </row>
    <row r="84" spans="1:28" s="2" customFormat="1">
      <c r="A84" s="135" t="s">
        <v>155</v>
      </c>
      <c r="B84" s="260"/>
      <c r="C84" s="261"/>
      <c r="D84" s="155"/>
      <c r="E84" s="259"/>
      <c r="F84" s="259"/>
      <c r="G84" s="157"/>
      <c r="H84" s="157"/>
      <c r="I84" s="157"/>
      <c r="J84" s="157"/>
      <c r="K84" s="157"/>
      <c r="L84" s="157"/>
      <c r="M84" s="157"/>
      <c r="N84" s="157"/>
      <c r="O84" s="158"/>
      <c r="P84" s="158"/>
      <c r="Q84" s="158"/>
      <c r="R84" s="158"/>
      <c r="S84" s="157"/>
      <c r="T84" s="157"/>
      <c r="U84" s="157"/>
      <c r="V84" s="157"/>
      <c r="W84" s="157"/>
      <c r="X84" s="157"/>
      <c r="Y84" s="158"/>
      <c r="Z84" s="158"/>
      <c r="AA84" s="158"/>
      <c r="AB84" s="158"/>
    </row>
    <row r="85" spans="1:28" s="2" customFormat="1">
      <c r="A85" s="134" t="s">
        <v>156</v>
      </c>
      <c r="B85" s="260"/>
      <c r="C85" s="261"/>
      <c r="D85" s="262"/>
      <c r="E85" s="259"/>
      <c r="F85" s="259"/>
      <c r="G85" s="205"/>
      <c r="H85" s="205"/>
      <c r="I85" s="205"/>
      <c r="J85" s="205"/>
      <c r="K85" s="205"/>
      <c r="L85" s="205"/>
      <c r="M85" s="205"/>
      <c r="N85" s="205"/>
      <c r="O85" s="228"/>
      <c r="P85" s="228"/>
      <c r="Q85" s="228"/>
      <c r="R85" s="228"/>
      <c r="S85" s="205"/>
      <c r="T85" s="205"/>
      <c r="U85" s="205"/>
      <c r="V85" s="205"/>
      <c r="W85" s="205"/>
      <c r="X85" s="205"/>
      <c r="Y85" s="228"/>
      <c r="Z85" s="228"/>
      <c r="AA85" s="228"/>
      <c r="AB85" s="228"/>
    </row>
    <row r="86" spans="1:28" s="2" customFormat="1">
      <c r="A86" s="135" t="s">
        <v>157</v>
      </c>
      <c r="B86" s="260"/>
      <c r="C86" s="261"/>
      <c r="D86" s="262"/>
      <c r="E86" s="259"/>
      <c r="F86" s="259"/>
      <c r="G86" s="205"/>
      <c r="H86" s="205"/>
      <c r="I86" s="205"/>
      <c r="J86" s="205"/>
      <c r="K86" s="205"/>
      <c r="L86" s="205"/>
      <c r="M86" s="205"/>
      <c r="N86" s="205"/>
      <c r="O86" s="228"/>
      <c r="P86" s="228"/>
      <c r="Q86" s="228"/>
      <c r="R86" s="228"/>
      <c r="S86" s="205"/>
      <c r="T86" s="205"/>
      <c r="U86" s="205"/>
      <c r="V86" s="205"/>
      <c r="W86" s="205"/>
      <c r="X86" s="205"/>
      <c r="Y86" s="228"/>
      <c r="Z86" s="228"/>
      <c r="AA86" s="228"/>
      <c r="AB86" s="228"/>
    </row>
    <row r="87" spans="1:28" s="2" customFormat="1">
      <c r="A87" s="135" t="s">
        <v>158</v>
      </c>
      <c r="B87" s="260"/>
      <c r="C87" s="261"/>
      <c r="D87" s="262"/>
      <c r="E87" s="259"/>
      <c r="F87" s="259"/>
      <c r="G87" s="205"/>
      <c r="H87" s="205"/>
      <c r="I87" s="205"/>
      <c r="J87" s="205"/>
      <c r="K87" s="205"/>
      <c r="L87" s="205"/>
      <c r="M87" s="205"/>
      <c r="N87" s="205"/>
      <c r="O87" s="228"/>
      <c r="P87" s="228"/>
      <c r="Q87" s="228"/>
      <c r="R87" s="228"/>
      <c r="S87" s="205"/>
      <c r="T87" s="205"/>
      <c r="U87" s="205"/>
      <c r="V87" s="205"/>
      <c r="W87" s="205"/>
      <c r="X87" s="205"/>
      <c r="Y87" s="228"/>
      <c r="Z87" s="228"/>
      <c r="AA87" s="228"/>
      <c r="AB87" s="228"/>
    </row>
    <row r="88" spans="1:28" s="2" customFormat="1">
      <c r="A88" s="135" t="s">
        <v>159</v>
      </c>
      <c r="B88" s="260"/>
      <c r="C88" s="261"/>
      <c r="D88" s="262"/>
      <c r="E88" s="259"/>
      <c r="F88" s="259"/>
      <c r="G88" s="205"/>
      <c r="H88" s="205"/>
      <c r="I88" s="205"/>
      <c r="J88" s="205"/>
      <c r="K88" s="205"/>
      <c r="L88" s="205"/>
      <c r="M88" s="205"/>
      <c r="N88" s="205"/>
      <c r="O88" s="228"/>
      <c r="P88" s="228"/>
      <c r="Q88" s="228"/>
      <c r="R88" s="228"/>
      <c r="S88" s="205"/>
      <c r="T88" s="205"/>
      <c r="U88" s="205"/>
      <c r="V88" s="205"/>
      <c r="W88" s="205"/>
      <c r="X88" s="205"/>
      <c r="Y88" s="228"/>
      <c r="Z88" s="228"/>
      <c r="AA88" s="228"/>
      <c r="AB88" s="228"/>
    </row>
    <row r="89" spans="1:28" s="2" customFormat="1">
      <c r="A89" s="135" t="s">
        <v>160</v>
      </c>
      <c r="B89" s="260"/>
      <c r="C89" s="261"/>
      <c r="D89" s="262"/>
      <c r="E89" s="259"/>
      <c r="F89" s="259"/>
      <c r="G89" s="205"/>
      <c r="H89" s="205"/>
      <c r="I89" s="205"/>
      <c r="J89" s="205"/>
      <c r="K89" s="205"/>
      <c r="L89" s="205"/>
      <c r="M89" s="205"/>
      <c r="N89" s="205"/>
      <c r="O89" s="228"/>
      <c r="P89" s="228"/>
      <c r="Q89" s="228"/>
      <c r="R89" s="228"/>
      <c r="S89" s="205"/>
      <c r="T89" s="205"/>
      <c r="U89" s="205"/>
      <c r="V89" s="205"/>
      <c r="W89" s="205"/>
      <c r="X89" s="205"/>
      <c r="Y89" s="228"/>
      <c r="Z89" s="228"/>
      <c r="AA89" s="228"/>
      <c r="AB89" s="228"/>
    </row>
    <row r="90" spans="1:28" s="2" customFormat="1">
      <c r="A90" s="135" t="s">
        <v>161</v>
      </c>
      <c r="B90" s="260"/>
      <c r="C90" s="261"/>
      <c r="D90" s="262"/>
      <c r="E90" s="259"/>
      <c r="F90" s="259"/>
      <c r="G90" s="205"/>
      <c r="H90" s="205"/>
      <c r="I90" s="205"/>
      <c r="J90" s="205"/>
      <c r="K90" s="205"/>
      <c r="L90" s="205"/>
      <c r="M90" s="205"/>
      <c r="N90" s="205"/>
      <c r="O90" s="228"/>
      <c r="P90" s="228"/>
      <c r="Q90" s="228"/>
      <c r="R90" s="228"/>
      <c r="S90" s="205"/>
      <c r="T90" s="205"/>
      <c r="U90" s="205"/>
      <c r="V90" s="205"/>
      <c r="W90" s="205"/>
      <c r="X90" s="205"/>
      <c r="Y90" s="228"/>
      <c r="Z90" s="228"/>
      <c r="AA90" s="228"/>
      <c r="AB90" s="228"/>
    </row>
    <row r="91" spans="1:28" s="2" customFormat="1">
      <c r="A91" s="135" t="s">
        <v>162</v>
      </c>
      <c r="B91" s="260"/>
      <c r="C91" s="261"/>
      <c r="D91" s="262"/>
      <c r="E91" s="259"/>
      <c r="F91" s="259"/>
      <c r="G91" s="205"/>
      <c r="H91" s="205"/>
      <c r="I91" s="205"/>
      <c r="J91" s="205"/>
      <c r="K91" s="205"/>
      <c r="L91" s="205"/>
      <c r="M91" s="205"/>
      <c r="N91" s="205"/>
      <c r="O91" s="228"/>
      <c r="P91" s="228"/>
      <c r="Q91" s="228"/>
      <c r="R91" s="228"/>
      <c r="S91" s="205"/>
      <c r="T91" s="205"/>
      <c r="U91" s="205"/>
      <c r="V91" s="205"/>
      <c r="W91" s="205"/>
      <c r="X91" s="205"/>
      <c r="Y91" s="228"/>
      <c r="Z91" s="228"/>
      <c r="AA91" s="228"/>
      <c r="AB91" s="228"/>
    </row>
    <row r="92" spans="1:28" s="2" customFormat="1">
      <c r="A92" s="135" t="s">
        <v>163</v>
      </c>
      <c r="B92" s="260"/>
      <c r="C92" s="261"/>
      <c r="D92" s="262"/>
      <c r="E92" s="259"/>
      <c r="F92" s="259"/>
      <c r="G92" s="205"/>
      <c r="H92" s="205"/>
      <c r="I92" s="205"/>
      <c r="J92" s="205"/>
      <c r="K92" s="205"/>
      <c r="L92" s="205"/>
      <c r="M92" s="205"/>
      <c r="N92" s="205"/>
      <c r="O92" s="228"/>
      <c r="P92" s="228"/>
      <c r="Q92" s="228"/>
      <c r="R92" s="228"/>
      <c r="S92" s="205"/>
      <c r="T92" s="205"/>
      <c r="U92" s="205"/>
      <c r="V92" s="205"/>
      <c r="W92" s="205"/>
      <c r="X92" s="205"/>
      <c r="Y92" s="228"/>
      <c r="Z92" s="228"/>
      <c r="AA92" s="228"/>
      <c r="AB92" s="228"/>
    </row>
    <row r="93" spans="1:28" s="2" customFormat="1">
      <c r="A93" s="135" t="s">
        <v>164</v>
      </c>
      <c r="B93" s="260"/>
      <c r="C93" s="261"/>
      <c r="D93" s="262"/>
      <c r="E93" s="259"/>
      <c r="F93" s="259"/>
      <c r="G93" s="205"/>
      <c r="H93" s="205"/>
      <c r="I93" s="205"/>
      <c r="J93" s="205"/>
      <c r="K93" s="205"/>
      <c r="L93" s="205"/>
      <c r="M93" s="205"/>
      <c r="N93" s="205"/>
      <c r="O93" s="228"/>
      <c r="P93" s="228"/>
      <c r="Q93" s="228"/>
      <c r="R93" s="228"/>
      <c r="S93" s="205"/>
      <c r="T93" s="205"/>
      <c r="U93" s="205"/>
      <c r="V93" s="205"/>
      <c r="W93" s="205"/>
      <c r="X93" s="205"/>
      <c r="Y93" s="228"/>
      <c r="Z93" s="228"/>
      <c r="AA93" s="228"/>
      <c r="AB93" s="228"/>
    </row>
    <row r="94" spans="1:28">
      <c r="A94" s="137" t="s">
        <v>165</v>
      </c>
      <c r="B94" s="221"/>
      <c r="C94" s="261"/>
      <c r="D94" s="262"/>
      <c r="E94" s="259"/>
      <c r="F94" s="259"/>
      <c r="G94" s="205"/>
      <c r="H94" s="205"/>
      <c r="I94" s="205"/>
      <c r="J94" s="205"/>
      <c r="K94" s="205"/>
      <c r="L94" s="205"/>
      <c r="M94" s="205"/>
      <c r="N94" s="205"/>
      <c r="O94" s="228"/>
      <c r="P94" s="228"/>
      <c r="Q94" s="228"/>
      <c r="R94" s="228"/>
      <c r="S94" s="205"/>
      <c r="T94" s="205"/>
      <c r="U94" s="205"/>
      <c r="V94" s="205"/>
      <c r="W94" s="205"/>
      <c r="X94" s="205"/>
      <c r="Y94" s="228"/>
      <c r="Z94" s="228"/>
      <c r="AA94" s="228"/>
      <c r="AB94" s="228"/>
    </row>
    <row r="95" spans="1:28" ht="31.5">
      <c r="A95" s="134">
        <v>14</v>
      </c>
      <c r="B95" s="245" t="s">
        <v>166</v>
      </c>
      <c r="C95" s="261"/>
      <c r="D95" s="263"/>
      <c r="E95" s="248">
        <f>SUM(E81:E94)</f>
        <v>0</v>
      </c>
      <c r="F95" s="248">
        <f>SUM(F81:F94)</f>
        <v>0</v>
      </c>
      <c r="G95" s="151">
        <f t="shared" ref="G95:R95" si="12">SUM(G81:G94)</f>
        <v>0</v>
      </c>
      <c r="H95" s="151">
        <f t="shared" si="12"/>
        <v>0</v>
      </c>
      <c r="I95" s="151">
        <f t="shared" si="12"/>
        <v>0</v>
      </c>
      <c r="J95" s="151">
        <f t="shared" si="12"/>
        <v>63</v>
      </c>
      <c r="K95" s="151">
        <f t="shared" si="12"/>
        <v>63</v>
      </c>
      <c r="L95" s="151">
        <f t="shared" si="12"/>
        <v>63</v>
      </c>
      <c r="M95" s="151">
        <f t="shared" si="12"/>
        <v>63</v>
      </c>
      <c r="N95" s="151">
        <f t="shared" si="12"/>
        <v>63</v>
      </c>
      <c r="O95" s="151">
        <f t="shared" si="12"/>
        <v>63</v>
      </c>
      <c r="P95" s="151">
        <f t="shared" si="12"/>
        <v>63</v>
      </c>
      <c r="Q95" s="151">
        <f t="shared" si="12"/>
        <v>63</v>
      </c>
      <c r="R95" s="151">
        <f t="shared" si="12"/>
        <v>63</v>
      </c>
      <c r="S95" s="151">
        <f t="shared" ref="S95:AB95" si="13">SUM(S81:S94)</f>
        <v>63</v>
      </c>
      <c r="T95" s="151">
        <f t="shared" si="13"/>
        <v>63</v>
      </c>
      <c r="U95" s="151">
        <f t="shared" si="13"/>
        <v>63</v>
      </c>
      <c r="V95" s="151">
        <f t="shared" si="13"/>
        <v>63</v>
      </c>
      <c r="W95" s="151">
        <f t="shared" si="13"/>
        <v>63</v>
      </c>
      <c r="X95" s="151">
        <f t="shared" si="13"/>
        <v>63</v>
      </c>
      <c r="Y95" s="151">
        <f t="shared" si="13"/>
        <v>63</v>
      </c>
      <c r="Z95" s="151">
        <f t="shared" si="13"/>
        <v>63</v>
      </c>
      <c r="AA95" s="151">
        <f t="shared" si="13"/>
        <v>63</v>
      </c>
      <c r="AB95" s="151">
        <f t="shared" si="13"/>
        <v>63</v>
      </c>
    </row>
    <row r="96" spans="1:28">
      <c r="A96" s="134"/>
      <c r="B96" s="132"/>
      <c r="C96" s="26"/>
      <c r="D96" s="80"/>
      <c r="E96" s="264"/>
      <c r="F96" s="265"/>
      <c r="G96" s="83"/>
      <c r="H96" s="83"/>
      <c r="I96" s="83"/>
      <c r="J96" s="83"/>
      <c r="K96" s="83"/>
      <c r="L96" s="83"/>
      <c r="M96" s="83"/>
      <c r="N96" s="83"/>
      <c r="O96" s="84"/>
      <c r="P96" s="84"/>
      <c r="Q96" s="84"/>
      <c r="R96" s="85"/>
      <c r="S96" s="83"/>
      <c r="T96" s="83"/>
      <c r="U96" s="83"/>
      <c r="V96" s="83"/>
      <c r="W96" s="83"/>
      <c r="X96" s="83"/>
      <c r="Y96" s="84"/>
      <c r="Z96" s="84"/>
      <c r="AA96" s="84"/>
      <c r="AB96" s="85"/>
    </row>
    <row r="97" spans="1:28">
      <c r="A97" s="134"/>
      <c r="B97" s="24" t="s">
        <v>167</v>
      </c>
      <c r="C97" s="132"/>
      <c r="D97" s="133"/>
      <c r="E97" s="56"/>
      <c r="F97" s="57"/>
      <c r="G97" s="57"/>
      <c r="H97" s="57"/>
      <c r="I97" s="57"/>
      <c r="J97" s="57"/>
      <c r="K97" s="57"/>
      <c r="L97" s="57"/>
      <c r="M97" s="57"/>
      <c r="N97" s="57"/>
      <c r="O97" s="54"/>
      <c r="P97" s="54"/>
      <c r="Q97" s="54"/>
      <c r="R97" s="55"/>
      <c r="S97" s="57"/>
      <c r="T97" s="57"/>
      <c r="U97" s="57"/>
      <c r="V97" s="57"/>
      <c r="W97" s="57"/>
      <c r="X97" s="57"/>
      <c r="Y97" s="54"/>
      <c r="Z97" s="54"/>
      <c r="AA97" s="54"/>
      <c r="AB97" s="55"/>
    </row>
    <row r="98" spans="1:28">
      <c r="A98" s="134"/>
      <c r="B98" s="133" t="s">
        <v>149</v>
      </c>
      <c r="C98" s="131"/>
      <c r="D98" s="220" t="s">
        <v>92</v>
      </c>
      <c r="E98" s="191" t="s">
        <v>52</v>
      </c>
      <c r="F98" s="191" t="s">
        <v>53</v>
      </c>
      <c r="G98" s="191" t="s">
        <v>54</v>
      </c>
      <c r="H98" s="191" t="s">
        <v>55</v>
      </c>
      <c r="I98" s="191" t="s">
        <v>56</v>
      </c>
      <c r="J98" s="191" t="s">
        <v>57</v>
      </c>
      <c r="K98" s="191" t="s">
        <v>58</v>
      </c>
      <c r="L98" s="191" t="s">
        <v>59</v>
      </c>
      <c r="M98" s="191" t="s">
        <v>60</v>
      </c>
      <c r="N98" s="191" t="s">
        <v>61</v>
      </c>
      <c r="O98" s="191" t="s">
        <v>62</v>
      </c>
      <c r="P98" s="191" t="s">
        <v>63</v>
      </c>
      <c r="Q98" s="191" t="s">
        <v>64</v>
      </c>
      <c r="R98" s="191" t="s">
        <v>65</v>
      </c>
      <c r="S98" s="191" t="s">
        <v>66</v>
      </c>
      <c r="T98" s="191" t="s">
        <v>67</v>
      </c>
      <c r="U98" s="191" t="s">
        <v>68</v>
      </c>
      <c r="V98" s="191" t="s">
        <v>69</v>
      </c>
      <c r="W98" s="191" t="s">
        <v>70</v>
      </c>
      <c r="X98" s="191" t="s">
        <v>71</v>
      </c>
      <c r="Y98" s="191" t="s">
        <v>72</v>
      </c>
      <c r="Z98" s="191" t="s">
        <v>73</v>
      </c>
      <c r="AA98" s="191" t="s">
        <v>74</v>
      </c>
      <c r="AB98" s="191" t="s">
        <v>75</v>
      </c>
    </row>
    <row r="99" spans="1:28">
      <c r="A99" s="135" t="s">
        <v>168</v>
      </c>
      <c r="B99" s="375" t="s">
        <v>169</v>
      </c>
      <c r="C99" s="156"/>
      <c r="D99" s="155" t="s">
        <v>126</v>
      </c>
      <c r="E99" s="93">
        <v>0</v>
      </c>
      <c r="F99" s="93">
        <v>0</v>
      </c>
      <c r="G99" s="186">
        <v>0</v>
      </c>
      <c r="H99" s="186">
        <v>0</v>
      </c>
      <c r="I99" s="186">
        <v>0</v>
      </c>
      <c r="J99" s="186">
        <v>0</v>
      </c>
      <c r="K99" s="186">
        <v>0</v>
      </c>
      <c r="L99" s="186">
        <v>0</v>
      </c>
      <c r="M99" s="186">
        <v>0</v>
      </c>
      <c r="N99" s="186">
        <v>0</v>
      </c>
      <c r="O99" s="186">
        <v>0</v>
      </c>
      <c r="P99" s="186">
        <f>100*0.06</f>
        <v>6</v>
      </c>
      <c r="Q99" s="186">
        <v>6</v>
      </c>
      <c r="R99" s="186">
        <v>6</v>
      </c>
      <c r="S99" s="186">
        <v>6</v>
      </c>
      <c r="T99" s="186">
        <v>6</v>
      </c>
      <c r="U99" s="186">
        <v>6</v>
      </c>
      <c r="V99" s="186">
        <v>6</v>
      </c>
      <c r="W99" s="186">
        <v>6</v>
      </c>
      <c r="X99" s="186">
        <v>6</v>
      </c>
      <c r="Y99" s="186">
        <v>6</v>
      </c>
      <c r="Z99" s="186">
        <v>6</v>
      </c>
      <c r="AA99" s="186">
        <v>6</v>
      </c>
      <c r="AB99" s="186">
        <v>6</v>
      </c>
    </row>
    <row r="100" spans="1:28">
      <c r="A100" s="135" t="s">
        <v>170</v>
      </c>
      <c r="B100" s="375" t="s">
        <v>171</v>
      </c>
      <c r="C100" s="156"/>
      <c r="D100" s="155" t="s">
        <v>172</v>
      </c>
      <c r="E100" s="93">
        <v>0</v>
      </c>
      <c r="F100" s="93">
        <v>0</v>
      </c>
      <c r="G100" s="157">
        <v>0</v>
      </c>
      <c r="H100" s="157">
        <v>0</v>
      </c>
      <c r="I100" s="157">
        <v>0</v>
      </c>
      <c r="J100" s="157">
        <v>0</v>
      </c>
      <c r="K100" s="157">
        <v>0</v>
      </c>
      <c r="L100" s="157">
        <v>0</v>
      </c>
      <c r="M100" s="157">
        <v>0</v>
      </c>
      <c r="N100" s="157">
        <v>0</v>
      </c>
      <c r="O100" s="157">
        <v>0</v>
      </c>
      <c r="P100" s="157">
        <v>0</v>
      </c>
      <c r="Q100" s="157">
        <v>0</v>
      </c>
      <c r="R100" s="157">
        <f>50*0.95</f>
        <v>47.5</v>
      </c>
      <c r="S100" s="157">
        <v>47.5</v>
      </c>
      <c r="T100" s="157">
        <v>47.5</v>
      </c>
      <c r="U100" s="157">
        <v>47.5</v>
      </c>
      <c r="V100" s="157">
        <v>47.5</v>
      </c>
      <c r="W100" s="157">
        <v>47.5</v>
      </c>
      <c r="X100" s="157">
        <v>47.5</v>
      </c>
      <c r="Y100" s="157">
        <v>47.5</v>
      </c>
      <c r="Z100" s="157">
        <v>47.5</v>
      </c>
      <c r="AA100" s="157">
        <v>47.5</v>
      </c>
      <c r="AB100" s="157">
        <v>47.5</v>
      </c>
    </row>
    <row r="101" spans="1:28">
      <c r="A101" s="135" t="s">
        <v>173</v>
      </c>
      <c r="B101" s="260" t="s">
        <v>48</v>
      </c>
      <c r="C101" s="156"/>
      <c r="D101" s="155"/>
      <c r="E101" s="266"/>
      <c r="F101" s="266"/>
      <c r="G101" s="157"/>
      <c r="H101" s="157"/>
      <c r="I101" s="157"/>
      <c r="J101" s="157"/>
      <c r="K101" s="157"/>
      <c r="L101" s="157"/>
      <c r="M101" s="157"/>
      <c r="N101" s="157"/>
      <c r="O101" s="158"/>
      <c r="P101" s="158"/>
      <c r="Q101" s="158"/>
      <c r="R101" s="158"/>
      <c r="S101" s="157"/>
      <c r="T101" s="157"/>
      <c r="U101" s="157"/>
      <c r="V101" s="157"/>
      <c r="W101" s="157"/>
      <c r="X101" s="157"/>
      <c r="Y101" s="158"/>
      <c r="Z101" s="158"/>
      <c r="AA101" s="158"/>
      <c r="AB101" s="158"/>
    </row>
    <row r="102" spans="1:28">
      <c r="A102" s="135" t="s">
        <v>174</v>
      </c>
      <c r="B102" s="260"/>
      <c r="C102" s="156"/>
      <c r="D102" s="155"/>
      <c r="E102" s="266"/>
      <c r="F102" s="266"/>
      <c r="G102" s="157"/>
      <c r="H102" s="157"/>
      <c r="I102" s="157"/>
      <c r="J102" s="157"/>
      <c r="K102" s="157"/>
      <c r="L102" s="157"/>
      <c r="M102" s="157"/>
      <c r="N102" s="157"/>
      <c r="O102" s="158"/>
      <c r="P102" s="158"/>
      <c r="Q102" s="158"/>
      <c r="R102" s="158"/>
      <c r="S102" s="157"/>
      <c r="T102" s="157"/>
      <c r="U102" s="157"/>
      <c r="V102" s="157"/>
      <c r="W102" s="157"/>
      <c r="X102" s="157"/>
      <c r="Y102" s="158"/>
      <c r="Z102" s="158"/>
      <c r="AA102" s="158"/>
      <c r="AB102" s="158"/>
    </row>
    <row r="103" spans="1:28" s="129" customFormat="1">
      <c r="A103" s="134" t="s">
        <v>175</v>
      </c>
      <c r="B103" s="260"/>
      <c r="C103" s="156"/>
      <c r="D103" s="155"/>
      <c r="E103" s="266"/>
      <c r="F103" s="266"/>
      <c r="G103" s="157"/>
      <c r="H103" s="157"/>
      <c r="I103" s="157"/>
      <c r="J103" s="157"/>
      <c r="K103" s="157"/>
      <c r="L103" s="157"/>
      <c r="M103" s="157"/>
      <c r="N103" s="157"/>
      <c r="O103" s="158"/>
      <c r="P103" s="158"/>
      <c r="Q103" s="158"/>
      <c r="R103" s="158"/>
      <c r="S103" s="157"/>
      <c r="T103" s="157"/>
      <c r="U103" s="157"/>
      <c r="V103" s="157"/>
      <c r="W103" s="157"/>
      <c r="X103" s="157"/>
      <c r="Y103" s="158"/>
      <c r="Z103" s="158"/>
      <c r="AA103" s="158"/>
      <c r="AB103" s="158"/>
    </row>
    <row r="104" spans="1:28" s="129" customFormat="1">
      <c r="A104" s="135" t="s">
        <v>176</v>
      </c>
      <c r="B104" s="260"/>
      <c r="C104" s="156"/>
      <c r="D104" s="155"/>
      <c r="E104" s="266"/>
      <c r="F104" s="266"/>
      <c r="G104" s="157"/>
      <c r="H104" s="157"/>
      <c r="I104" s="157"/>
      <c r="J104" s="157"/>
      <c r="K104" s="157"/>
      <c r="L104" s="157"/>
      <c r="M104" s="157"/>
      <c r="N104" s="157"/>
      <c r="O104" s="158"/>
      <c r="P104" s="158"/>
      <c r="Q104" s="158"/>
      <c r="R104" s="158"/>
      <c r="S104" s="157"/>
      <c r="T104" s="157"/>
      <c r="U104" s="157"/>
      <c r="V104" s="157"/>
      <c r="W104" s="157"/>
      <c r="X104" s="157"/>
      <c r="Y104" s="158"/>
      <c r="Z104" s="158"/>
      <c r="AA104" s="158"/>
      <c r="AB104" s="158"/>
    </row>
    <row r="105" spans="1:28" s="129" customFormat="1">
      <c r="A105" s="135" t="s">
        <v>177</v>
      </c>
      <c r="B105" s="260"/>
      <c r="C105" s="156"/>
      <c r="D105" s="155"/>
      <c r="E105" s="266"/>
      <c r="F105" s="266"/>
      <c r="G105" s="157"/>
      <c r="H105" s="157"/>
      <c r="I105" s="157"/>
      <c r="J105" s="157"/>
      <c r="K105" s="157"/>
      <c r="L105" s="157"/>
      <c r="M105" s="157"/>
      <c r="N105" s="157"/>
      <c r="O105" s="158"/>
      <c r="P105" s="158"/>
      <c r="Q105" s="158"/>
      <c r="R105" s="158"/>
      <c r="S105" s="157"/>
      <c r="T105" s="157"/>
      <c r="U105" s="157"/>
      <c r="V105" s="157"/>
      <c r="W105" s="157"/>
      <c r="X105" s="157"/>
      <c r="Y105" s="158"/>
      <c r="Z105" s="158"/>
      <c r="AA105" s="158"/>
      <c r="AB105" s="158"/>
    </row>
    <row r="106" spans="1:28" s="129" customFormat="1">
      <c r="A106" s="135" t="s">
        <v>178</v>
      </c>
      <c r="B106" s="260"/>
      <c r="C106" s="156"/>
      <c r="D106" s="155"/>
      <c r="E106" s="266"/>
      <c r="F106" s="266"/>
      <c r="G106" s="157"/>
      <c r="H106" s="157"/>
      <c r="I106" s="157"/>
      <c r="J106" s="157"/>
      <c r="K106" s="157"/>
      <c r="L106" s="157"/>
      <c r="M106" s="157"/>
      <c r="N106" s="157"/>
      <c r="O106" s="158"/>
      <c r="P106" s="158"/>
      <c r="Q106" s="158"/>
      <c r="R106" s="158"/>
      <c r="S106" s="157"/>
      <c r="T106" s="157"/>
      <c r="U106" s="157"/>
      <c r="V106" s="157"/>
      <c r="W106" s="157"/>
      <c r="X106" s="157"/>
      <c r="Y106" s="158"/>
      <c r="Z106" s="158"/>
      <c r="AA106" s="158"/>
      <c r="AB106" s="158"/>
    </row>
    <row r="107" spans="1:28" s="129" customFormat="1">
      <c r="A107" s="135" t="s">
        <v>179</v>
      </c>
      <c r="B107" s="260"/>
      <c r="C107" s="156"/>
      <c r="D107" s="155"/>
      <c r="E107" s="266"/>
      <c r="F107" s="266"/>
      <c r="G107" s="157"/>
      <c r="H107" s="157"/>
      <c r="I107" s="157"/>
      <c r="J107" s="157"/>
      <c r="K107" s="157"/>
      <c r="L107" s="157"/>
      <c r="M107" s="157"/>
      <c r="N107" s="157"/>
      <c r="O107" s="158"/>
      <c r="P107" s="158"/>
      <c r="Q107" s="158"/>
      <c r="R107" s="158"/>
      <c r="S107" s="157"/>
      <c r="T107" s="157"/>
      <c r="U107" s="157"/>
      <c r="V107" s="157"/>
      <c r="W107" s="157"/>
      <c r="X107" s="157"/>
      <c r="Y107" s="158"/>
      <c r="Z107" s="158"/>
      <c r="AA107" s="158"/>
      <c r="AB107" s="158"/>
    </row>
    <row r="108" spans="1:28" s="129" customFormat="1">
      <c r="A108" s="135" t="s">
        <v>180</v>
      </c>
      <c r="B108" s="260"/>
      <c r="C108" s="156"/>
      <c r="D108" s="155"/>
      <c r="E108" s="266"/>
      <c r="F108" s="266"/>
      <c r="G108" s="157"/>
      <c r="H108" s="157"/>
      <c r="I108" s="157"/>
      <c r="J108" s="157"/>
      <c r="K108" s="157"/>
      <c r="L108" s="157"/>
      <c r="M108" s="157"/>
      <c r="N108" s="157"/>
      <c r="O108" s="158"/>
      <c r="P108" s="158"/>
      <c r="Q108" s="158"/>
      <c r="R108" s="158"/>
      <c r="S108" s="157"/>
      <c r="T108" s="157"/>
      <c r="U108" s="157"/>
      <c r="V108" s="157"/>
      <c r="W108" s="157"/>
      <c r="X108" s="157"/>
      <c r="Y108" s="158"/>
      <c r="Z108" s="158"/>
      <c r="AA108" s="158"/>
      <c r="AB108" s="158"/>
    </row>
    <row r="109" spans="1:28" s="129" customFormat="1">
      <c r="A109" s="135" t="s">
        <v>181</v>
      </c>
      <c r="B109" s="260"/>
      <c r="C109" s="156"/>
      <c r="D109" s="155"/>
      <c r="E109" s="266"/>
      <c r="F109" s="266"/>
      <c r="G109" s="157"/>
      <c r="H109" s="157"/>
      <c r="I109" s="157"/>
      <c r="J109" s="157"/>
      <c r="K109" s="157"/>
      <c r="L109" s="157"/>
      <c r="M109" s="157"/>
      <c r="N109" s="157"/>
      <c r="O109" s="158"/>
      <c r="P109" s="158"/>
      <c r="Q109" s="158"/>
      <c r="R109" s="158"/>
      <c r="S109" s="157"/>
      <c r="T109" s="157"/>
      <c r="U109" s="157"/>
      <c r="V109" s="157"/>
      <c r="W109" s="157"/>
      <c r="X109" s="157"/>
      <c r="Y109" s="158"/>
      <c r="Z109" s="158"/>
      <c r="AA109" s="158"/>
      <c r="AB109" s="158"/>
    </row>
    <row r="110" spans="1:28" s="129" customFormat="1">
      <c r="A110" s="135" t="s">
        <v>182</v>
      </c>
      <c r="B110" s="260"/>
      <c r="C110" s="156"/>
      <c r="D110" s="155"/>
      <c r="E110" s="266"/>
      <c r="F110" s="266"/>
      <c r="G110" s="157"/>
      <c r="H110" s="157"/>
      <c r="I110" s="157"/>
      <c r="J110" s="157"/>
      <c r="K110" s="157"/>
      <c r="L110" s="157"/>
      <c r="M110" s="157"/>
      <c r="N110" s="157"/>
      <c r="O110" s="158"/>
      <c r="P110" s="158"/>
      <c r="Q110" s="158"/>
      <c r="R110" s="158"/>
      <c r="S110" s="157"/>
      <c r="T110" s="157"/>
      <c r="U110" s="157"/>
      <c r="V110" s="157"/>
      <c r="W110" s="157"/>
      <c r="X110" s="157"/>
      <c r="Y110" s="158"/>
      <c r="Z110" s="158"/>
      <c r="AA110" s="158"/>
      <c r="AB110" s="158"/>
    </row>
    <row r="111" spans="1:28" s="129" customFormat="1">
      <c r="A111" s="135" t="s">
        <v>183</v>
      </c>
      <c r="B111" s="260"/>
      <c r="C111" s="156"/>
      <c r="D111" s="155"/>
      <c r="E111" s="266"/>
      <c r="F111" s="266"/>
      <c r="G111" s="157"/>
      <c r="H111" s="157"/>
      <c r="I111" s="157"/>
      <c r="J111" s="157"/>
      <c r="K111" s="157"/>
      <c r="L111" s="157"/>
      <c r="M111" s="157"/>
      <c r="N111" s="157"/>
      <c r="O111" s="158"/>
      <c r="P111" s="158"/>
      <c r="Q111" s="158"/>
      <c r="R111" s="158"/>
      <c r="S111" s="157"/>
      <c r="T111" s="157"/>
      <c r="U111" s="157"/>
      <c r="V111" s="157"/>
      <c r="W111" s="157"/>
      <c r="X111" s="157"/>
      <c r="Y111" s="158"/>
      <c r="Z111" s="158"/>
      <c r="AA111" s="158"/>
      <c r="AB111" s="158"/>
    </row>
    <row r="112" spans="1:28" s="129" customFormat="1">
      <c r="A112" s="137" t="s">
        <v>184</v>
      </c>
      <c r="B112" s="260"/>
      <c r="C112" s="156"/>
      <c r="D112" s="155"/>
      <c r="E112" s="266"/>
      <c r="F112" s="266"/>
      <c r="G112" s="157"/>
      <c r="H112" s="157"/>
      <c r="I112" s="157"/>
      <c r="J112" s="157"/>
      <c r="K112" s="157"/>
      <c r="L112" s="157"/>
      <c r="M112" s="157"/>
      <c r="N112" s="157"/>
      <c r="O112" s="158"/>
      <c r="P112" s="158"/>
      <c r="Q112" s="158"/>
      <c r="R112" s="158"/>
      <c r="S112" s="157"/>
      <c r="T112" s="157"/>
      <c r="U112" s="157"/>
      <c r="V112" s="157"/>
      <c r="W112" s="157"/>
      <c r="X112" s="157"/>
      <c r="Y112" s="158"/>
      <c r="Z112" s="158"/>
      <c r="AA112" s="158"/>
      <c r="AB112" s="158"/>
    </row>
    <row r="113" spans="1:28">
      <c r="A113" s="134">
        <v>15</v>
      </c>
      <c r="B113" s="267" t="s">
        <v>185</v>
      </c>
      <c r="C113" s="261"/>
      <c r="D113" s="163"/>
      <c r="E113" s="268"/>
      <c r="F113" s="268"/>
      <c r="G113" s="151">
        <f t="shared" ref="G113:R113" si="14">SUM(G99:G112)</f>
        <v>0</v>
      </c>
      <c r="H113" s="151">
        <f t="shared" si="14"/>
        <v>0</v>
      </c>
      <c r="I113" s="151">
        <f t="shared" si="14"/>
        <v>0</v>
      </c>
      <c r="J113" s="151">
        <f t="shared" si="14"/>
        <v>0</v>
      </c>
      <c r="K113" s="151">
        <f t="shared" si="14"/>
        <v>0</v>
      </c>
      <c r="L113" s="151">
        <f t="shared" si="14"/>
        <v>0</v>
      </c>
      <c r="M113" s="151">
        <f t="shared" si="14"/>
        <v>0</v>
      </c>
      <c r="N113" s="151">
        <f t="shared" si="14"/>
        <v>0</v>
      </c>
      <c r="O113" s="151">
        <f t="shared" si="14"/>
        <v>0</v>
      </c>
      <c r="P113" s="151">
        <f t="shared" si="14"/>
        <v>6</v>
      </c>
      <c r="Q113" s="151">
        <f t="shared" si="14"/>
        <v>6</v>
      </c>
      <c r="R113" s="151">
        <f t="shared" si="14"/>
        <v>53.5</v>
      </c>
      <c r="S113" s="151">
        <f t="shared" ref="S113:AB113" si="15">SUM(S99:S112)</f>
        <v>53.5</v>
      </c>
      <c r="T113" s="151">
        <f t="shared" si="15"/>
        <v>53.5</v>
      </c>
      <c r="U113" s="151">
        <f t="shared" si="15"/>
        <v>53.5</v>
      </c>
      <c r="V113" s="151">
        <f t="shared" si="15"/>
        <v>53.5</v>
      </c>
      <c r="W113" s="151">
        <f t="shared" si="15"/>
        <v>53.5</v>
      </c>
      <c r="X113" s="151">
        <f t="shared" si="15"/>
        <v>53.5</v>
      </c>
      <c r="Y113" s="151">
        <f t="shared" si="15"/>
        <v>53.5</v>
      </c>
      <c r="Z113" s="151">
        <f t="shared" si="15"/>
        <v>53.5</v>
      </c>
      <c r="AA113" s="151">
        <f t="shared" si="15"/>
        <v>53.5</v>
      </c>
      <c r="AB113" s="151">
        <f t="shared" si="15"/>
        <v>53.5</v>
      </c>
    </row>
    <row r="114" spans="1:28">
      <c r="A114" s="134"/>
      <c r="B114" s="90"/>
      <c r="C114" s="88"/>
      <c r="D114" s="89"/>
      <c r="E114" s="57"/>
      <c r="F114" s="57"/>
      <c r="G114" s="57"/>
      <c r="H114" s="57"/>
      <c r="I114" s="57"/>
      <c r="J114" s="57"/>
      <c r="K114" s="57"/>
      <c r="L114" s="57"/>
      <c r="M114" s="57"/>
      <c r="N114" s="57"/>
      <c r="O114" s="57"/>
      <c r="P114" s="57"/>
      <c r="Q114" s="57"/>
      <c r="R114" s="91"/>
      <c r="S114" s="57"/>
      <c r="T114" s="57"/>
      <c r="U114" s="57"/>
      <c r="V114" s="57"/>
      <c r="W114" s="57"/>
      <c r="X114" s="57"/>
      <c r="Y114" s="57"/>
      <c r="Z114" s="57"/>
      <c r="AA114" s="57"/>
      <c r="AB114" s="91"/>
    </row>
    <row r="115" spans="1:28" ht="15" customHeight="1">
      <c r="A115" s="134">
        <v>16</v>
      </c>
      <c r="B115" s="256" t="s">
        <v>186</v>
      </c>
      <c r="C115" s="146"/>
      <c r="D115" s="147"/>
      <c r="E115" s="195"/>
      <c r="F115" s="195"/>
      <c r="G115" s="148">
        <f t="shared" ref="G115:R115" si="16">G113+G95</f>
        <v>0</v>
      </c>
      <c r="H115" s="148">
        <f t="shared" si="16"/>
        <v>0</v>
      </c>
      <c r="I115" s="148">
        <f t="shared" si="16"/>
        <v>0</v>
      </c>
      <c r="J115" s="148">
        <f t="shared" si="16"/>
        <v>63</v>
      </c>
      <c r="K115" s="148">
        <f t="shared" si="16"/>
        <v>63</v>
      </c>
      <c r="L115" s="148">
        <f t="shared" si="16"/>
        <v>63</v>
      </c>
      <c r="M115" s="148">
        <f t="shared" si="16"/>
        <v>63</v>
      </c>
      <c r="N115" s="148">
        <f t="shared" si="16"/>
        <v>63</v>
      </c>
      <c r="O115" s="148">
        <f t="shared" si="16"/>
        <v>63</v>
      </c>
      <c r="P115" s="148">
        <f t="shared" si="16"/>
        <v>69</v>
      </c>
      <c r="Q115" s="148">
        <f t="shared" si="16"/>
        <v>69</v>
      </c>
      <c r="R115" s="148">
        <f t="shared" si="16"/>
        <v>116.5</v>
      </c>
      <c r="S115" s="148">
        <f t="shared" ref="S115:AB115" si="17">S113+S95</f>
        <v>116.5</v>
      </c>
      <c r="T115" s="148">
        <f t="shared" si="17"/>
        <v>116.5</v>
      </c>
      <c r="U115" s="148">
        <f t="shared" si="17"/>
        <v>116.5</v>
      </c>
      <c r="V115" s="148">
        <f t="shared" si="17"/>
        <v>116.5</v>
      </c>
      <c r="W115" s="148">
        <f t="shared" si="17"/>
        <v>116.5</v>
      </c>
      <c r="X115" s="148">
        <f t="shared" si="17"/>
        <v>116.5</v>
      </c>
      <c r="Y115" s="148">
        <f t="shared" si="17"/>
        <v>116.5</v>
      </c>
      <c r="Z115" s="148">
        <f t="shared" si="17"/>
        <v>116.5</v>
      </c>
      <c r="AA115" s="148">
        <f t="shared" si="17"/>
        <v>116.5</v>
      </c>
      <c r="AB115" s="148">
        <f t="shared" si="17"/>
        <v>116.5</v>
      </c>
    </row>
    <row r="116" spans="1:28">
      <c r="A116" s="134"/>
      <c r="B116" s="24"/>
      <c r="C116" s="132"/>
      <c r="D116" s="133"/>
      <c r="E116" s="133"/>
      <c r="F116" s="133"/>
      <c r="G116" s="46"/>
      <c r="H116" s="46"/>
      <c r="I116" s="46"/>
      <c r="J116" s="46"/>
      <c r="K116" s="46"/>
      <c r="L116" s="46"/>
      <c r="M116" s="46"/>
      <c r="N116" s="46"/>
      <c r="O116" s="46"/>
      <c r="P116" s="46"/>
      <c r="Q116" s="46"/>
      <c r="R116" s="46"/>
      <c r="S116" s="46"/>
      <c r="T116" s="46"/>
      <c r="U116" s="46"/>
      <c r="V116" s="46"/>
      <c r="W116" s="46"/>
      <c r="X116" s="46"/>
      <c r="Y116" s="46"/>
      <c r="Z116" s="46"/>
      <c r="AA116" s="46"/>
      <c r="AB116" s="46"/>
    </row>
    <row r="117" spans="1:28" ht="18.75">
      <c r="A117" s="134"/>
      <c r="B117" s="140" t="s">
        <v>187</v>
      </c>
      <c r="C117" s="132"/>
      <c r="D117" s="133"/>
      <c r="E117" s="133"/>
      <c r="F117" s="133"/>
      <c r="G117" s="46"/>
      <c r="H117" s="46"/>
      <c r="I117" s="46"/>
      <c r="J117" s="46"/>
      <c r="K117" s="46"/>
      <c r="L117" s="46"/>
      <c r="M117" s="46"/>
      <c r="N117" s="46"/>
      <c r="O117" s="46"/>
      <c r="P117" s="46"/>
      <c r="Q117" s="46"/>
      <c r="R117" s="46"/>
      <c r="S117" s="46"/>
      <c r="T117" s="46"/>
      <c r="U117" s="46"/>
      <c r="V117" s="46"/>
      <c r="W117" s="46"/>
      <c r="X117" s="46"/>
      <c r="Y117" s="46"/>
      <c r="Z117" s="46"/>
      <c r="AA117" s="46"/>
      <c r="AB117" s="46"/>
    </row>
    <row r="118" spans="1:28">
      <c r="A118" s="134"/>
      <c r="B118" s="129"/>
      <c r="C118" s="132"/>
      <c r="D118" s="133"/>
      <c r="E118" s="191" t="s">
        <v>52</v>
      </c>
      <c r="F118" s="191" t="s">
        <v>53</v>
      </c>
      <c r="G118" s="191" t="s">
        <v>54</v>
      </c>
      <c r="H118" s="191" t="s">
        <v>55</v>
      </c>
      <c r="I118" s="191" t="s">
        <v>56</v>
      </c>
      <c r="J118" s="191" t="s">
        <v>57</v>
      </c>
      <c r="K118" s="191" t="s">
        <v>58</v>
      </c>
      <c r="L118" s="191" t="s">
        <v>59</v>
      </c>
      <c r="M118" s="191" t="s">
        <v>60</v>
      </c>
      <c r="N118" s="191" t="s">
        <v>61</v>
      </c>
      <c r="O118" s="191" t="s">
        <v>62</v>
      </c>
      <c r="P118" s="191" t="s">
        <v>63</v>
      </c>
      <c r="Q118" s="191" t="s">
        <v>64</v>
      </c>
      <c r="R118" s="191" t="s">
        <v>65</v>
      </c>
      <c r="S118" s="191" t="s">
        <v>66</v>
      </c>
      <c r="T118" s="191" t="s">
        <v>67</v>
      </c>
      <c r="U118" s="191" t="s">
        <v>68</v>
      </c>
      <c r="V118" s="191" t="s">
        <v>69</v>
      </c>
      <c r="W118" s="191" t="s">
        <v>70</v>
      </c>
      <c r="X118" s="191" t="s">
        <v>71</v>
      </c>
      <c r="Y118" s="191" t="s">
        <v>72</v>
      </c>
      <c r="Z118" s="191" t="s">
        <v>73</v>
      </c>
      <c r="AA118" s="191" t="s">
        <v>74</v>
      </c>
      <c r="AB118" s="191" t="s">
        <v>75</v>
      </c>
    </row>
    <row r="119" spans="1:28">
      <c r="A119" s="134">
        <v>17</v>
      </c>
      <c r="B119" s="245" t="s">
        <v>188</v>
      </c>
      <c r="C119" s="156"/>
      <c r="D119" s="269"/>
      <c r="E119" s="195">
        <f t="shared" ref="E119:R119" si="18">E21</f>
        <v>165.54</v>
      </c>
      <c r="F119" s="195">
        <f t="shared" si="18"/>
        <v>173.59</v>
      </c>
      <c r="G119" s="148">
        <f t="shared" si="18"/>
        <v>182.79</v>
      </c>
      <c r="H119" s="148">
        <f t="shared" si="18"/>
        <v>195.44</v>
      </c>
      <c r="I119" s="148">
        <f t="shared" si="18"/>
        <v>206.94</v>
      </c>
      <c r="J119" s="148">
        <f t="shared" si="18"/>
        <v>216.14</v>
      </c>
      <c r="K119" s="148">
        <f t="shared" si="18"/>
        <v>225.34</v>
      </c>
      <c r="L119" s="148">
        <f t="shared" si="18"/>
        <v>233.39</v>
      </c>
      <c r="M119" s="148">
        <f t="shared" si="18"/>
        <v>239.14</v>
      </c>
      <c r="N119" s="148">
        <f t="shared" si="18"/>
        <v>246.04</v>
      </c>
      <c r="O119" s="148">
        <f t="shared" si="18"/>
        <v>250.64</v>
      </c>
      <c r="P119" s="148">
        <f t="shared" si="18"/>
        <v>265.58999999999997</v>
      </c>
      <c r="Q119" s="148">
        <f t="shared" si="18"/>
        <v>274.79000000000002</v>
      </c>
      <c r="R119" s="148">
        <f t="shared" si="18"/>
        <v>277.08999999999997</v>
      </c>
      <c r="S119" s="148">
        <f t="shared" ref="S119:AB119" si="19">S21</f>
        <v>279.39</v>
      </c>
      <c r="T119" s="148">
        <f t="shared" si="19"/>
        <v>282.83999999999997</v>
      </c>
      <c r="U119" s="148">
        <f t="shared" si="19"/>
        <v>285.14</v>
      </c>
      <c r="V119" s="148">
        <f t="shared" si="19"/>
        <v>288.58999999999997</v>
      </c>
      <c r="W119" s="148">
        <f t="shared" si="19"/>
        <v>290.89</v>
      </c>
      <c r="X119" s="148">
        <f t="shared" si="19"/>
        <v>294.33999999999997</v>
      </c>
      <c r="Y119" s="148">
        <f t="shared" si="19"/>
        <v>296.64</v>
      </c>
      <c r="Z119" s="148">
        <f t="shared" si="19"/>
        <v>300.08999999999997</v>
      </c>
      <c r="AA119" s="148">
        <f t="shared" si="19"/>
        <v>303.54000000000002</v>
      </c>
      <c r="AB119" s="148">
        <f t="shared" si="19"/>
        <v>305.83999999999997</v>
      </c>
    </row>
    <row r="120" spans="1:28" ht="31.5">
      <c r="A120" s="134">
        <v>18</v>
      </c>
      <c r="B120" s="245" t="s">
        <v>189</v>
      </c>
      <c r="C120" s="156"/>
      <c r="D120" s="269"/>
      <c r="E120" s="195">
        <f t="shared" ref="E120:R120" si="20">E76</f>
        <v>239.49999999999997</v>
      </c>
      <c r="F120" s="195">
        <f t="shared" si="20"/>
        <v>239.49999999999997</v>
      </c>
      <c r="G120" s="148">
        <f t="shared" si="20"/>
        <v>239.49999999999997</v>
      </c>
      <c r="H120" s="148">
        <f t="shared" si="20"/>
        <v>239.49999999999997</v>
      </c>
      <c r="I120" s="148">
        <f t="shared" si="20"/>
        <v>239.49999999999997</v>
      </c>
      <c r="J120" s="148">
        <f t="shared" si="20"/>
        <v>239.49999999999997</v>
      </c>
      <c r="K120" s="148">
        <f t="shared" si="20"/>
        <v>239.49999999999997</v>
      </c>
      <c r="L120" s="148">
        <f t="shared" si="20"/>
        <v>239.49999999999997</v>
      </c>
      <c r="M120" s="148">
        <f t="shared" si="20"/>
        <v>239.49999999999997</v>
      </c>
      <c r="N120" s="148">
        <f t="shared" si="20"/>
        <v>239.49999999999997</v>
      </c>
      <c r="O120" s="148">
        <f t="shared" si="20"/>
        <v>239.49999999999997</v>
      </c>
      <c r="P120" s="148">
        <f t="shared" si="20"/>
        <v>239.49999999999997</v>
      </c>
      <c r="Q120" s="148">
        <f t="shared" si="20"/>
        <v>239.49999999999997</v>
      </c>
      <c r="R120" s="148">
        <f t="shared" si="20"/>
        <v>239.49999999999997</v>
      </c>
      <c r="S120" s="148">
        <f t="shared" ref="S120:AB120" si="21">S76</f>
        <v>238.99999999999997</v>
      </c>
      <c r="T120" s="148">
        <f t="shared" si="21"/>
        <v>238.99999999999997</v>
      </c>
      <c r="U120" s="148">
        <f t="shared" si="21"/>
        <v>238.99999999999997</v>
      </c>
      <c r="V120" s="148">
        <f t="shared" si="21"/>
        <v>238.99999999999997</v>
      </c>
      <c r="W120" s="148">
        <f t="shared" si="21"/>
        <v>238.99999999999997</v>
      </c>
      <c r="X120" s="148">
        <f t="shared" si="21"/>
        <v>238.99999999999997</v>
      </c>
      <c r="Y120" s="148">
        <f t="shared" si="21"/>
        <v>238.99999999999997</v>
      </c>
      <c r="Z120" s="148">
        <f t="shared" si="21"/>
        <v>238.99999999999997</v>
      </c>
      <c r="AA120" s="148">
        <f t="shared" si="21"/>
        <v>238.99999999999997</v>
      </c>
      <c r="AB120" s="148">
        <f t="shared" si="21"/>
        <v>238.99999999999997</v>
      </c>
    </row>
    <row r="121" spans="1:28">
      <c r="A121" s="134">
        <v>19</v>
      </c>
      <c r="B121" s="270" t="s">
        <v>190</v>
      </c>
      <c r="C121" s="156"/>
      <c r="D121" s="269"/>
      <c r="E121" s="195">
        <f>E120-E119</f>
        <v>73.95999999999998</v>
      </c>
      <c r="F121" s="195">
        <f>F120-F119</f>
        <v>65.909999999999968</v>
      </c>
      <c r="G121" s="148">
        <f t="shared" ref="G121:R121" si="22">G120-G119</f>
        <v>56.70999999999998</v>
      </c>
      <c r="H121" s="148">
        <f t="shared" si="22"/>
        <v>44.059999999999974</v>
      </c>
      <c r="I121" s="148">
        <f t="shared" si="22"/>
        <v>32.559999999999974</v>
      </c>
      <c r="J121" s="148">
        <f t="shared" si="22"/>
        <v>23.359999999999985</v>
      </c>
      <c r="K121" s="148">
        <f t="shared" si="22"/>
        <v>14.159999999999968</v>
      </c>
      <c r="L121" s="148">
        <f t="shared" si="22"/>
        <v>6.1099999999999852</v>
      </c>
      <c r="M121" s="148">
        <f t="shared" si="22"/>
        <v>0.35999999999998522</v>
      </c>
      <c r="N121" s="148">
        <f t="shared" si="22"/>
        <v>-6.5400000000000205</v>
      </c>
      <c r="O121" s="148">
        <f t="shared" si="22"/>
        <v>-11.140000000000015</v>
      </c>
      <c r="P121" s="148">
        <f t="shared" si="22"/>
        <v>-26.090000000000003</v>
      </c>
      <c r="Q121" s="148">
        <f t="shared" si="22"/>
        <v>-35.290000000000049</v>
      </c>
      <c r="R121" s="148">
        <f t="shared" si="22"/>
        <v>-37.590000000000003</v>
      </c>
      <c r="S121" s="148">
        <f t="shared" ref="S121:AB121" si="23">S120-S119</f>
        <v>-40.390000000000015</v>
      </c>
      <c r="T121" s="148">
        <f t="shared" si="23"/>
        <v>-43.84</v>
      </c>
      <c r="U121" s="148">
        <f t="shared" si="23"/>
        <v>-46.140000000000015</v>
      </c>
      <c r="V121" s="148">
        <f t="shared" si="23"/>
        <v>-49.59</v>
      </c>
      <c r="W121" s="148">
        <f t="shared" si="23"/>
        <v>-51.890000000000015</v>
      </c>
      <c r="X121" s="148">
        <f t="shared" si="23"/>
        <v>-55.34</v>
      </c>
      <c r="Y121" s="148">
        <f t="shared" si="23"/>
        <v>-57.640000000000015</v>
      </c>
      <c r="Z121" s="148">
        <f t="shared" si="23"/>
        <v>-61.09</v>
      </c>
      <c r="AA121" s="148">
        <f t="shared" si="23"/>
        <v>-64.540000000000049</v>
      </c>
      <c r="AB121" s="148">
        <f t="shared" si="23"/>
        <v>-66.84</v>
      </c>
    </row>
    <row r="122" spans="1:28" ht="31.5">
      <c r="A122" s="134">
        <v>20</v>
      </c>
      <c r="B122" s="245" t="s">
        <v>191</v>
      </c>
      <c r="C122" s="156"/>
      <c r="D122" s="269"/>
      <c r="E122" s="195"/>
      <c r="F122" s="195"/>
      <c r="G122" s="148">
        <f t="shared" ref="G122:R122" si="24">G115</f>
        <v>0</v>
      </c>
      <c r="H122" s="148">
        <f t="shared" si="24"/>
        <v>0</v>
      </c>
      <c r="I122" s="148">
        <f t="shared" si="24"/>
        <v>0</v>
      </c>
      <c r="J122" s="148">
        <f t="shared" si="24"/>
        <v>63</v>
      </c>
      <c r="K122" s="148">
        <f t="shared" si="24"/>
        <v>63</v>
      </c>
      <c r="L122" s="148">
        <f t="shared" si="24"/>
        <v>63</v>
      </c>
      <c r="M122" s="148">
        <f t="shared" si="24"/>
        <v>63</v>
      </c>
      <c r="N122" s="148">
        <f t="shared" si="24"/>
        <v>63</v>
      </c>
      <c r="O122" s="148">
        <f t="shared" si="24"/>
        <v>63</v>
      </c>
      <c r="P122" s="148">
        <f t="shared" si="24"/>
        <v>69</v>
      </c>
      <c r="Q122" s="148">
        <f t="shared" si="24"/>
        <v>69</v>
      </c>
      <c r="R122" s="148">
        <f t="shared" si="24"/>
        <v>116.5</v>
      </c>
      <c r="S122" s="148">
        <f t="shared" ref="S122:AB122" si="25">S115</f>
        <v>116.5</v>
      </c>
      <c r="T122" s="148">
        <f t="shared" si="25"/>
        <v>116.5</v>
      </c>
      <c r="U122" s="148">
        <f t="shared" si="25"/>
        <v>116.5</v>
      </c>
      <c r="V122" s="148">
        <f t="shared" si="25"/>
        <v>116.5</v>
      </c>
      <c r="W122" s="148">
        <f t="shared" si="25"/>
        <v>116.5</v>
      </c>
      <c r="X122" s="148">
        <f t="shared" si="25"/>
        <v>116.5</v>
      </c>
      <c r="Y122" s="148">
        <f t="shared" si="25"/>
        <v>116.5</v>
      </c>
      <c r="Z122" s="148">
        <f t="shared" si="25"/>
        <v>116.5</v>
      </c>
      <c r="AA122" s="148">
        <f t="shared" si="25"/>
        <v>116.5</v>
      </c>
      <c r="AB122" s="148">
        <f t="shared" si="25"/>
        <v>116.5</v>
      </c>
    </row>
    <row r="123" spans="1:28" s="2" customFormat="1" ht="35.25" customHeight="1">
      <c r="A123" s="134">
        <v>21</v>
      </c>
      <c r="B123" s="245" t="s">
        <v>192</v>
      </c>
      <c r="C123" s="156"/>
      <c r="D123" s="222"/>
      <c r="E123" s="195">
        <f>E122+E121</f>
        <v>73.95999999999998</v>
      </c>
      <c r="F123" s="195">
        <f>F122+F121</f>
        <v>65.909999999999968</v>
      </c>
      <c r="G123" s="148">
        <f t="shared" ref="G123:R123" si="26">G122+G121</f>
        <v>56.70999999999998</v>
      </c>
      <c r="H123" s="148">
        <f t="shared" si="26"/>
        <v>44.059999999999974</v>
      </c>
      <c r="I123" s="148">
        <f t="shared" si="26"/>
        <v>32.559999999999974</v>
      </c>
      <c r="J123" s="148">
        <f t="shared" si="26"/>
        <v>86.359999999999985</v>
      </c>
      <c r="K123" s="148">
        <f t="shared" si="26"/>
        <v>77.159999999999968</v>
      </c>
      <c r="L123" s="148">
        <f t="shared" si="26"/>
        <v>69.109999999999985</v>
      </c>
      <c r="M123" s="148">
        <f t="shared" si="26"/>
        <v>63.359999999999985</v>
      </c>
      <c r="N123" s="148">
        <f t="shared" si="26"/>
        <v>56.45999999999998</v>
      </c>
      <c r="O123" s="148">
        <f t="shared" si="26"/>
        <v>51.859999999999985</v>
      </c>
      <c r="P123" s="148">
        <f t="shared" si="26"/>
        <v>42.91</v>
      </c>
      <c r="Q123" s="148">
        <f t="shared" si="26"/>
        <v>33.709999999999951</v>
      </c>
      <c r="R123" s="148">
        <f t="shared" si="26"/>
        <v>78.91</v>
      </c>
      <c r="S123" s="148">
        <f t="shared" ref="S123:AB123" si="27">S122+S121</f>
        <v>76.109999999999985</v>
      </c>
      <c r="T123" s="148">
        <f t="shared" si="27"/>
        <v>72.66</v>
      </c>
      <c r="U123" s="148">
        <f t="shared" si="27"/>
        <v>70.359999999999985</v>
      </c>
      <c r="V123" s="148">
        <f t="shared" si="27"/>
        <v>66.91</v>
      </c>
      <c r="W123" s="148">
        <f t="shared" si="27"/>
        <v>64.609999999999985</v>
      </c>
      <c r="X123" s="148">
        <f t="shared" si="27"/>
        <v>61.16</v>
      </c>
      <c r="Y123" s="148">
        <f t="shared" si="27"/>
        <v>58.859999999999985</v>
      </c>
      <c r="Z123" s="148">
        <f t="shared" si="27"/>
        <v>55.41</v>
      </c>
      <c r="AA123" s="148">
        <f t="shared" si="27"/>
        <v>51.959999999999951</v>
      </c>
      <c r="AB123" s="148">
        <f t="shared" si="27"/>
        <v>49.66</v>
      </c>
    </row>
  </sheetData>
  <dataConsolidate/>
  <customSheetViews>
    <customSheetView guid="{8273F839-864F-40CA-9F07-FCB68AAC5FAE}" showPageBreaks="1" showGridLines="0" fitToPage="1">
      <selection activeCell="C25" sqref="C25"/>
      <pageMargins left="0" right="0" top="0" bottom="0" header="0" footer="0"/>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 right="0" top="0" bottom="0" header="0" footer="0"/>
      <printOptions horizontalCentered="1"/>
      <pageSetup scale="70"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28"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r:uid="{00000000-0002-0000-0200-000000000000}">
          <x14:formula1>
            <xm:f>Lists!$B$2:$B$10</xm:f>
          </x14:formula1>
          <xm:sqref>D36:D42 D48:D49</xm:sqref>
        </x14:dataValidation>
        <x14:dataValidation type="list" allowBlank="1" showInputMessage="1" xr:uid="{00000000-0002-0000-0200-000001000000}">
          <x14:formula1>
            <xm:f>Lists!$C$2:$C$7</xm:f>
          </x14:formula1>
          <xm:sqref>D50:D61</xm:sqref>
        </x14:dataValidation>
        <x14:dataValidation type="list" allowBlank="1" showInputMessage="1" xr:uid="{00000000-0002-0000-0200-000002000000}">
          <x14:formula1>
            <xm:f>Lists!$D$2:$D$7</xm:f>
          </x14:formula1>
          <xm:sqref>D67:D72</xm:sqref>
        </x14:dataValidation>
        <x14:dataValidation type="list" allowBlank="1" showInputMessage="1" xr:uid="{00000000-0002-0000-0200-000003000000}">
          <x14:formula1>
            <xm:f>Lists!$E$2:$E$10</xm:f>
          </x14:formula1>
          <xm:sqref>D81:D94</xm:sqref>
        </x14:dataValidation>
        <x14:dataValidation type="list" allowBlank="1" showInputMessage="1" xr:uid="{00000000-0002-0000-0200-000004000000}">
          <x14:formula1>
            <xm:f>Lists!$F$2:$F$7</xm:f>
          </x14:formula1>
          <xm:sqref>D99:D112</xm:sqref>
        </x14:dataValidation>
        <x14:dataValidation type="list" allowBlank="1" xr:uid="{00000000-0002-0000-0200-000005000000}">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C150"/>
  <sheetViews>
    <sheetView showGridLines="0" view="pageBreakPreview" zoomScaleNormal="100" zoomScaleSheetLayoutView="100" workbookViewId="0">
      <selection activeCell="J4" sqref="J4"/>
    </sheetView>
  </sheetViews>
  <sheetFormatPr defaultColWidth="9" defaultRowHeight="15.75"/>
  <cols>
    <col min="1" max="1" width="9" style="79"/>
    <col min="2" max="2" width="78.25" style="29" customWidth="1"/>
    <col min="3" max="3" width="16.875" style="29" customWidth="1"/>
    <col min="4" max="4" width="15" style="29" customWidth="1"/>
    <col min="5" max="5" width="13.625" style="5" customWidth="1"/>
    <col min="6" max="7" width="10.25" style="5" customWidth="1"/>
    <col min="8" max="8" width="13.375" style="5" customWidth="1"/>
    <col min="9" max="9" width="14.375" style="5" customWidth="1"/>
    <col min="10" max="10" width="16" style="5" customWidth="1"/>
    <col min="11" max="12" width="10.875" style="5" customWidth="1"/>
    <col min="13" max="15" width="10.875" style="5" bestFit="1" customWidth="1"/>
    <col min="16" max="16" width="11.25" style="1" customWidth="1"/>
    <col min="17" max="17" width="11.375" style="1" customWidth="1"/>
    <col min="18" max="18" width="11" style="1" customWidth="1"/>
    <col min="19" max="19" width="11.125" style="1" bestFit="1" customWidth="1"/>
    <col min="20" max="20" width="10.75" style="1" customWidth="1"/>
    <col min="21" max="21" width="11.625" style="1" customWidth="1"/>
    <col min="22" max="22" width="10.125" style="1" customWidth="1"/>
    <col min="23" max="23" width="10.5" style="1" customWidth="1"/>
    <col min="24" max="24" width="10.75" style="1" customWidth="1"/>
    <col min="25" max="25" width="11.625" style="1" customWidth="1"/>
    <col min="26" max="27" width="10.125" style="1" customWidth="1"/>
    <col min="28" max="28" width="11.75" style="1" customWidth="1"/>
    <col min="29" max="131" width="7.125" style="1" customWidth="1"/>
    <col min="132" max="16384" width="9" style="1"/>
  </cols>
  <sheetData>
    <row r="1" spans="1:28" s="2" customFormat="1">
      <c r="A1" s="455"/>
      <c r="B1" s="133" t="s">
        <v>7</v>
      </c>
      <c r="C1" s="133"/>
      <c r="D1" s="132"/>
      <c r="E1" s="4"/>
      <c r="F1" s="4"/>
      <c r="G1" s="4"/>
      <c r="H1" s="4"/>
      <c r="I1" s="4"/>
      <c r="J1" s="4"/>
      <c r="K1" s="4"/>
      <c r="L1" s="4"/>
      <c r="M1" s="4"/>
      <c r="N1" s="4"/>
    </row>
    <row r="2" spans="1:28" s="2" customFormat="1">
      <c r="A2" s="455"/>
      <c r="B2" s="133" t="s">
        <v>8</v>
      </c>
      <c r="C2" s="133"/>
      <c r="D2" s="132"/>
      <c r="E2" s="4"/>
      <c r="F2" s="4"/>
      <c r="G2" s="4"/>
      <c r="H2" s="4"/>
      <c r="I2" s="4"/>
      <c r="J2" s="4"/>
      <c r="K2" s="4"/>
      <c r="L2" s="4"/>
      <c r="M2" s="4"/>
      <c r="N2" s="4"/>
    </row>
    <row r="3" spans="1:28" s="3" customFormat="1">
      <c r="A3" s="455"/>
      <c r="B3" s="68" t="s">
        <v>9</v>
      </c>
      <c r="C3" s="19"/>
      <c r="D3" s="15"/>
    </row>
    <row r="4" spans="1:28" s="3" customFormat="1">
      <c r="A4" s="455"/>
      <c r="B4" s="23" t="s">
        <v>193</v>
      </c>
      <c r="C4" s="19"/>
      <c r="D4" s="14"/>
    </row>
    <row r="5" spans="1:28" s="3" customFormat="1">
      <c r="A5" s="455"/>
      <c r="B5" s="136" t="s">
        <v>194</v>
      </c>
      <c r="C5" s="19"/>
      <c r="D5" s="14"/>
    </row>
    <row r="6" spans="1:28" s="3" customFormat="1">
      <c r="A6" s="455"/>
      <c r="B6" s="14"/>
      <c r="D6" s="14"/>
    </row>
    <row r="7" spans="1:28" s="3" customFormat="1" ht="15.75" customHeight="1">
      <c r="A7" s="455"/>
      <c r="B7" s="77" t="s">
        <v>47</v>
      </c>
      <c r="C7" s="132"/>
      <c r="D7" s="132"/>
      <c r="E7" s="63" t="s">
        <v>195</v>
      </c>
      <c r="F7" s="11"/>
      <c r="G7" s="11"/>
      <c r="I7" s="8"/>
      <c r="J7" s="6"/>
      <c r="K7" s="6"/>
      <c r="L7" s="6"/>
      <c r="M7" s="6"/>
      <c r="N7" s="6"/>
      <c r="O7" s="6"/>
    </row>
    <row r="8" spans="1:28" s="3" customFormat="1">
      <c r="A8" s="455"/>
      <c r="B8" s="133"/>
      <c r="C8" s="12"/>
      <c r="D8" s="133"/>
      <c r="E8" s="34"/>
      <c r="F8" s="34"/>
      <c r="G8" s="34"/>
      <c r="H8" s="34"/>
      <c r="I8" s="34"/>
      <c r="J8" s="456" t="s">
        <v>48</v>
      </c>
      <c r="K8" s="457"/>
      <c r="L8" s="457"/>
      <c r="M8" s="457"/>
      <c r="N8" s="457"/>
      <c r="O8" s="35"/>
      <c r="P8" s="36"/>
      <c r="Q8" s="36"/>
      <c r="R8" s="36"/>
    </row>
    <row r="9" spans="1:28" s="3" customFormat="1">
      <c r="A9" s="455"/>
      <c r="B9" s="12"/>
      <c r="C9" s="12"/>
      <c r="D9" s="133"/>
      <c r="E9" s="458" t="s">
        <v>196</v>
      </c>
      <c r="F9" s="459"/>
      <c r="G9" s="63"/>
      <c r="H9" s="38"/>
      <c r="I9" s="38"/>
      <c r="J9" s="39"/>
      <c r="K9" s="40"/>
      <c r="L9" s="40"/>
      <c r="M9" s="40"/>
      <c r="N9" s="40"/>
      <c r="O9" s="35"/>
      <c r="P9" s="36"/>
      <c r="Q9" s="36"/>
      <c r="R9" s="36"/>
    </row>
    <row r="10" spans="1:28" s="7" customFormat="1" ht="18.75">
      <c r="A10" s="78"/>
      <c r="B10" s="139" t="s">
        <v>197</v>
      </c>
      <c r="C10" s="20"/>
      <c r="D10" s="20"/>
      <c r="E10" s="271" t="s">
        <v>52</v>
      </c>
      <c r="F10" s="348" t="s">
        <v>53</v>
      </c>
      <c r="G10" s="185" t="s">
        <v>54</v>
      </c>
      <c r="H10" s="191" t="s">
        <v>55</v>
      </c>
      <c r="I10" s="191" t="s">
        <v>56</v>
      </c>
      <c r="J10" s="191" t="s">
        <v>57</v>
      </c>
      <c r="K10" s="191" t="s">
        <v>58</v>
      </c>
      <c r="L10" s="191" t="s">
        <v>59</v>
      </c>
      <c r="M10" s="191" t="s">
        <v>60</v>
      </c>
      <c r="N10" s="191" t="s">
        <v>61</v>
      </c>
      <c r="O10" s="191" t="s">
        <v>62</v>
      </c>
      <c r="P10" s="191" t="s">
        <v>63</v>
      </c>
      <c r="Q10" s="191" t="s">
        <v>64</v>
      </c>
      <c r="R10" s="191" t="s">
        <v>65</v>
      </c>
      <c r="S10" s="191" t="s">
        <v>66</v>
      </c>
      <c r="T10" s="191" t="s">
        <v>67</v>
      </c>
      <c r="U10" s="191" t="s">
        <v>68</v>
      </c>
      <c r="V10" s="191" t="s">
        <v>69</v>
      </c>
      <c r="W10" s="191" t="s">
        <v>70</v>
      </c>
      <c r="X10" s="191" t="s">
        <v>71</v>
      </c>
      <c r="Y10" s="191" t="s">
        <v>72</v>
      </c>
      <c r="Z10" s="191" t="s">
        <v>73</v>
      </c>
      <c r="AA10" s="191" t="s">
        <v>74</v>
      </c>
      <c r="AB10" s="191" t="s">
        <v>75</v>
      </c>
    </row>
    <row r="11" spans="1:28" ht="17.25" customHeight="1">
      <c r="A11" s="481">
        <v>1</v>
      </c>
      <c r="B11" s="133" t="s">
        <v>198</v>
      </c>
      <c r="C11" s="133"/>
      <c r="D11" s="41"/>
      <c r="E11" s="381">
        <v>893439</v>
      </c>
      <c r="F11" s="382">
        <v>930206</v>
      </c>
      <c r="G11" s="186">
        <v>986851</v>
      </c>
      <c r="H11" s="157">
        <v>1056400</v>
      </c>
      <c r="I11" s="157">
        <v>1119955</v>
      </c>
      <c r="J11" s="370">
        <v>1166440</v>
      </c>
      <c r="K11" s="370">
        <v>1214621</v>
      </c>
      <c r="L11" s="370">
        <v>1259092</v>
      </c>
      <c r="M11" s="370">
        <v>1292023</v>
      </c>
      <c r="N11" s="371">
        <v>1326375</v>
      </c>
      <c r="O11" s="370">
        <v>1355160</v>
      </c>
      <c r="P11" s="370">
        <v>1432939</v>
      </c>
      <c r="Q11" s="370">
        <v>1480615</v>
      </c>
      <c r="R11" s="370">
        <v>1495421</v>
      </c>
      <c r="S11" s="371">
        <v>1510375</v>
      </c>
      <c r="T11" s="370">
        <v>1525479</v>
      </c>
      <c r="U11" s="370">
        <v>1540734</v>
      </c>
      <c r="V11" s="370">
        <v>1556141</v>
      </c>
      <c r="W11" s="370">
        <v>1571703</v>
      </c>
      <c r="X11" s="371">
        <v>1587420</v>
      </c>
      <c r="Y11" s="370">
        <v>1603294</v>
      </c>
      <c r="Z11" s="370">
        <v>1619327</v>
      </c>
      <c r="AA11" s="370">
        <v>1635520</v>
      </c>
      <c r="AB11" s="370">
        <v>1651875</v>
      </c>
    </row>
    <row r="12" spans="1:28" ht="17.25" customHeight="1">
      <c r="A12" s="481">
        <v>2</v>
      </c>
      <c r="B12" s="133" t="s">
        <v>199</v>
      </c>
      <c r="C12" s="133"/>
      <c r="D12" s="41"/>
      <c r="E12" s="381"/>
      <c r="F12" s="382"/>
      <c r="G12" s="186"/>
      <c r="H12" s="157"/>
      <c r="I12" s="157"/>
      <c r="J12" s="158"/>
      <c r="K12" s="158"/>
      <c r="L12" s="158"/>
      <c r="M12" s="158"/>
      <c r="N12" s="157"/>
      <c r="O12" s="158"/>
      <c r="P12" s="158"/>
      <c r="Q12" s="158"/>
      <c r="R12" s="158"/>
      <c r="S12" s="157"/>
      <c r="T12" s="158"/>
      <c r="U12" s="158"/>
      <c r="V12" s="158"/>
      <c r="W12" s="158"/>
      <c r="X12" s="157"/>
      <c r="Y12" s="158"/>
      <c r="Z12" s="158"/>
      <c r="AA12" s="158"/>
      <c r="AB12" s="158"/>
    </row>
    <row r="13" spans="1:28" ht="17.25" customHeight="1">
      <c r="A13" s="481">
        <v>3</v>
      </c>
      <c r="B13" s="133" t="s">
        <v>200</v>
      </c>
      <c r="C13" s="133"/>
      <c r="D13" s="41"/>
      <c r="E13" s="383"/>
      <c r="F13" s="384"/>
      <c r="G13" s="151"/>
      <c r="H13" s="151"/>
      <c r="I13" s="151"/>
      <c r="J13" s="151"/>
      <c r="K13" s="151"/>
      <c r="L13" s="151"/>
      <c r="M13" s="151"/>
      <c r="N13" s="151"/>
      <c r="O13" s="151"/>
      <c r="P13" s="151"/>
      <c r="Q13" s="151"/>
      <c r="R13" s="151"/>
      <c r="S13" s="151"/>
      <c r="T13" s="151"/>
      <c r="U13" s="151"/>
      <c r="V13" s="151"/>
      <c r="W13" s="151"/>
      <c r="X13" s="151"/>
      <c r="Y13" s="151"/>
      <c r="Z13" s="151"/>
      <c r="AA13" s="151"/>
      <c r="AB13" s="151"/>
    </row>
    <row r="14" spans="1:28" ht="17.25" customHeight="1">
      <c r="A14" s="481">
        <v>4</v>
      </c>
      <c r="B14" s="133" t="s">
        <v>201</v>
      </c>
      <c r="C14" s="133"/>
      <c r="D14" s="41"/>
      <c r="E14" s="381">
        <v>2875</v>
      </c>
      <c r="F14" s="385">
        <v>2801</v>
      </c>
      <c r="G14" s="187">
        <v>2698</v>
      </c>
      <c r="H14" s="272">
        <v>2616</v>
      </c>
      <c r="I14" s="272">
        <v>2546</v>
      </c>
      <c r="J14" s="272">
        <v>2633</v>
      </c>
      <c r="K14" s="272">
        <v>2479</v>
      </c>
      <c r="L14" s="272">
        <v>2424</v>
      </c>
      <c r="M14" s="272">
        <v>2303</v>
      </c>
      <c r="N14" s="272">
        <v>2064</v>
      </c>
      <c r="O14" s="272">
        <v>2064</v>
      </c>
      <c r="P14" s="272">
        <v>2064</v>
      </c>
      <c r="Q14" s="272">
        <v>2064</v>
      </c>
      <c r="R14" s="272">
        <v>2064</v>
      </c>
      <c r="S14" s="272">
        <v>2064</v>
      </c>
      <c r="T14" s="272">
        <v>2064</v>
      </c>
      <c r="U14" s="272">
        <v>2064</v>
      </c>
      <c r="V14" s="272">
        <v>2064</v>
      </c>
      <c r="W14" s="272">
        <v>2064</v>
      </c>
      <c r="X14" s="272">
        <v>2064</v>
      </c>
      <c r="Y14" s="272">
        <v>2064</v>
      </c>
      <c r="Z14" s="272">
        <v>2064</v>
      </c>
      <c r="AA14" s="272">
        <v>2064</v>
      </c>
      <c r="AB14" s="272">
        <v>2064</v>
      </c>
    </row>
    <row r="15" spans="1:28" ht="17.25" customHeight="1">
      <c r="A15" s="481">
        <v>5</v>
      </c>
      <c r="B15" s="133" t="s">
        <v>202</v>
      </c>
      <c r="C15" s="133"/>
      <c r="D15" s="41"/>
      <c r="E15" s="192">
        <f t="shared" ref="E15:AB15" si="0">+E11-E14</f>
        <v>890564</v>
      </c>
      <c r="F15" s="376">
        <f t="shared" si="0"/>
        <v>927405</v>
      </c>
      <c r="G15" s="211">
        <f t="shared" si="0"/>
        <v>984153</v>
      </c>
      <c r="H15" s="211">
        <f t="shared" si="0"/>
        <v>1053784</v>
      </c>
      <c r="I15" s="211">
        <f t="shared" si="0"/>
        <v>1117409</v>
      </c>
      <c r="J15" s="211">
        <f t="shared" si="0"/>
        <v>1163807</v>
      </c>
      <c r="K15" s="211">
        <f t="shared" si="0"/>
        <v>1212142</v>
      </c>
      <c r="L15" s="211">
        <f t="shared" si="0"/>
        <v>1256668</v>
      </c>
      <c r="M15" s="211">
        <f t="shared" si="0"/>
        <v>1289720</v>
      </c>
      <c r="N15" s="211">
        <f t="shared" si="0"/>
        <v>1324311</v>
      </c>
      <c r="O15" s="211">
        <f t="shared" si="0"/>
        <v>1353096</v>
      </c>
      <c r="P15" s="211">
        <f t="shared" si="0"/>
        <v>1430875</v>
      </c>
      <c r="Q15" s="211">
        <f t="shared" si="0"/>
        <v>1478551</v>
      </c>
      <c r="R15" s="211">
        <f t="shared" si="0"/>
        <v>1493357</v>
      </c>
      <c r="S15" s="211">
        <f t="shared" si="0"/>
        <v>1508311</v>
      </c>
      <c r="T15" s="211">
        <f t="shared" si="0"/>
        <v>1523415</v>
      </c>
      <c r="U15" s="211">
        <f t="shared" si="0"/>
        <v>1538670</v>
      </c>
      <c r="V15" s="211">
        <f t="shared" si="0"/>
        <v>1554077</v>
      </c>
      <c r="W15" s="211">
        <f t="shared" si="0"/>
        <v>1569639</v>
      </c>
      <c r="X15" s="211">
        <f t="shared" si="0"/>
        <v>1585356</v>
      </c>
      <c r="Y15" s="211">
        <f t="shared" si="0"/>
        <v>1601230</v>
      </c>
      <c r="Z15" s="211">
        <f t="shared" si="0"/>
        <v>1617263</v>
      </c>
      <c r="AA15" s="211">
        <f t="shared" si="0"/>
        <v>1633456</v>
      </c>
      <c r="AB15" s="211">
        <f t="shared" si="0"/>
        <v>1649811</v>
      </c>
    </row>
    <row r="16" spans="1:28" ht="17.25" customHeight="1">
      <c r="A16" s="481">
        <v>6</v>
      </c>
      <c r="B16" s="133" t="s">
        <v>203</v>
      </c>
      <c r="C16" s="21"/>
      <c r="D16" s="42"/>
      <c r="E16" s="192"/>
      <c r="F16" s="397"/>
      <c r="G16" s="186"/>
      <c r="H16" s="186"/>
      <c r="I16" s="186"/>
      <c r="J16" s="186"/>
      <c r="K16" s="186"/>
      <c r="L16" s="186"/>
      <c r="M16" s="186"/>
      <c r="N16" s="186"/>
      <c r="O16" s="186"/>
      <c r="P16" s="186"/>
      <c r="Q16" s="186"/>
      <c r="R16" s="186"/>
      <c r="S16" s="186"/>
      <c r="T16" s="186"/>
      <c r="U16" s="186"/>
      <c r="V16" s="186"/>
      <c r="W16" s="186"/>
      <c r="X16" s="186"/>
      <c r="Y16" s="186"/>
      <c r="Z16" s="186"/>
      <c r="AA16" s="186"/>
      <c r="AB16" s="186"/>
    </row>
    <row r="17" spans="1:29" ht="17.25" customHeight="1">
      <c r="A17" s="481">
        <v>7</v>
      </c>
      <c r="B17" s="24" t="s">
        <v>204</v>
      </c>
      <c r="C17" s="133"/>
      <c r="D17" s="41"/>
      <c r="E17" s="386">
        <f t="shared" ref="E17:AB17" si="1">E15+E16</f>
        <v>890564</v>
      </c>
      <c r="F17" s="387">
        <f t="shared" si="1"/>
        <v>927405</v>
      </c>
      <c r="G17" s="188">
        <f t="shared" si="1"/>
        <v>984153</v>
      </c>
      <c r="H17" s="188">
        <f t="shared" si="1"/>
        <v>1053784</v>
      </c>
      <c r="I17" s="188">
        <f t="shared" si="1"/>
        <v>1117409</v>
      </c>
      <c r="J17" s="188">
        <f t="shared" si="1"/>
        <v>1163807</v>
      </c>
      <c r="K17" s="188">
        <f t="shared" si="1"/>
        <v>1212142</v>
      </c>
      <c r="L17" s="188">
        <f t="shared" si="1"/>
        <v>1256668</v>
      </c>
      <c r="M17" s="188">
        <f t="shared" si="1"/>
        <v>1289720</v>
      </c>
      <c r="N17" s="188">
        <f t="shared" si="1"/>
        <v>1324311</v>
      </c>
      <c r="O17" s="188">
        <f t="shared" si="1"/>
        <v>1353096</v>
      </c>
      <c r="P17" s="188">
        <f t="shared" si="1"/>
        <v>1430875</v>
      </c>
      <c r="Q17" s="188">
        <f t="shared" si="1"/>
        <v>1478551</v>
      </c>
      <c r="R17" s="188">
        <f t="shared" si="1"/>
        <v>1493357</v>
      </c>
      <c r="S17" s="188">
        <f t="shared" si="1"/>
        <v>1508311</v>
      </c>
      <c r="T17" s="188">
        <f t="shared" si="1"/>
        <v>1523415</v>
      </c>
      <c r="U17" s="188">
        <f t="shared" si="1"/>
        <v>1538670</v>
      </c>
      <c r="V17" s="188">
        <f t="shared" si="1"/>
        <v>1554077</v>
      </c>
      <c r="W17" s="188">
        <f t="shared" si="1"/>
        <v>1569639</v>
      </c>
      <c r="X17" s="188">
        <f t="shared" si="1"/>
        <v>1585356</v>
      </c>
      <c r="Y17" s="188">
        <f t="shared" si="1"/>
        <v>1601230</v>
      </c>
      <c r="Z17" s="188">
        <f t="shared" si="1"/>
        <v>1617263</v>
      </c>
      <c r="AA17" s="188">
        <f t="shared" si="1"/>
        <v>1633456</v>
      </c>
      <c r="AB17" s="188">
        <f t="shared" si="1"/>
        <v>1649811</v>
      </c>
      <c r="AC17" s="129"/>
    </row>
    <row r="18" spans="1:29" ht="17.25" customHeight="1">
      <c r="A18" s="481"/>
      <c r="B18" s="131"/>
      <c r="C18" s="133"/>
      <c r="D18" s="133"/>
      <c r="E18" s="189"/>
      <c r="F18" s="349"/>
      <c r="G18" s="189"/>
      <c r="H18" s="189"/>
      <c r="I18" s="189"/>
      <c r="J18" s="243"/>
      <c r="K18" s="243"/>
      <c r="L18" s="243"/>
      <c r="M18" s="244"/>
      <c r="N18" s="189"/>
      <c r="O18" s="243"/>
      <c r="P18" s="243"/>
      <c r="Q18" s="243"/>
      <c r="R18" s="244"/>
      <c r="S18" s="189"/>
      <c r="T18" s="243"/>
      <c r="U18" s="243"/>
      <c r="V18" s="243"/>
      <c r="W18" s="244"/>
      <c r="X18" s="189"/>
      <c r="Y18" s="243"/>
      <c r="Z18" s="243"/>
      <c r="AA18" s="243"/>
      <c r="AB18" s="244"/>
      <c r="AC18" s="129"/>
    </row>
    <row r="19" spans="1:29" ht="17.25" customHeight="1">
      <c r="A19" s="481">
        <v>8</v>
      </c>
      <c r="B19" s="133" t="s">
        <v>205</v>
      </c>
      <c r="C19" s="133"/>
      <c r="D19" s="41"/>
      <c r="E19" s="193"/>
      <c r="F19" s="194"/>
      <c r="G19" s="108"/>
      <c r="H19" s="108"/>
      <c r="I19" s="108"/>
      <c r="J19" s="109"/>
      <c r="K19" s="109"/>
      <c r="L19" s="109"/>
      <c r="M19" s="109"/>
      <c r="N19" s="108"/>
      <c r="O19" s="109"/>
      <c r="P19" s="109"/>
      <c r="Q19" s="109"/>
      <c r="R19" s="109"/>
      <c r="S19" s="108"/>
      <c r="T19" s="109"/>
      <c r="U19" s="109"/>
      <c r="V19" s="109"/>
      <c r="W19" s="109"/>
      <c r="X19" s="108"/>
      <c r="Y19" s="109"/>
      <c r="Z19" s="109"/>
      <c r="AA19" s="109"/>
      <c r="AB19" s="109"/>
      <c r="AC19" s="129"/>
    </row>
    <row r="20" spans="1:29" ht="17.25" customHeight="1">
      <c r="A20" s="481">
        <v>9</v>
      </c>
      <c r="B20" s="133" t="s">
        <v>206</v>
      </c>
      <c r="C20" s="133"/>
      <c r="D20" s="41"/>
      <c r="E20" s="377">
        <v>0</v>
      </c>
      <c r="F20" s="378">
        <v>0</v>
      </c>
      <c r="G20" s="374">
        <v>5531</v>
      </c>
      <c r="H20" s="374">
        <v>15335</v>
      </c>
      <c r="I20" s="374">
        <v>32757</v>
      </c>
      <c r="J20" s="374">
        <v>51436</v>
      </c>
      <c r="K20" s="374">
        <v>65809</v>
      </c>
      <c r="L20" s="374">
        <v>79850</v>
      </c>
      <c r="M20" s="374">
        <v>92874</v>
      </c>
      <c r="N20" s="374">
        <v>106330</v>
      </c>
      <c r="O20" s="374">
        <v>127879</v>
      </c>
      <c r="P20" s="374">
        <v>149845</v>
      </c>
      <c r="Q20" s="374">
        <v>163343</v>
      </c>
      <c r="R20" s="374">
        <v>176156</v>
      </c>
      <c r="S20" s="374">
        <v>187836</v>
      </c>
      <c r="T20" s="374">
        <v>197832</v>
      </c>
      <c r="U20" s="374">
        <v>203773</v>
      </c>
      <c r="V20" s="374">
        <v>205157</v>
      </c>
      <c r="W20" s="374">
        <v>205468</v>
      </c>
      <c r="X20" s="374">
        <v>205779</v>
      </c>
      <c r="Y20" s="374">
        <v>206144</v>
      </c>
      <c r="Z20" s="374">
        <v>206510</v>
      </c>
      <c r="AA20" s="374">
        <v>206842</v>
      </c>
      <c r="AB20" s="374">
        <v>207293</v>
      </c>
      <c r="AC20" s="129"/>
    </row>
    <row r="21" spans="1:29" ht="17.25" customHeight="1">
      <c r="A21" s="481">
        <v>10</v>
      </c>
      <c r="B21" s="149" t="s">
        <v>207</v>
      </c>
      <c r="C21" s="133"/>
      <c r="D21" s="133"/>
      <c r="E21" s="273">
        <v>65000</v>
      </c>
      <c r="F21" s="358">
        <v>65000</v>
      </c>
      <c r="G21" s="374">
        <v>65000</v>
      </c>
      <c r="H21" s="374">
        <v>74480</v>
      </c>
      <c r="I21" s="374">
        <v>74480</v>
      </c>
      <c r="J21" s="374">
        <v>80675</v>
      </c>
      <c r="K21" s="374">
        <v>86150</v>
      </c>
      <c r="L21" s="374">
        <v>91010</v>
      </c>
      <c r="M21" s="374">
        <v>91010</v>
      </c>
      <c r="N21" s="374">
        <v>91010</v>
      </c>
      <c r="O21" s="374">
        <v>91010</v>
      </c>
      <c r="P21" s="374">
        <v>91010</v>
      </c>
      <c r="Q21" s="374">
        <v>91010</v>
      </c>
      <c r="R21" s="374">
        <v>91010</v>
      </c>
      <c r="S21" s="374">
        <v>91010</v>
      </c>
      <c r="T21" s="374">
        <v>91010</v>
      </c>
      <c r="U21" s="374">
        <v>91010</v>
      </c>
      <c r="V21" s="374">
        <v>91010</v>
      </c>
      <c r="W21" s="374">
        <v>91010</v>
      </c>
      <c r="X21" s="374">
        <v>91010</v>
      </c>
      <c r="Y21" s="374">
        <v>91010</v>
      </c>
      <c r="Z21" s="374">
        <v>91010</v>
      </c>
      <c r="AA21" s="374">
        <v>91010</v>
      </c>
      <c r="AB21" s="374">
        <v>91010</v>
      </c>
      <c r="AC21" s="129"/>
    </row>
    <row r="22" spans="1:29" ht="17.25" customHeight="1">
      <c r="A22" s="19">
        <v>11</v>
      </c>
      <c r="B22" s="149" t="s">
        <v>208</v>
      </c>
      <c r="C22" s="133"/>
      <c r="D22" s="133"/>
      <c r="E22" s="273"/>
      <c r="F22" s="357"/>
      <c r="G22" s="355"/>
      <c r="H22" s="356"/>
      <c r="I22" s="356"/>
      <c r="J22" s="59"/>
      <c r="K22" s="59"/>
      <c r="L22" s="59"/>
      <c r="M22" s="59"/>
      <c r="N22" s="356"/>
      <c r="O22" s="59"/>
      <c r="P22" s="59"/>
      <c r="Q22" s="59"/>
      <c r="R22" s="59"/>
      <c r="S22" s="356"/>
      <c r="T22" s="59"/>
      <c r="U22" s="59"/>
      <c r="V22" s="59"/>
      <c r="W22" s="59"/>
      <c r="X22" s="356"/>
      <c r="Y22" s="59"/>
      <c r="Z22" s="59"/>
      <c r="AA22" s="59"/>
      <c r="AB22" s="59"/>
      <c r="AC22" s="129"/>
    </row>
    <row r="23" spans="1:29">
      <c r="A23" s="274"/>
      <c r="B23" s="215"/>
      <c r="C23" s="215"/>
      <c r="D23" s="275"/>
      <c r="E23" s="276"/>
      <c r="F23" s="116"/>
      <c r="G23" s="276"/>
      <c r="H23" s="276"/>
      <c r="I23" s="276"/>
      <c r="J23" s="201"/>
      <c r="K23" s="201"/>
      <c r="L23" s="201"/>
      <c r="M23" s="277"/>
      <c r="N23" s="276"/>
      <c r="O23" s="201"/>
      <c r="P23" s="201"/>
      <c r="Q23" s="201"/>
      <c r="R23" s="277"/>
      <c r="S23" s="276"/>
      <c r="T23" s="201"/>
      <c r="U23" s="201"/>
      <c r="V23" s="201"/>
      <c r="W23" s="277"/>
      <c r="X23" s="276"/>
      <c r="Y23" s="201"/>
      <c r="Z23" s="201"/>
      <c r="AA23" s="201"/>
      <c r="AB23" s="277"/>
      <c r="AC23" s="129"/>
    </row>
    <row r="24" spans="1:29" ht="18.75" customHeight="1">
      <c r="B24" s="139" t="s">
        <v>209</v>
      </c>
      <c r="C24" s="25"/>
      <c r="D24" s="43"/>
      <c r="E24" s="44"/>
      <c r="F24" s="44"/>
      <c r="G24" s="44"/>
      <c r="H24" s="44"/>
      <c r="I24" s="44"/>
      <c r="J24" s="44"/>
      <c r="K24" s="44"/>
      <c r="L24" s="44"/>
      <c r="M24" s="44"/>
      <c r="N24" s="44"/>
      <c r="O24" s="44"/>
      <c r="P24" s="44"/>
      <c r="Q24" s="44"/>
      <c r="R24" s="44"/>
      <c r="S24" s="44"/>
      <c r="T24" s="44"/>
      <c r="U24" s="44"/>
      <c r="V24" s="44"/>
      <c r="W24" s="44"/>
      <c r="X24" s="44"/>
      <c r="Y24" s="44"/>
      <c r="Z24" s="44"/>
      <c r="AA24" s="44"/>
      <c r="AB24" s="44"/>
      <c r="AC24" s="129"/>
    </row>
    <row r="25" spans="1:29" ht="15.75" customHeight="1">
      <c r="A25" s="134"/>
      <c r="B25" s="24" t="s">
        <v>210</v>
      </c>
      <c r="C25" s="26"/>
      <c r="D25" s="45"/>
      <c r="E25" s="46"/>
      <c r="F25" s="46"/>
      <c r="G25" s="46"/>
      <c r="H25" s="46"/>
      <c r="I25" s="46"/>
      <c r="J25" s="47"/>
      <c r="K25" s="47"/>
      <c r="L25" s="47"/>
      <c r="M25" s="47"/>
      <c r="N25" s="46"/>
      <c r="O25" s="47"/>
      <c r="P25" s="47"/>
      <c r="Q25" s="47"/>
      <c r="R25" s="47"/>
      <c r="S25" s="46"/>
      <c r="T25" s="47"/>
      <c r="U25" s="47"/>
      <c r="V25" s="47"/>
      <c r="W25" s="47"/>
      <c r="X25" s="46"/>
      <c r="Y25" s="47"/>
      <c r="Z25" s="47"/>
      <c r="AA25" s="47"/>
      <c r="AB25" s="47"/>
      <c r="AC25" s="129"/>
    </row>
    <row r="26" spans="1:29">
      <c r="A26" s="134"/>
      <c r="B26" s="133" t="s">
        <v>91</v>
      </c>
      <c r="C26" s="132"/>
      <c r="D26" s="220" t="s">
        <v>92</v>
      </c>
      <c r="E26" s="191" t="s">
        <v>52</v>
      </c>
      <c r="F26" s="191" t="s">
        <v>53</v>
      </c>
      <c r="G26" s="191" t="s">
        <v>54</v>
      </c>
      <c r="H26" s="191" t="s">
        <v>55</v>
      </c>
      <c r="I26" s="191" t="s">
        <v>56</v>
      </c>
      <c r="J26" s="191" t="s">
        <v>57</v>
      </c>
      <c r="K26" s="191" t="s">
        <v>58</v>
      </c>
      <c r="L26" s="191" t="s">
        <v>59</v>
      </c>
      <c r="M26" s="191" t="s">
        <v>60</v>
      </c>
      <c r="N26" s="191" t="s">
        <v>61</v>
      </c>
      <c r="O26" s="191" t="s">
        <v>62</v>
      </c>
      <c r="P26" s="191" t="s">
        <v>63</v>
      </c>
      <c r="Q26" s="191" t="s">
        <v>64</v>
      </c>
      <c r="R26" s="191" t="s">
        <v>65</v>
      </c>
      <c r="S26" s="191" t="s">
        <v>66</v>
      </c>
      <c r="T26" s="191" t="s">
        <v>67</v>
      </c>
      <c r="U26" s="191" t="s">
        <v>68</v>
      </c>
      <c r="V26" s="191" t="s">
        <v>69</v>
      </c>
      <c r="W26" s="191" t="s">
        <v>70</v>
      </c>
      <c r="X26" s="191" t="s">
        <v>71</v>
      </c>
      <c r="Y26" s="191" t="s">
        <v>72</v>
      </c>
      <c r="Z26" s="191" t="s">
        <v>73</v>
      </c>
      <c r="AA26" s="191" t="s">
        <v>74</v>
      </c>
      <c r="AB26" s="191" t="s">
        <v>75</v>
      </c>
      <c r="AC26" s="129"/>
    </row>
    <row r="27" spans="1:29" ht="31.5">
      <c r="A27" s="134" t="s">
        <v>117</v>
      </c>
      <c r="B27" s="352" t="s">
        <v>94</v>
      </c>
      <c r="C27" s="156"/>
      <c r="D27" s="183" t="str">
        <f>CRAT!D26</f>
        <v>Large Hydroelectric</v>
      </c>
      <c r="E27" s="379">
        <v>535177</v>
      </c>
      <c r="F27" s="379">
        <v>553559</v>
      </c>
      <c r="G27" s="157">
        <v>712120</v>
      </c>
      <c r="H27" s="157">
        <v>603388</v>
      </c>
      <c r="I27" s="157">
        <v>618722</v>
      </c>
      <c r="J27" s="372">
        <v>511326</v>
      </c>
      <c r="K27" s="372">
        <v>599437</v>
      </c>
      <c r="L27" s="372">
        <v>580120</v>
      </c>
      <c r="M27" s="372">
        <v>632059</v>
      </c>
      <c r="N27" s="372">
        <v>750750</v>
      </c>
      <c r="O27" s="372">
        <v>702825</v>
      </c>
      <c r="P27" s="372">
        <v>499756</v>
      </c>
      <c r="Q27" s="372">
        <v>548194</v>
      </c>
      <c r="R27" s="372">
        <v>569855</v>
      </c>
      <c r="S27" s="372">
        <v>764311</v>
      </c>
      <c r="T27" s="372">
        <v>747684</v>
      </c>
      <c r="U27" s="372">
        <v>522988</v>
      </c>
      <c r="V27" s="372">
        <v>508458</v>
      </c>
      <c r="W27" s="372">
        <v>386398</v>
      </c>
      <c r="X27" s="372">
        <v>402308</v>
      </c>
      <c r="Y27" s="372">
        <v>730805</v>
      </c>
      <c r="Z27" s="372">
        <v>724670</v>
      </c>
      <c r="AA27" s="372">
        <v>605824</v>
      </c>
      <c r="AB27" s="372">
        <v>605824</v>
      </c>
      <c r="AC27" s="129"/>
    </row>
    <row r="28" spans="1:29" ht="31.5">
      <c r="A28" s="134" t="s">
        <v>119</v>
      </c>
      <c r="B28" s="346" t="s">
        <v>97</v>
      </c>
      <c r="C28" s="156"/>
      <c r="D28" s="183" t="str">
        <f>CRAT!D27</f>
        <v>Large Hydroelectric</v>
      </c>
      <c r="E28" s="379">
        <v>294705</v>
      </c>
      <c r="F28" s="379">
        <v>305464</v>
      </c>
      <c r="G28" s="157">
        <v>340579</v>
      </c>
      <c r="H28" s="157">
        <v>288721</v>
      </c>
      <c r="I28" s="157">
        <v>295911</v>
      </c>
      <c r="J28" s="372">
        <v>244547</v>
      </c>
      <c r="K28" s="372">
        <v>286687</v>
      </c>
      <c r="L28" s="372">
        <v>277449</v>
      </c>
      <c r="M28" s="372">
        <v>302289</v>
      </c>
      <c r="N28" s="371">
        <v>359054</v>
      </c>
      <c r="O28" s="372">
        <v>336134</v>
      </c>
      <c r="P28" s="372">
        <v>239014</v>
      </c>
      <c r="Q28" s="372">
        <v>262180</v>
      </c>
      <c r="R28" s="372">
        <v>272539</v>
      </c>
      <c r="S28" s="371">
        <v>365540</v>
      </c>
      <c r="T28" s="372">
        <v>357588</v>
      </c>
      <c r="U28" s="372">
        <v>250125</v>
      </c>
      <c r="V28" s="372">
        <v>243176</v>
      </c>
      <c r="W28" s="372">
        <v>184799</v>
      </c>
      <c r="X28" s="371">
        <v>192408</v>
      </c>
      <c r="Y28" s="372">
        <v>349515</v>
      </c>
      <c r="Z28" s="372">
        <v>346581</v>
      </c>
      <c r="AA28" s="372">
        <v>289742</v>
      </c>
      <c r="AB28" s="372">
        <v>289742</v>
      </c>
      <c r="AC28" s="129"/>
    </row>
    <row r="29" spans="1:29">
      <c r="A29" s="134" t="s">
        <v>121</v>
      </c>
      <c r="B29" s="353"/>
      <c r="C29" s="156"/>
      <c r="D29" s="183"/>
      <c r="E29" s="379"/>
      <c r="F29" s="379"/>
      <c r="G29" s="157"/>
      <c r="H29" s="157"/>
      <c r="I29" s="157"/>
      <c r="J29" s="157"/>
      <c r="K29" s="157"/>
      <c r="L29" s="157"/>
      <c r="M29" s="157"/>
      <c r="N29" s="157"/>
      <c r="O29" s="157"/>
      <c r="P29" s="157"/>
      <c r="Q29" s="157"/>
      <c r="R29" s="157"/>
      <c r="S29" s="157"/>
      <c r="T29" s="157"/>
      <c r="U29" s="157"/>
      <c r="V29" s="157"/>
      <c r="W29" s="157"/>
      <c r="X29" s="157"/>
      <c r="Y29" s="157"/>
      <c r="Z29" s="157"/>
      <c r="AA29" s="157"/>
      <c r="AB29" s="157"/>
      <c r="AC29" s="129"/>
    </row>
    <row r="30" spans="1:29">
      <c r="A30" s="134" t="s">
        <v>124</v>
      </c>
      <c r="B30" s="221"/>
      <c r="C30" s="156"/>
      <c r="D30" s="183"/>
      <c r="E30" s="380"/>
      <c r="F30" s="380"/>
      <c r="G30" s="205"/>
      <c r="H30" s="205"/>
      <c r="I30" s="205"/>
      <c r="J30" s="228"/>
      <c r="K30" s="228"/>
      <c r="L30" s="228"/>
      <c r="M30" s="228"/>
      <c r="N30" s="205"/>
      <c r="O30" s="228"/>
      <c r="P30" s="228"/>
      <c r="Q30" s="228"/>
      <c r="R30" s="228"/>
      <c r="S30" s="205"/>
      <c r="T30" s="228"/>
      <c r="U30" s="228"/>
      <c r="V30" s="228"/>
      <c r="W30" s="228"/>
      <c r="X30" s="205"/>
      <c r="Y30" s="228"/>
      <c r="Z30" s="228"/>
      <c r="AA30" s="228"/>
      <c r="AB30" s="228"/>
      <c r="AC30" s="129"/>
    </row>
    <row r="31" spans="1:29" s="129" customFormat="1">
      <c r="A31" s="134" t="s">
        <v>127</v>
      </c>
      <c r="B31" s="221"/>
      <c r="C31" s="156"/>
      <c r="D31" s="183"/>
      <c r="E31" s="379"/>
      <c r="F31" s="379"/>
      <c r="G31" s="157"/>
      <c r="H31" s="157"/>
      <c r="I31" s="157"/>
      <c r="J31" s="158"/>
      <c r="K31" s="158"/>
      <c r="L31" s="158"/>
      <c r="M31" s="158"/>
      <c r="N31" s="157"/>
      <c r="O31" s="158"/>
      <c r="P31" s="158"/>
      <c r="Q31" s="158"/>
      <c r="R31" s="158"/>
      <c r="S31" s="157"/>
      <c r="T31" s="158"/>
      <c r="U31" s="158"/>
      <c r="V31" s="158"/>
      <c r="W31" s="158"/>
      <c r="X31" s="157"/>
      <c r="Y31" s="158"/>
      <c r="Z31" s="158"/>
      <c r="AA31" s="158"/>
      <c r="AB31" s="158"/>
    </row>
    <row r="32" spans="1:29" s="129" customFormat="1">
      <c r="A32" s="134" t="s">
        <v>128</v>
      </c>
      <c r="B32" s="221"/>
      <c r="C32" s="156"/>
      <c r="D32" s="183"/>
      <c r="E32" s="379"/>
      <c r="F32" s="379"/>
      <c r="G32" s="157"/>
      <c r="H32" s="157"/>
      <c r="I32" s="157"/>
      <c r="J32" s="158"/>
      <c r="K32" s="158"/>
      <c r="L32" s="158"/>
      <c r="M32" s="158"/>
      <c r="N32" s="157"/>
      <c r="O32" s="158"/>
      <c r="P32" s="158"/>
      <c r="Q32" s="158"/>
      <c r="R32" s="158"/>
      <c r="S32" s="157"/>
      <c r="T32" s="158"/>
      <c r="U32" s="158"/>
      <c r="V32" s="158"/>
      <c r="W32" s="158"/>
      <c r="X32" s="157"/>
      <c r="Y32" s="158"/>
      <c r="Z32" s="158"/>
      <c r="AA32" s="158"/>
      <c r="AB32" s="158"/>
    </row>
    <row r="33" spans="1:28" s="129" customFormat="1">
      <c r="A33" s="134" t="s">
        <v>129</v>
      </c>
      <c r="B33" s="221"/>
      <c r="C33" s="81"/>
      <c r="D33" s="183" t="s">
        <v>48</v>
      </c>
      <c r="E33" s="379"/>
      <c r="F33" s="379"/>
      <c r="G33" s="157"/>
      <c r="H33" s="157"/>
      <c r="I33" s="157"/>
      <c r="J33" s="158"/>
      <c r="K33" s="158"/>
      <c r="L33" s="158"/>
      <c r="M33" s="158"/>
      <c r="N33" s="157"/>
      <c r="O33" s="158"/>
      <c r="P33" s="158"/>
      <c r="Q33" s="158"/>
      <c r="R33" s="158"/>
      <c r="S33" s="157"/>
      <c r="T33" s="158"/>
      <c r="U33" s="158"/>
      <c r="V33" s="158"/>
      <c r="W33" s="158"/>
      <c r="X33" s="157"/>
      <c r="Y33" s="158"/>
      <c r="Z33" s="158"/>
      <c r="AA33" s="158"/>
      <c r="AB33" s="158"/>
    </row>
    <row r="34" spans="1:28">
      <c r="A34" s="134"/>
      <c r="B34" s="132"/>
      <c r="C34" s="132"/>
      <c r="D34" s="133"/>
      <c r="E34" s="231"/>
      <c r="F34" s="231"/>
      <c r="G34" s="231"/>
      <c r="H34" s="231"/>
      <c r="I34" s="231"/>
      <c r="J34" s="232"/>
      <c r="K34" s="232"/>
      <c r="L34" s="232"/>
      <c r="M34" s="233"/>
      <c r="N34" s="231"/>
      <c r="O34" s="232"/>
      <c r="P34" s="232"/>
      <c r="Q34" s="232"/>
      <c r="R34" s="233"/>
      <c r="S34" s="231"/>
      <c r="T34" s="232"/>
      <c r="U34" s="232"/>
      <c r="V34" s="232"/>
      <c r="W34" s="233"/>
      <c r="X34" s="231"/>
      <c r="Y34" s="232"/>
      <c r="Z34" s="232"/>
      <c r="AA34" s="232"/>
      <c r="AB34" s="233"/>
    </row>
    <row r="35" spans="1:28">
      <c r="A35" s="134"/>
      <c r="B35" s="24" t="s">
        <v>103</v>
      </c>
      <c r="C35" s="27"/>
      <c r="D35" s="24"/>
      <c r="E35" s="57"/>
      <c r="F35" s="57"/>
      <c r="G35" s="57"/>
      <c r="H35" s="57"/>
      <c r="I35" s="57"/>
      <c r="J35" s="54"/>
      <c r="K35" s="54"/>
      <c r="L35" s="54"/>
      <c r="M35" s="55"/>
      <c r="N35" s="57"/>
      <c r="O35" s="54"/>
      <c r="P35" s="54"/>
      <c r="Q35" s="54"/>
      <c r="R35" s="55"/>
      <c r="S35" s="57"/>
      <c r="T35" s="54"/>
      <c r="U35" s="54"/>
      <c r="V35" s="54"/>
      <c r="W35" s="55"/>
      <c r="X35" s="57"/>
      <c r="Y35" s="54"/>
      <c r="Z35" s="54"/>
      <c r="AA35" s="54"/>
      <c r="AB35" s="55"/>
    </row>
    <row r="36" spans="1:28">
      <c r="A36" s="134"/>
      <c r="B36" s="133" t="s">
        <v>104</v>
      </c>
      <c r="C36" s="132"/>
      <c r="D36" s="220" t="s">
        <v>92</v>
      </c>
      <c r="E36" s="191" t="s">
        <v>52</v>
      </c>
      <c r="F36" s="191" t="s">
        <v>53</v>
      </c>
      <c r="G36" s="191" t="s">
        <v>54</v>
      </c>
      <c r="H36" s="191" t="s">
        <v>55</v>
      </c>
      <c r="I36" s="191" t="s">
        <v>56</v>
      </c>
      <c r="J36" s="191" t="s">
        <v>57</v>
      </c>
      <c r="K36" s="191" t="s">
        <v>58</v>
      </c>
      <c r="L36" s="191" t="s">
        <v>59</v>
      </c>
      <c r="M36" s="191" t="s">
        <v>60</v>
      </c>
      <c r="N36" s="191" t="s">
        <v>61</v>
      </c>
      <c r="O36" s="191" t="s">
        <v>62</v>
      </c>
      <c r="P36" s="191" t="s">
        <v>63</v>
      </c>
      <c r="Q36" s="191" t="s">
        <v>64</v>
      </c>
      <c r="R36" s="191" t="s">
        <v>65</v>
      </c>
      <c r="S36" s="191" t="s">
        <v>66</v>
      </c>
      <c r="T36" s="191" t="s">
        <v>67</v>
      </c>
      <c r="U36" s="191" t="s">
        <v>68</v>
      </c>
      <c r="V36" s="191" t="s">
        <v>69</v>
      </c>
      <c r="W36" s="191" t="s">
        <v>70</v>
      </c>
      <c r="X36" s="191" t="s">
        <v>71</v>
      </c>
      <c r="Y36" s="191" t="s">
        <v>72</v>
      </c>
      <c r="Z36" s="191" t="s">
        <v>73</v>
      </c>
      <c r="AA36" s="191" t="s">
        <v>74</v>
      </c>
      <c r="AB36" s="191" t="s">
        <v>75</v>
      </c>
    </row>
    <row r="37" spans="1:28" ht="31.5">
      <c r="A37" s="134" t="s">
        <v>130</v>
      </c>
      <c r="B37" s="373" t="s">
        <v>106</v>
      </c>
      <c r="C37" s="156"/>
      <c r="D37" s="183" t="str">
        <f>CRAT!D36</f>
        <v>Large Hydroelectric</v>
      </c>
      <c r="E37" s="92">
        <v>3100</v>
      </c>
      <c r="F37" s="92">
        <v>3100</v>
      </c>
      <c r="G37" s="58">
        <v>3100</v>
      </c>
      <c r="H37" s="58">
        <v>3100</v>
      </c>
      <c r="I37" s="58">
        <v>3100</v>
      </c>
      <c r="J37" s="58">
        <v>3100</v>
      </c>
      <c r="K37" s="58">
        <v>3100</v>
      </c>
      <c r="L37" s="58">
        <v>3100</v>
      </c>
      <c r="M37" s="58">
        <v>3100</v>
      </c>
      <c r="N37" s="58">
        <v>3100</v>
      </c>
      <c r="O37" s="58">
        <v>3100</v>
      </c>
      <c r="P37" s="58">
        <v>3100</v>
      </c>
      <c r="Q37" s="58">
        <v>3100</v>
      </c>
      <c r="R37" s="58">
        <v>3100</v>
      </c>
      <c r="S37" s="58">
        <v>3100</v>
      </c>
      <c r="T37" s="58">
        <v>3100</v>
      </c>
      <c r="U37" s="58">
        <v>3100</v>
      </c>
      <c r="V37" s="58">
        <v>3100</v>
      </c>
      <c r="W37" s="58">
        <v>3100</v>
      </c>
      <c r="X37" s="58">
        <v>3100</v>
      </c>
      <c r="Y37" s="58">
        <v>3100</v>
      </c>
      <c r="Z37" s="58">
        <v>3100</v>
      </c>
      <c r="AA37" s="58">
        <v>3100</v>
      </c>
      <c r="AB37" s="58">
        <v>3100</v>
      </c>
    </row>
    <row r="38" spans="1:28" ht="31.5">
      <c r="A38" s="134" t="s">
        <v>131</v>
      </c>
      <c r="B38" s="373" t="s">
        <v>108</v>
      </c>
      <c r="C38" s="81"/>
      <c r="D38" s="183" t="str">
        <f>CRAT!D37</f>
        <v>Large Hydroelectric</v>
      </c>
      <c r="E38" s="394">
        <v>14163</v>
      </c>
      <c r="F38" s="394">
        <v>14680</v>
      </c>
      <c r="G38" s="395">
        <v>15214</v>
      </c>
      <c r="H38" s="395">
        <v>15764</v>
      </c>
      <c r="I38" s="395">
        <v>16329</v>
      </c>
      <c r="J38" s="396">
        <v>16912</v>
      </c>
      <c r="K38" s="396">
        <v>17512</v>
      </c>
      <c r="L38" s="396">
        <v>18131</v>
      </c>
      <c r="M38" s="396">
        <v>18768</v>
      </c>
      <c r="N38" s="395">
        <v>19368</v>
      </c>
      <c r="O38" s="396">
        <v>19987</v>
      </c>
      <c r="P38" s="396">
        <v>20605</v>
      </c>
      <c r="Q38" s="396">
        <v>21223</v>
      </c>
      <c r="R38" s="396">
        <v>21842</v>
      </c>
      <c r="S38" s="395">
        <v>22460</v>
      </c>
      <c r="T38" s="396">
        <v>23079</v>
      </c>
      <c r="U38" s="396">
        <v>23697</v>
      </c>
      <c r="V38" s="396">
        <v>24315</v>
      </c>
      <c r="W38" s="396">
        <v>24934</v>
      </c>
      <c r="X38" s="395">
        <v>25552</v>
      </c>
      <c r="Y38" s="396">
        <v>26171</v>
      </c>
      <c r="Z38" s="396">
        <v>26789</v>
      </c>
      <c r="AA38" s="396">
        <v>27407</v>
      </c>
      <c r="AB38" s="396">
        <v>28025</v>
      </c>
    </row>
    <row r="39" spans="1:28">
      <c r="A39" s="134" t="s">
        <v>132</v>
      </c>
      <c r="B39" s="221"/>
      <c r="C39" s="156"/>
      <c r="D39" s="183">
        <f>CRAT!D38</f>
        <v>0</v>
      </c>
      <c r="E39" s="153"/>
      <c r="F39" s="153"/>
      <c r="G39" s="157"/>
      <c r="H39" s="157"/>
      <c r="I39" s="157"/>
      <c r="J39" s="158"/>
      <c r="K39" s="158"/>
      <c r="L39" s="158"/>
      <c r="M39" s="158"/>
      <c r="N39" s="157"/>
      <c r="O39" s="158"/>
      <c r="P39" s="158"/>
      <c r="Q39" s="158"/>
      <c r="R39" s="158"/>
      <c r="S39" s="157"/>
      <c r="T39" s="158"/>
      <c r="U39" s="158"/>
      <c r="V39" s="158"/>
      <c r="W39" s="158"/>
      <c r="X39" s="157"/>
      <c r="Y39" s="158"/>
      <c r="Z39" s="158"/>
      <c r="AA39" s="158"/>
      <c r="AB39" s="158"/>
    </row>
    <row r="40" spans="1:28">
      <c r="A40" s="134" t="s">
        <v>133</v>
      </c>
      <c r="B40" s="221"/>
      <c r="C40" s="156"/>
      <c r="D40" s="183">
        <f>CRAT!D39</f>
        <v>0</v>
      </c>
      <c r="E40" s="153"/>
      <c r="F40" s="153"/>
      <c r="G40" s="157"/>
      <c r="H40" s="157"/>
      <c r="I40" s="157"/>
      <c r="J40" s="158"/>
      <c r="K40" s="158"/>
      <c r="L40" s="158"/>
      <c r="M40" s="158"/>
      <c r="N40" s="157"/>
      <c r="O40" s="158"/>
      <c r="P40" s="158"/>
      <c r="Q40" s="158"/>
      <c r="R40" s="158"/>
      <c r="S40" s="157"/>
      <c r="T40" s="158"/>
      <c r="U40" s="158"/>
      <c r="V40" s="158"/>
      <c r="W40" s="158"/>
      <c r="X40" s="157"/>
      <c r="Y40" s="158"/>
      <c r="Z40" s="158"/>
      <c r="AA40" s="158"/>
      <c r="AB40" s="158"/>
    </row>
    <row r="41" spans="1:28" s="129" customFormat="1">
      <c r="A41" s="134" t="s">
        <v>134</v>
      </c>
      <c r="B41" s="221"/>
      <c r="C41" s="156"/>
      <c r="D41" s="183">
        <f>CRAT!D40</f>
        <v>0</v>
      </c>
      <c r="E41" s="153"/>
      <c r="F41" s="153"/>
      <c r="G41" s="157"/>
      <c r="H41" s="157"/>
      <c r="I41" s="157"/>
      <c r="J41" s="158"/>
      <c r="K41" s="158"/>
      <c r="L41" s="158"/>
      <c r="M41" s="158"/>
      <c r="N41" s="157"/>
      <c r="O41" s="158"/>
      <c r="P41" s="158"/>
      <c r="Q41" s="158"/>
      <c r="R41" s="158"/>
      <c r="S41" s="157"/>
      <c r="T41" s="158"/>
      <c r="U41" s="158"/>
      <c r="V41" s="158"/>
      <c r="W41" s="158"/>
      <c r="X41" s="157"/>
      <c r="Y41" s="158"/>
      <c r="Z41" s="158"/>
      <c r="AA41" s="158"/>
      <c r="AB41" s="158"/>
    </row>
    <row r="42" spans="1:28">
      <c r="A42" s="134" t="s">
        <v>135</v>
      </c>
      <c r="B42" s="221"/>
      <c r="C42" s="156"/>
      <c r="D42" s="183">
        <f>CRAT!D41</f>
        <v>0</v>
      </c>
      <c r="E42" s="153"/>
      <c r="F42" s="153"/>
      <c r="G42" s="157"/>
      <c r="H42" s="157"/>
      <c r="I42" s="157"/>
      <c r="J42" s="158"/>
      <c r="K42" s="158"/>
      <c r="L42" s="158"/>
      <c r="M42" s="158"/>
      <c r="N42" s="157"/>
      <c r="O42" s="158"/>
      <c r="P42" s="158"/>
      <c r="Q42" s="158"/>
      <c r="R42" s="158"/>
      <c r="S42" s="157"/>
      <c r="T42" s="158"/>
      <c r="U42" s="158"/>
      <c r="V42" s="158"/>
      <c r="W42" s="158"/>
      <c r="X42" s="157"/>
      <c r="Y42" s="158"/>
      <c r="Z42" s="158"/>
      <c r="AA42" s="158"/>
      <c r="AB42" s="158"/>
    </row>
    <row r="43" spans="1:28">
      <c r="A43" s="134" t="s">
        <v>136</v>
      </c>
      <c r="B43" s="221"/>
      <c r="C43" s="81"/>
      <c r="D43" s="183">
        <f>CRAT!D42</f>
        <v>0</v>
      </c>
      <c r="E43" s="227"/>
      <c r="F43" s="227"/>
      <c r="G43" s="205"/>
      <c r="H43" s="205"/>
      <c r="I43" s="205"/>
      <c r="J43" s="228"/>
      <c r="K43" s="228"/>
      <c r="L43" s="228"/>
      <c r="M43" s="228"/>
      <c r="N43" s="205"/>
      <c r="O43" s="228"/>
      <c r="P43" s="228"/>
      <c r="Q43" s="228"/>
      <c r="R43" s="228"/>
      <c r="S43" s="205"/>
      <c r="T43" s="228"/>
      <c r="U43" s="228"/>
      <c r="V43" s="228"/>
      <c r="W43" s="228"/>
      <c r="X43" s="205"/>
      <c r="Y43" s="228"/>
      <c r="Z43" s="228"/>
      <c r="AA43" s="228"/>
      <c r="AB43" s="228"/>
    </row>
    <row r="44" spans="1:28" ht="31.5">
      <c r="A44" s="134">
        <v>12</v>
      </c>
      <c r="B44" s="245" t="s">
        <v>211</v>
      </c>
      <c r="C44" s="31"/>
      <c r="D44" s="247"/>
      <c r="E44" s="278">
        <f t="shared" ref="E44:AB44" si="2">SUM(E27:E33,E37:E43)</f>
        <v>847145</v>
      </c>
      <c r="F44" s="278">
        <f t="shared" si="2"/>
        <v>876803</v>
      </c>
      <c r="G44" s="278">
        <f t="shared" si="2"/>
        <v>1071013</v>
      </c>
      <c r="H44" s="278">
        <f t="shared" si="2"/>
        <v>910973</v>
      </c>
      <c r="I44" s="278">
        <f t="shared" si="2"/>
        <v>934062</v>
      </c>
      <c r="J44" s="278">
        <f t="shared" si="2"/>
        <v>775885</v>
      </c>
      <c r="K44" s="278">
        <f t="shared" si="2"/>
        <v>906736</v>
      </c>
      <c r="L44" s="278">
        <f t="shared" si="2"/>
        <v>878800</v>
      </c>
      <c r="M44" s="278">
        <f t="shared" si="2"/>
        <v>956216</v>
      </c>
      <c r="N44" s="278">
        <f t="shared" si="2"/>
        <v>1132272</v>
      </c>
      <c r="O44" s="278">
        <f t="shared" si="2"/>
        <v>1062046</v>
      </c>
      <c r="P44" s="278">
        <f t="shared" si="2"/>
        <v>762475</v>
      </c>
      <c r="Q44" s="278">
        <f t="shared" si="2"/>
        <v>834697</v>
      </c>
      <c r="R44" s="278">
        <f t="shared" si="2"/>
        <v>867336</v>
      </c>
      <c r="S44" s="278">
        <f t="shared" si="2"/>
        <v>1155411</v>
      </c>
      <c r="T44" s="278">
        <f t="shared" si="2"/>
        <v>1131451</v>
      </c>
      <c r="U44" s="278">
        <f t="shared" si="2"/>
        <v>799910</v>
      </c>
      <c r="V44" s="278">
        <f t="shared" si="2"/>
        <v>779049</v>
      </c>
      <c r="W44" s="278">
        <f t="shared" si="2"/>
        <v>599231</v>
      </c>
      <c r="X44" s="278">
        <f t="shared" si="2"/>
        <v>623368</v>
      </c>
      <c r="Y44" s="278">
        <f t="shared" si="2"/>
        <v>1109591</v>
      </c>
      <c r="Z44" s="278">
        <f t="shared" si="2"/>
        <v>1101140</v>
      </c>
      <c r="AA44" s="278">
        <f t="shared" si="2"/>
        <v>926073</v>
      </c>
      <c r="AB44" s="278">
        <f t="shared" si="2"/>
        <v>926691</v>
      </c>
    </row>
    <row r="45" spans="1:28">
      <c r="A45" s="134"/>
      <c r="B45" s="27"/>
      <c r="C45" s="27"/>
      <c r="D45" s="24"/>
      <c r="E45" s="279"/>
      <c r="F45" s="279"/>
      <c r="G45" s="279"/>
      <c r="H45" s="279"/>
      <c r="I45" s="279"/>
      <c r="J45" s="279"/>
      <c r="K45" s="279"/>
      <c r="L45" s="279"/>
      <c r="M45" s="280"/>
      <c r="N45" s="279"/>
      <c r="O45" s="279"/>
      <c r="P45" s="279"/>
      <c r="Q45" s="279"/>
      <c r="R45" s="280"/>
      <c r="S45" s="279"/>
      <c r="T45" s="279"/>
      <c r="U45" s="279"/>
      <c r="V45" s="279"/>
      <c r="W45" s="280"/>
      <c r="X45" s="279"/>
      <c r="Y45" s="279"/>
      <c r="Z45" s="279"/>
      <c r="AA45" s="279"/>
      <c r="AB45" s="280"/>
    </row>
    <row r="46" spans="1:28">
      <c r="A46" s="134"/>
      <c r="B46" s="24" t="s">
        <v>212</v>
      </c>
      <c r="C46" s="27"/>
      <c r="D46" s="133"/>
      <c r="E46" s="53"/>
      <c r="F46" s="53"/>
      <c r="G46" s="53"/>
      <c r="H46" s="53"/>
      <c r="I46" s="53"/>
      <c r="J46" s="54"/>
      <c r="K46" s="54"/>
      <c r="L46" s="54"/>
      <c r="M46" s="55"/>
      <c r="N46" s="53"/>
      <c r="O46" s="54"/>
      <c r="P46" s="54"/>
      <c r="Q46" s="54"/>
      <c r="R46" s="55"/>
      <c r="S46" s="53"/>
      <c r="T46" s="54"/>
      <c r="U46" s="54"/>
      <c r="V46" s="54"/>
      <c r="W46" s="55"/>
      <c r="X46" s="53"/>
      <c r="Y46" s="54"/>
      <c r="Z46" s="54"/>
      <c r="AA46" s="54"/>
      <c r="AB46" s="55"/>
    </row>
    <row r="47" spans="1:28">
      <c r="A47" s="134"/>
      <c r="B47" s="133" t="s">
        <v>116</v>
      </c>
      <c r="C47" s="132"/>
      <c r="D47" s="220" t="s">
        <v>92</v>
      </c>
      <c r="E47" s="191" t="s">
        <v>52</v>
      </c>
      <c r="F47" s="191" t="s">
        <v>53</v>
      </c>
      <c r="G47" s="191" t="s">
        <v>54</v>
      </c>
      <c r="H47" s="191" t="s">
        <v>55</v>
      </c>
      <c r="I47" s="191" t="s">
        <v>56</v>
      </c>
      <c r="J47" s="191" t="s">
        <v>57</v>
      </c>
      <c r="K47" s="191" t="s">
        <v>58</v>
      </c>
      <c r="L47" s="191" t="s">
        <v>59</v>
      </c>
      <c r="M47" s="191" t="s">
        <v>60</v>
      </c>
      <c r="N47" s="191" t="s">
        <v>61</v>
      </c>
      <c r="O47" s="191" t="s">
        <v>62</v>
      </c>
      <c r="P47" s="191" t="s">
        <v>63</v>
      </c>
      <c r="Q47" s="191" t="s">
        <v>64</v>
      </c>
      <c r="R47" s="191" t="s">
        <v>65</v>
      </c>
      <c r="S47" s="191" t="s">
        <v>66</v>
      </c>
      <c r="T47" s="191" t="s">
        <v>67</v>
      </c>
      <c r="U47" s="191" t="s">
        <v>68</v>
      </c>
      <c r="V47" s="191" t="s">
        <v>69</v>
      </c>
      <c r="W47" s="191" t="s">
        <v>70</v>
      </c>
      <c r="X47" s="191" t="s">
        <v>71</v>
      </c>
      <c r="Y47" s="191" t="s">
        <v>72</v>
      </c>
      <c r="Z47" s="191" t="s">
        <v>73</v>
      </c>
      <c r="AA47" s="191" t="s">
        <v>74</v>
      </c>
      <c r="AB47" s="191" t="s">
        <v>75</v>
      </c>
    </row>
    <row r="48" spans="1:28" ht="31.5">
      <c r="A48" s="134" t="s">
        <v>213</v>
      </c>
      <c r="B48" s="346" t="s">
        <v>118</v>
      </c>
      <c r="C48" s="156"/>
      <c r="D48" s="183" t="str">
        <f>CRAT!D48</f>
        <v>Large Hydroelectric</v>
      </c>
      <c r="E48" s="153">
        <v>390066</v>
      </c>
      <c r="F48" s="153">
        <v>438612</v>
      </c>
      <c r="G48" s="157">
        <v>495387</v>
      </c>
      <c r="H48" s="157">
        <v>420257</v>
      </c>
      <c r="I48" s="157">
        <v>430416</v>
      </c>
      <c r="J48" s="157">
        <v>355705</v>
      </c>
      <c r="K48" s="157">
        <v>417000</v>
      </c>
      <c r="L48" s="157">
        <v>403562</v>
      </c>
      <c r="M48" s="372">
        <v>439693</v>
      </c>
      <c r="N48" s="371">
        <v>522261</v>
      </c>
      <c r="O48" s="371">
        <v>488921</v>
      </c>
      <c r="P48" s="371">
        <v>347656</v>
      </c>
      <c r="Q48" s="371">
        <v>381352</v>
      </c>
      <c r="R48" s="372">
        <v>396421</v>
      </c>
      <c r="S48" s="371">
        <v>531694</v>
      </c>
      <c r="T48" s="371">
        <v>520129</v>
      </c>
      <c r="U48" s="371">
        <v>363818</v>
      </c>
      <c r="V48" s="371">
        <v>353709</v>
      </c>
      <c r="W48" s="372">
        <v>268798</v>
      </c>
      <c r="X48" s="371">
        <v>279866</v>
      </c>
      <c r="Y48" s="371">
        <v>508386</v>
      </c>
      <c r="Z48" s="371">
        <v>504118</v>
      </c>
      <c r="AA48" s="371">
        <v>421442</v>
      </c>
      <c r="AB48" s="372">
        <v>421442</v>
      </c>
    </row>
    <row r="49" spans="1:28" ht="31.5">
      <c r="A49" s="134" t="s">
        <v>214</v>
      </c>
      <c r="B49" s="346" t="s">
        <v>120</v>
      </c>
      <c r="C49" s="156"/>
      <c r="D49" s="183" t="str">
        <f>CRAT!D49</f>
        <v>Large Hydroelectric</v>
      </c>
      <c r="E49" s="379">
        <v>0</v>
      </c>
      <c r="F49" s="153">
        <v>0</v>
      </c>
      <c r="G49" s="157">
        <v>0</v>
      </c>
      <c r="H49" s="157">
        <v>0</v>
      </c>
      <c r="I49" s="157">
        <v>0</v>
      </c>
      <c r="J49" s="157">
        <v>0</v>
      </c>
      <c r="K49" s="157">
        <v>0</v>
      </c>
      <c r="L49" s="157">
        <v>0</v>
      </c>
      <c r="M49" s="157">
        <v>0</v>
      </c>
      <c r="N49" s="157">
        <v>0</v>
      </c>
      <c r="O49" s="157">
        <v>0</v>
      </c>
      <c r="P49" s="157">
        <v>0</v>
      </c>
      <c r="Q49" s="157">
        <v>0</v>
      </c>
      <c r="R49" s="157">
        <v>0</v>
      </c>
      <c r="S49" s="157">
        <v>0</v>
      </c>
      <c r="T49" s="157">
        <v>0</v>
      </c>
      <c r="U49" s="157">
        <v>0</v>
      </c>
      <c r="V49" s="157">
        <v>0</v>
      </c>
      <c r="W49" s="157">
        <v>0</v>
      </c>
      <c r="X49" s="157">
        <v>0</v>
      </c>
      <c r="Y49" s="157">
        <v>0</v>
      </c>
      <c r="Z49" s="157">
        <v>0</v>
      </c>
      <c r="AA49" s="157">
        <v>0</v>
      </c>
      <c r="AB49" s="157">
        <v>0</v>
      </c>
    </row>
    <row r="50" spans="1:28">
      <c r="A50" s="134" t="s">
        <v>215</v>
      </c>
      <c r="B50" s="373" t="s">
        <v>122</v>
      </c>
      <c r="C50" s="156"/>
      <c r="D50" s="183" t="str">
        <f>CRAT!D50</f>
        <v>Cogen</v>
      </c>
      <c r="E50" s="379">
        <v>0</v>
      </c>
      <c r="F50" s="379">
        <v>0</v>
      </c>
      <c r="G50" s="359">
        <v>0</v>
      </c>
      <c r="H50" s="359">
        <v>0</v>
      </c>
      <c r="I50" s="359">
        <v>0</v>
      </c>
      <c r="J50" s="359">
        <v>0</v>
      </c>
      <c r="K50" s="359">
        <v>0</v>
      </c>
      <c r="L50" s="359">
        <v>0</v>
      </c>
      <c r="M50" s="359">
        <v>0</v>
      </c>
      <c r="N50" s="359">
        <v>0</v>
      </c>
      <c r="O50" s="359">
        <v>0</v>
      </c>
      <c r="P50" s="359">
        <v>0</v>
      </c>
      <c r="Q50" s="359">
        <v>0</v>
      </c>
      <c r="R50" s="359">
        <v>0</v>
      </c>
      <c r="S50" s="359">
        <v>0</v>
      </c>
      <c r="T50" s="359">
        <v>0</v>
      </c>
      <c r="U50" s="359">
        <v>0</v>
      </c>
      <c r="V50" s="359">
        <v>0</v>
      </c>
      <c r="W50" s="359">
        <v>0</v>
      </c>
      <c r="X50" s="359">
        <v>0</v>
      </c>
      <c r="Y50" s="359">
        <v>0</v>
      </c>
      <c r="Z50" s="359">
        <v>0</v>
      </c>
      <c r="AA50" s="359">
        <v>0</v>
      </c>
      <c r="AB50" s="359">
        <v>0</v>
      </c>
    </row>
    <row r="51" spans="1:28">
      <c r="A51" s="134" t="s">
        <v>216</v>
      </c>
      <c r="B51" s="373" t="s">
        <v>125</v>
      </c>
      <c r="C51" s="156"/>
      <c r="D51" s="183" t="str">
        <f>CRAT!D51</f>
        <v>Solar PV</v>
      </c>
      <c r="E51" s="153">
        <v>2286</v>
      </c>
      <c r="F51" s="153">
        <v>2286</v>
      </c>
      <c r="G51" s="272">
        <f>F51*(1-$H$64)</f>
        <v>2284.8579517069106</v>
      </c>
      <c r="H51" s="272">
        <f t="shared" ref="H51:AB51" si="3">G51*(1-$H$64)</f>
        <v>2283.7164739625109</v>
      </c>
      <c r="I51" s="272">
        <f t="shared" si="3"/>
        <v>2282.5755664817634</v>
      </c>
      <c r="J51" s="272">
        <f t="shared" si="3"/>
        <v>2281.4352289797739</v>
      </c>
      <c r="K51" s="272">
        <f t="shared" si="3"/>
        <v>2280.2954611717905</v>
      </c>
      <c r="L51" s="272">
        <f t="shared" si="3"/>
        <v>2279.1562627732033</v>
      </c>
      <c r="M51" s="272">
        <f t="shared" si="3"/>
        <v>2278.0176334995444</v>
      </c>
      <c r="N51" s="272">
        <f t="shared" si="3"/>
        <v>2276.8795730664888</v>
      </c>
      <c r="O51" s="272">
        <f t="shared" si="3"/>
        <v>2275.7420811898528</v>
      </c>
      <c r="P51" s="272">
        <f t="shared" si="3"/>
        <v>2274.6051575855945</v>
      </c>
      <c r="Q51" s="272">
        <f t="shared" si="3"/>
        <v>2273.4688019698146</v>
      </c>
      <c r="R51" s="272">
        <f t="shared" si="3"/>
        <v>2272.3330140587555</v>
      </c>
      <c r="S51" s="272">
        <f>R51*(1-$H$64)</f>
        <v>2271.197793568801</v>
      </c>
      <c r="T51" s="272">
        <f t="shared" si="3"/>
        <v>2270.0631402164768</v>
      </c>
      <c r="U51" s="272">
        <f t="shared" si="3"/>
        <v>2268.9290537184502</v>
      </c>
      <c r="V51" s="272">
        <f t="shared" si="3"/>
        <v>2267.79553379153</v>
      </c>
      <c r="W51" s="272">
        <f t="shared" si="3"/>
        <v>2266.6625801526666</v>
      </c>
      <c r="X51" s="272">
        <f t="shared" si="3"/>
        <v>2265.5301925189515</v>
      </c>
      <c r="Y51" s="272">
        <f t="shared" si="3"/>
        <v>2264.3983706076178</v>
      </c>
      <c r="Z51" s="272">
        <f t="shared" si="3"/>
        <v>2263.2671141360402</v>
      </c>
      <c r="AA51" s="272">
        <f t="shared" si="3"/>
        <v>2262.136422821734</v>
      </c>
      <c r="AB51" s="272">
        <f t="shared" si="3"/>
        <v>2261.0062963823557</v>
      </c>
    </row>
    <row r="52" spans="1:28">
      <c r="A52" s="134" t="s">
        <v>217</v>
      </c>
      <c r="B52" s="221"/>
      <c r="C52" s="156"/>
      <c r="D52" s="183">
        <f>CRAT!D52</f>
        <v>0</v>
      </c>
      <c r="E52" s="153"/>
      <c r="F52" s="153"/>
      <c r="G52" s="157"/>
      <c r="H52" s="157"/>
      <c r="I52" s="157"/>
      <c r="J52" s="158"/>
      <c r="K52" s="158"/>
      <c r="L52" s="158"/>
      <c r="M52" s="158"/>
      <c r="N52" s="157"/>
      <c r="O52" s="158"/>
      <c r="P52" s="158"/>
      <c r="Q52" s="158"/>
      <c r="R52" s="158"/>
      <c r="S52" s="157"/>
      <c r="T52" s="158"/>
      <c r="U52" s="158"/>
      <c r="V52" s="158"/>
      <c r="W52" s="158"/>
      <c r="X52" s="157"/>
      <c r="Y52" s="158"/>
      <c r="Z52" s="158"/>
      <c r="AA52" s="158"/>
      <c r="AB52" s="158"/>
    </row>
    <row r="53" spans="1:28">
      <c r="A53" s="134" t="s">
        <v>218</v>
      </c>
      <c r="B53" s="221"/>
      <c r="C53" s="156"/>
      <c r="D53" s="183">
        <f>CRAT!D53</f>
        <v>0</v>
      </c>
      <c r="E53" s="153"/>
      <c r="F53" s="153"/>
      <c r="G53" s="157"/>
      <c r="H53" s="157"/>
      <c r="I53" s="157"/>
      <c r="J53" s="158"/>
      <c r="K53" s="158"/>
      <c r="L53" s="158"/>
      <c r="M53" s="158"/>
      <c r="N53" s="157"/>
      <c r="O53" s="158"/>
      <c r="P53" s="158"/>
      <c r="Q53" s="158"/>
      <c r="R53" s="158"/>
      <c r="S53" s="157"/>
      <c r="T53" s="158"/>
      <c r="U53" s="158"/>
      <c r="V53" s="158"/>
      <c r="W53" s="158"/>
      <c r="X53" s="157"/>
      <c r="Y53" s="158"/>
      <c r="Z53" s="158"/>
      <c r="AA53" s="158"/>
      <c r="AB53" s="158"/>
    </row>
    <row r="54" spans="1:28">
      <c r="A54" s="134" t="s">
        <v>219</v>
      </c>
      <c r="B54" s="221"/>
      <c r="C54" s="156"/>
      <c r="D54" s="183">
        <f>CRAT!D54</f>
        <v>0</v>
      </c>
      <c r="E54" s="153"/>
      <c r="F54" s="153"/>
      <c r="G54" s="157"/>
      <c r="H54" s="157"/>
      <c r="I54" s="157"/>
      <c r="J54" s="158"/>
      <c r="K54" s="158"/>
      <c r="L54" s="158"/>
      <c r="M54" s="158"/>
      <c r="N54" s="157"/>
      <c r="O54" s="158"/>
      <c r="P54" s="158"/>
      <c r="Q54" s="158"/>
      <c r="R54" s="158"/>
      <c r="S54" s="157"/>
      <c r="T54" s="158"/>
      <c r="U54" s="158"/>
      <c r="V54" s="158"/>
      <c r="W54" s="158"/>
      <c r="X54" s="157"/>
      <c r="Y54" s="158"/>
      <c r="Z54" s="158"/>
      <c r="AA54" s="158"/>
      <c r="AB54" s="158"/>
    </row>
    <row r="55" spans="1:28">
      <c r="A55" s="134" t="s">
        <v>220</v>
      </c>
      <c r="B55" s="221"/>
      <c r="C55" s="156"/>
      <c r="D55" s="183">
        <f>CRAT!D55</f>
        <v>0</v>
      </c>
      <c r="E55" s="153"/>
      <c r="F55" s="153"/>
      <c r="G55" s="157"/>
      <c r="H55" s="157"/>
      <c r="I55" s="157"/>
      <c r="J55" s="158"/>
      <c r="K55" s="158"/>
      <c r="L55" s="158"/>
      <c r="M55" s="158"/>
      <c r="N55" s="157"/>
      <c r="O55" s="158"/>
      <c r="P55" s="158"/>
      <c r="Q55" s="158"/>
      <c r="R55" s="158"/>
      <c r="S55" s="157"/>
      <c r="T55" s="158"/>
      <c r="U55" s="158"/>
      <c r="V55" s="158"/>
      <c r="W55" s="158"/>
      <c r="X55" s="157"/>
      <c r="Y55" s="158"/>
      <c r="Z55" s="158"/>
      <c r="AA55" s="158"/>
      <c r="AB55" s="158"/>
    </row>
    <row r="56" spans="1:28" s="129" customFormat="1">
      <c r="A56" s="134" t="s">
        <v>221</v>
      </c>
      <c r="B56" s="226"/>
      <c r="C56" s="229"/>
      <c r="D56" s="183">
        <f>CRAT!D56</f>
        <v>0</v>
      </c>
      <c r="E56" s="153"/>
      <c r="F56" s="153"/>
      <c r="G56" s="157"/>
      <c r="H56" s="157"/>
      <c r="I56" s="157"/>
      <c r="J56" s="158"/>
      <c r="K56" s="158"/>
      <c r="L56" s="158"/>
      <c r="M56" s="158"/>
      <c r="N56" s="157"/>
      <c r="O56" s="158"/>
      <c r="P56" s="158"/>
      <c r="Q56" s="158"/>
      <c r="R56" s="158"/>
      <c r="S56" s="157"/>
      <c r="T56" s="158"/>
      <c r="U56" s="158"/>
      <c r="V56" s="158"/>
      <c r="W56" s="158"/>
      <c r="X56" s="157"/>
      <c r="Y56" s="158"/>
      <c r="Z56" s="158"/>
      <c r="AA56" s="158"/>
      <c r="AB56" s="158"/>
    </row>
    <row r="57" spans="1:28" s="129" customFormat="1">
      <c r="A57" s="134" t="s">
        <v>222</v>
      </c>
      <c r="B57" s="226"/>
      <c r="C57" s="229"/>
      <c r="D57" s="183">
        <f>CRAT!D57</f>
        <v>0</v>
      </c>
      <c r="E57" s="153"/>
      <c r="F57" s="153"/>
      <c r="G57" s="157"/>
      <c r="H57" s="157"/>
      <c r="I57" s="157"/>
      <c r="J57" s="158"/>
      <c r="K57" s="158"/>
      <c r="L57" s="158"/>
      <c r="M57" s="158"/>
      <c r="N57" s="157"/>
      <c r="O57" s="158"/>
      <c r="P57" s="158"/>
      <c r="Q57" s="158"/>
      <c r="R57" s="158"/>
      <c r="S57" s="157"/>
      <c r="T57" s="158"/>
      <c r="U57" s="158"/>
      <c r="V57" s="158"/>
      <c r="W57" s="158"/>
      <c r="X57" s="157"/>
      <c r="Y57" s="158"/>
      <c r="Z57" s="158"/>
      <c r="AA57" s="158"/>
      <c r="AB57" s="158"/>
    </row>
    <row r="58" spans="1:28" s="129" customFormat="1">
      <c r="A58" s="134" t="s">
        <v>223</v>
      </c>
      <c r="B58" s="226"/>
      <c r="C58" s="229"/>
      <c r="D58" s="183">
        <f>CRAT!D58</f>
        <v>0</v>
      </c>
      <c r="E58" s="153"/>
      <c r="F58" s="153"/>
      <c r="G58" s="157"/>
      <c r="H58" s="157"/>
      <c r="I58" s="157"/>
      <c r="J58" s="158"/>
      <c r="K58" s="158"/>
      <c r="L58" s="158"/>
      <c r="M58" s="158"/>
      <c r="N58" s="157"/>
      <c r="O58" s="158"/>
      <c r="P58" s="158"/>
      <c r="Q58" s="158"/>
      <c r="R58" s="158"/>
      <c r="S58" s="157"/>
      <c r="T58" s="158"/>
      <c r="U58" s="158"/>
      <c r="V58" s="158"/>
      <c r="W58" s="158"/>
      <c r="X58" s="157"/>
      <c r="Y58" s="158"/>
      <c r="Z58" s="158"/>
      <c r="AA58" s="158"/>
      <c r="AB58" s="158"/>
    </row>
    <row r="59" spans="1:28" s="129" customFormat="1">
      <c r="A59" s="134" t="s">
        <v>224</v>
      </c>
      <c r="B59" s="226"/>
      <c r="C59" s="229"/>
      <c r="D59" s="183">
        <f>CRAT!D59</f>
        <v>0</v>
      </c>
      <c r="E59" s="153"/>
      <c r="F59" s="153"/>
      <c r="G59" s="157"/>
      <c r="H59" s="157"/>
      <c r="I59" s="157"/>
      <c r="J59" s="158"/>
      <c r="K59" s="158"/>
      <c r="L59" s="158"/>
      <c r="M59" s="158"/>
      <c r="N59" s="157"/>
      <c r="O59" s="158"/>
      <c r="P59" s="158"/>
      <c r="Q59" s="158"/>
      <c r="R59" s="158"/>
      <c r="S59" s="157"/>
      <c r="T59" s="158"/>
      <c r="U59" s="158"/>
      <c r="V59" s="158"/>
      <c r="W59" s="158"/>
      <c r="X59" s="157"/>
      <c r="Y59" s="158"/>
      <c r="Z59" s="158"/>
      <c r="AA59" s="158"/>
      <c r="AB59" s="158"/>
    </row>
    <row r="60" spans="1:28" s="129" customFormat="1">
      <c r="A60" s="134" t="s">
        <v>225</v>
      </c>
      <c r="B60" s="226"/>
      <c r="C60" s="229"/>
      <c r="D60" s="183">
        <f>CRAT!D60</f>
        <v>0</v>
      </c>
      <c r="E60" s="153"/>
      <c r="F60" s="153"/>
      <c r="G60" s="157"/>
      <c r="H60" s="157"/>
      <c r="I60" s="157"/>
      <c r="J60" s="158"/>
      <c r="K60" s="158"/>
      <c r="L60" s="158"/>
      <c r="M60" s="158"/>
      <c r="N60" s="157"/>
      <c r="O60" s="158"/>
      <c r="P60" s="158"/>
      <c r="Q60" s="158"/>
      <c r="R60" s="158"/>
      <c r="S60" s="157"/>
      <c r="T60" s="158"/>
      <c r="U60" s="158"/>
      <c r="V60" s="158"/>
      <c r="W60" s="158"/>
      <c r="X60" s="157"/>
      <c r="Y60" s="158"/>
      <c r="Z60" s="158"/>
      <c r="AA60" s="158"/>
      <c r="AB60" s="158"/>
    </row>
    <row r="61" spans="1:28" s="129" customFormat="1">
      <c r="A61" s="134" t="s">
        <v>226</v>
      </c>
      <c r="B61" s="221"/>
      <c r="C61" s="156"/>
      <c r="D61" s="183">
        <f>CRAT!D61</f>
        <v>0</v>
      </c>
      <c r="E61" s="153"/>
      <c r="F61" s="153"/>
      <c r="G61" s="157"/>
      <c r="H61" s="157"/>
      <c r="I61" s="157"/>
      <c r="J61" s="158"/>
      <c r="K61" s="158"/>
      <c r="L61" s="158"/>
      <c r="M61" s="158"/>
      <c r="N61" s="157"/>
      <c r="O61" s="158"/>
      <c r="P61" s="158"/>
      <c r="Q61" s="158"/>
      <c r="R61" s="158"/>
      <c r="S61" s="157"/>
      <c r="T61" s="158"/>
      <c r="U61" s="158"/>
      <c r="V61" s="158"/>
      <c r="W61" s="158"/>
      <c r="X61" s="157"/>
      <c r="Y61" s="158"/>
      <c r="Z61" s="158"/>
      <c r="AA61" s="158"/>
      <c r="AB61" s="158"/>
    </row>
    <row r="62" spans="1:28" s="129" customFormat="1">
      <c r="A62" s="134"/>
      <c r="B62" s="165"/>
      <c r="C62" s="165"/>
      <c r="D62" s="171"/>
      <c r="E62" s="281"/>
      <c r="F62" s="281"/>
      <c r="G62" s="281"/>
      <c r="H62" s="281"/>
      <c r="I62" s="281"/>
      <c r="J62" s="282"/>
      <c r="K62" s="282"/>
      <c r="L62" s="282"/>
      <c r="M62" s="168"/>
      <c r="N62" s="281"/>
      <c r="O62" s="282"/>
      <c r="P62" s="282"/>
      <c r="Q62" s="282"/>
      <c r="R62" s="168"/>
      <c r="S62" s="281"/>
      <c r="T62" s="282"/>
      <c r="U62" s="282"/>
      <c r="V62" s="282"/>
      <c r="W62" s="168"/>
      <c r="X62" s="281"/>
      <c r="Y62" s="282"/>
      <c r="Z62" s="282"/>
      <c r="AA62" s="282"/>
      <c r="AB62" s="168"/>
    </row>
    <row r="63" spans="1:28" s="129" customFormat="1">
      <c r="A63" s="134"/>
      <c r="B63" s="164"/>
      <c r="C63" s="164"/>
      <c r="D63" s="172"/>
      <c r="E63" s="169"/>
      <c r="F63" s="169"/>
      <c r="G63" s="169"/>
      <c r="H63" s="169"/>
      <c r="I63" s="169"/>
      <c r="J63" s="84"/>
      <c r="K63" s="84"/>
      <c r="L63" s="84"/>
      <c r="M63" s="170"/>
      <c r="N63" s="169"/>
      <c r="O63" s="84"/>
      <c r="P63" s="84"/>
      <c r="Q63" s="84"/>
      <c r="R63" s="170"/>
      <c r="S63" s="169"/>
      <c r="T63" s="84"/>
      <c r="U63" s="84"/>
      <c r="V63" s="84"/>
      <c r="W63" s="170"/>
      <c r="X63" s="169"/>
      <c r="Y63" s="84"/>
      <c r="Z63" s="84"/>
      <c r="AA63" s="84"/>
      <c r="AB63" s="170"/>
    </row>
    <row r="64" spans="1:28">
      <c r="A64" s="135"/>
      <c r="B64" s="132"/>
      <c r="C64" s="132"/>
      <c r="D64" s="133"/>
      <c r="E64" s="53"/>
      <c r="F64" s="53"/>
      <c r="G64" s="393">
        <f>1-(G67/F67)</f>
        <v>1.8309628903057096E-2</v>
      </c>
      <c r="H64" s="393">
        <f>1-(H67/G67)</f>
        <v>4.9958368026647992E-4</v>
      </c>
      <c r="I64" s="53"/>
      <c r="J64" s="54"/>
      <c r="K64" s="54"/>
      <c r="L64" s="54"/>
      <c r="M64" s="55"/>
      <c r="N64" s="53"/>
      <c r="O64" s="54"/>
      <c r="P64" s="54"/>
      <c r="Q64" s="54"/>
      <c r="R64" s="55"/>
      <c r="S64" s="53"/>
      <c r="T64" s="54"/>
      <c r="U64" s="54"/>
      <c r="V64" s="54"/>
      <c r="W64" s="55"/>
      <c r="X64" s="53"/>
      <c r="Y64" s="54"/>
      <c r="Z64" s="54"/>
      <c r="AA64" s="54"/>
      <c r="AB64" s="55"/>
    </row>
    <row r="65" spans="1:28">
      <c r="A65" s="134"/>
      <c r="B65" s="24" t="s">
        <v>137</v>
      </c>
      <c r="C65" s="132"/>
      <c r="D65" s="24"/>
      <c r="E65" s="57"/>
      <c r="F65" s="57"/>
      <c r="G65" s="57"/>
      <c r="H65" s="57"/>
      <c r="I65" s="57"/>
      <c r="J65" s="54"/>
      <c r="K65" s="54"/>
      <c r="L65" s="54"/>
      <c r="M65" s="55"/>
      <c r="N65" s="57"/>
      <c r="O65" s="54"/>
      <c r="P65" s="54"/>
      <c r="Q65" s="54"/>
      <c r="R65" s="55"/>
      <c r="S65" s="57"/>
      <c r="T65" s="54"/>
      <c r="U65" s="54"/>
      <c r="V65" s="54"/>
      <c r="W65" s="55"/>
      <c r="X65" s="57"/>
      <c r="Y65" s="54"/>
      <c r="Z65" s="54"/>
      <c r="AA65" s="54"/>
      <c r="AB65" s="55"/>
    </row>
    <row r="66" spans="1:28">
      <c r="A66" s="134"/>
      <c r="B66" s="133" t="s">
        <v>104</v>
      </c>
      <c r="C66" s="132"/>
      <c r="D66" s="283" t="s">
        <v>92</v>
      </c>
      <c r="E66" s="191" t="s">
        <v>52</v>
      </c>
      <c r="F66" s="191" t="s">
        <v>53</v>
      </c>
      <c r="G66" s="191" t="s">
        <v>54</v>
      </c>
      <c r="H66" s="191" t="s">
        <v>55</v>
      </c>
      <c r="I66" s="191" t="s">
        <v>56</v>
      </c>
      <c r="J66" s="191" t="s">
        <v>57</v>
      </c>
      <c r="K66" s="191" t="s">
        <v>58</v>
      </c>
      <c r="L66" s="191" t="s">
        <v>59</v>
      </c>
      <c r="M66" s="191" t="s">
        <v>60</v>
      </c>
      <c r="N66" s="191" t="s">
        <v>61</v>
      </c>
      <c r="O66" s="191" t="s">
        <v>62</v>
      </c>
      <c r="P66" s="191" t="s">
        <v>63</v>
      </c>
      <c r="Q66" s="191" t="s">
        <v>64</v>
      </c>
      <c r="R66" s="191" t="s">
        <v>65</v>
      </c>
      <c r="S66" s="191" t="s">
        <v>66</v>
      </c>
      <c r="T66" s="191" t="s">
        <v>67</v>
      </c>
      <c r="U66" s="191" t="s">
        <v>68</v>
      </c>
      <c r="V66" s="191" t="s">
        <v>69</v>
      </c>
      <c r="W66" s="191" t="s">
        <v>70</v>
      </c>
      <c r="X66" s="191" t="s">
        <v>71</v>
      </c>
      <c r="Y66" s="191" t="s">
        <v>72</v>
      </c>
      <c r="Z66" s="191" t="s">
        <v>73</v>
      </c>
      <c r="AA66" s="191" t="s">
        <v>74</v>
      </c>
      <c r="AB66" s="191" t="s">
        <v>75</v>
      </c>
    </row>
    <row r="67" spans="1:28">
      <c r="A67" s="134" t="s">
        <v>227</v>
      </c>
      <c r="B67" s="347" t="s">
        <v>139</v>
      </c>
      <c r="C67" s="156"/>
      <c r="D67" s="184" t="str">
        <f>CRAT!D67</f>
        <v>Solar PV</v>
      </c>
      <c r="E67" s="92">
        <v>6744</v>
      </c>
      <c r="F67" s="92">
        <v>6117</v>
      </c>
      <c r="G67" s="58">
        <v>6005</v>
      </c>
      <c r="H67" s="58">
        <v>6002</v>
      </c>
      <c r="I67" s="60">
        <v>5999</v>
      </c>
      <c r="J67" s="59">
        <v>5996</v>
      </c>
      <c r="K67" s="59">
        <v>5993</v>
      </c>
      <c r="L67" s="59">
        <v>5990</v>
      </c>
      <c r="M67" s="59">
        <v>5987</v>
      </c>
      <c r="N67" s="60">
        <v>5984</v>
      </c>
      <c r="O67" s="59">
        <v>5981</v>
      </c>
      <c r="P67" s="59">
        <v>5978</v>
      </c>
      <c r="Q67" s="59">
        <v>5975</v>
      </c>
      <c r="R67" s="59">
        <v>5972</v>
      </c>
      <c r="S67" s="60"/>
      <c r="T67" s="59"/>
      <c r="U67" s="59"/>
      <c r="V67" s="59"/>
      <c r="W67" s="59"/>
      <c r="X67" s="60"/>
      <c r="Y67" s="59"/>
      <c r="Z67" s="59"/>
      <c r="AA67" s="59"/>
      <c r="AB67" s="59"/>
    </row>
    <row r="68" spans="1:28">
      <c r="A68" s="134" t="s">
        <v>228</v>
      </c>
      <c r="B68" s="252"/>
      <c r="C68" s="156"/>
      <c r="D68" s="184">
        <f>CRAT!D68</f>
        <v>0</v>
      </c>
      <c r="E68" s="153"/>
      <c r="F68" s="153"/>
      <c r="G68" s="157"/>
      <c r="H68" s="157"/>
      <c r="I68" s="250"/>
      <c r="J68" s="158"/>
      <c r="K68" s="158"/>
      <c r="L68" s="158"/>
      <c r="M68" s="158"/>
      <c r="N68" s="250"/>
      <c r="O68" s="158"/>
      <c r="P68" s="158"/>
      <c r="Q68" s="158"/>
      <c r="R68" s="158"/>
      <c r="S68" s="250"/>
      <c r="T68" s="158"/>
      <c r="U68" s="158"/>
      <c r="V68" s="158"/>
      <c r="W68" s="158"/>
      <c r="X68" s="250"/>
      <c r="Y68" s="158"/>
      <c r="Z68" s="158"/>
      <c r="AA68" s="158"/>
      <c r="AB68" s="158"/>
    </row>
    <row r="69" spans="1:28">
      <c r="A69" s="134" t="s">
        <v>229</v>
      </c>
      <c r="B69" s="252"/>
      <c r="C69" s="156"/>
      <c r="D69" s="184">
        <f>CRAT!D69</f>
        <v>0</v>
      </c>
      <c r="E69" s="153"/>
      <c r="F69" s="153"/>
      <c r="G69" s="157"/>
      <c r="H69" s="157"/>
      <c r="I69" s="250"/>
      <c r="J69" s="158"/>
      <c r="K69" s="158"/>
      <c r="L69" s="158"/>
      <c r="M69" s="158"/>
      <c r="N69" s="250"/>
      <c r="O69" s="158"/>
      <c r="P69" s="158"/>
      <c r="Q69" s="158"/>
      <c r="R69" s="158"/>
      <c r="S69" s="250"/>
      <c r="T69" s="158"/>
      <c r="U69" s="158"/>
      <c r="V69" s="158"/>
      <c r="W69" s="158"/>
      <c r="X69" s="250"/>
      <c r="Y69" s="158"/>
      <c r="Z69" s="158"/>
      <c r="AA69" s="158"/>
      <c r="AB69" s="158"/>
    </row>
    <row r="70" spans="1:28">
      <c r="A70" s="134" t="s">
        <v>230</v>
      </c>
      <c r="B70" s="253"/>
      <c r="C70" s="229"/>
      <c r="D70" s="184">
        <f>CRAT!D70</f>
        <v>0</v>
      </c>
      <c r="E70" s="227"/>
      <c r="F70" s="227"/>
      <c r="G70" s="205"/>
      <c r="H70" s="205"/>
      <c r="I70" s="205"/>
      <c r="J70" s="205"/>
      <c r="K70" s="228"/>
      <c r="L70" s="228"/>
      <c r="M70" s="228"/>
      <c r="N70" s="255"/>
      <c r="O70" s="228"/>
      <c r="P70" s="228"/>
      <c r="Q70" s="228"/>
      <c r="R70" s="228"/>
      <c r="S70" s="255"/>
      <c r="T70" s="228"/>
      <c r="U70" s="228"/>
      <c r="V70" s="228"/>
      <c r="W70" s="228"/>
      <c r="X70" s="255"/>
      <c r="Y70" s="228"/>
      <c r="Z70" s="228"/>
      <c r="AA70" s="228"/>
      <c r="AB70" s="228"/>
    </row>
    <row r="71" spans="1:28" s="129" customFormat="1">
      <c r="A71" s="134" t="s">
        <v>231</v>
      </c>
      <c r="B71" s="253"/>
      <c r="C71" s="229"/>
      <c r="D71" s="184">
        <f>CRAT!D71</f>
        <v>0</v>
      </c>
      <c r="E71" s="227"/>
      <c r="F71" s="227"/>
      <c r="G71" s="205"/>
      <c r="H71" s="205"/>
      <c r="I71" s="205"/>
      <c r="J71" s="205"/>
      <c r="K71" s="228"/>
      <c r="L71" s="228"/>
      <c r="M71" s="228"/>
      <c r="N71" s="255"/>
      <c r="O71" s="228"/>
      <c r="P71" s="228"/>
      <c r="Q71" s="228"/>
      <c r="R71" s="228"/>
      <c r="S71" s="255"/>
      <c r="T71" s="228"/>
      <c r="U71" s="228"/>
      <c r="V71" s="228"/>
      <c r="W71" s="228"/>
      <c r="X71" s="255"/>
      <c r="Y71" s="228"/>
      <c r="Z71" s="228"/>
      <c r="AA71" s="228"/>
      <c r="AB71" s="228"/>
    </row>
    <row r="72" spans="1:28" s="129" customFormat="1" ht="16.5" thickBot="1">
      <c r="A72" s="134" t="s">
        <v>232</v>
      </c>
      <c r="B72" s="253"/>
      <c r="C72" s="229"/>
      <c r="D72" s="184">
        <f>CRAT!D72</f>
        <v>0</v>
      </c>
      <c r="E72" s="227"/>
      <c r="F72" s="227"/>
      <c r="G72" s="205"/>
      <c r="H72" s="205"/>
      <c r="I72" s="205"/>
      <c r="J72" s="205"/>
      <c r="K72" s="228"/>
      <c r="L72" s="228"/>
      <c r="M72" s="228"/>
      <c r="N72" s="255"/>
      <c r="O72" s="228"/>
      <c r="P72" s="228"/>
      <c r="Q72" s="228"/>
      <c r="R72" s="228"/>
      <c r="S72" s="255"/>
      <c r="T72" s="228"/>
      <c r="U72" s="228"/>
      <c r="V72" s="228"/>
      <c r="W72" s="228"/>
      <c r="X72" s="255"/>
      <c r="Y72" s="228"/>
      <c r="Z72" s="228"/>
      <c r="AA72" s="228"/>
      <c r="AB72" s="228"/>
    </row>
    <row r="73" spans="1:28" ht="16.5" thickBot="1">
      <c r="A73" s="134">
        <v>13</v>
      </c>
      <c r="B73" s="142" t="s">
        <v>233</v>
      </c>
      <c r="C73" s="143"/>
      <c r="D73" s="167"/>
      <c r="E73" s="268">
        <f>SUM(E48:E61,E67:E72)</f>
        <v>399096</v>
      </c>
      <c r="F73" s="268">
        <f t="shared" ref="F73:AB73" si="4">SUM(F48:F61,F67:F72)</f>
        <v>447015</v>
      </c>
      <c r="G73" s="284">
        <f t="shared" si="4"/>
        <v>503676.85795170692</v>
      </c>
      <c r="H73" s="284">
        <f t="shared" si="4"/>
        <v>428542.71647396253</v>
      </c>
      <c r="I73" s="284">
        <f t="shared" si="4"/>
        <v>438697.57556648174</v>
      </c>
      <c r="J73" s="284">
        <f t="shared" si="4"/>
        <v>363982.4352289798</v>
      </c>
      <c r="K73" s="284">
        <f t="shared" si="4"/>
        <v>425273.29546117177</v>
      </c>
      <c r="L73" s="284">
        <f t="shared" si="4"/>
        <v>411831.15626277321</v>
      </c>
      <c r="M73" s="284">
        <f t="shared" si="4"/>
        <v>447958.01763349952</v>
      </c>
      <c r="N73" s="284">
        <f t="shared" si="4"/>
        <v>530521.87957306649</v>
      </c>
      <c r="O73" s="284">
        <f t="shared" si="4"/>
        <v>497177.74208118988</v>
      </c>
      <c r="P73" s="284">
        <f t="shared" si="4"/>
        <v>355908.60515758558</v>
      </c>
      <c r="Q73" s="284">
        <f t="shared" si="4"/>
        <v>389600.46880196984</v>
      </c>
      <c r="R73" s="284">
        <f t="shared" si="4"/>
        <v>404665.33301405876</v>
      </c>
      <c r="S73" s="284">
        <f t="shared" si="4"/>
        <v>533965.19779356883</v>
      </c>
      <c r="T73" s="284">
        <f t="shared" si="4"/>
        <v>522399.06314021646</v>
      </c>
      <c r="U73" s="284">
        <f t="shared" si="4"/>
        <v>366086.92905371846</v>
      </c>
      <c r="V73" s="284">
        <f t="shared" si="4"/>
        <v>355976.79553379153</v>
      </c>
      <c r="W73" s="284">
        <f t="shared" si="4"/>
        <v>271064.66258015268</v>
      </c>
      <c r="X73" s="284">
        <f t="shared" si="4"/>
        <v>282131.53019251896</v>
      </c>
      <c r="Y73" s="284">
        <f t="shared" si="4"/>
        <v>510650.39837060764</v>
      </c>
      <c r="Z73" s="284">
        <f t="shared" si="4"/>
        <v>506381.26711413602</v>
      </c>
      <c r="AA73" s="284">
        <f t="shared" si="4"/>
        <v>423704.13642282173</v>
      </c>
      <c r="AB73" s="284">
        <f t="shared" si="4"/>
        <v>423703.00629638234</v>
      </c>
    </row>
    <row r="74" spans="1:28" s="129" customFormat="1" ht="16.5" thickBot="1">
      <c r="A74" s="134"/>
      <c r="B74" s="102"/>
      <c r="C74" s="26"/>
      <c r="D74" s="45"/>
      <c r="E74" s="179"/>
      <c r="F74" s="179"/>
      <c r="G74" s="46"/>
      <c r="H74" s="46"/>
      <c r="I74" s="46"/>
      <c r="J74" s="46"/>
      <c r="K74" s="46"/>
      <c r="L74" s="46"/>
      <c r="M74" s="103"/>
      <c r="N74" s="46"/>
      <c r="O74" s="46"/>
      <c r="P74" s="46"/>
      <c r="Q74" s="46"/>
      <c r="R74" s="103"/>
      <c r="S74" s="46"/>
      <c r="T74" s="46"/>
      <c r="U74" s="46"/>
      <c r="V74" s="46"/>
      <c r="W74" s="103"/>
      <c r="X74" s="46"/>
      <c r="Y74" s="46"/>
      <c r="Z74" s="46"/>
      <c r="AA74" s="46"/>
      <c r="AB74" s="103"/>
    </row>
    <row r="75" spans="1:28" s="129" customFormat="1" ht="16.5" thickBot="1">
      <c r="A75" s="134" t="s">
        <v>234</v>
      </c>
      <c r="B75" s="142" t="s">
        <v>235</v>
      </c>
      <c r="C75" s="145"/>
      <c r="D75" s="144"/>
      <c r="E75" s="195"/>
      <c r="F75" s="195"/>
      <c r="G75" s="148"/>
      <c r="H75" s="148"/>
      <c r="I75" s="148"/>
      <c r="J75" s="148"/>
      <c r="K75" s="148"/>
      <c r="L75" s="148"/>
      <c r="M75" s="148"/>
      <c r="N75" s="148"/>
      <c r="O75" s="148"/>
      <c r="P75" s="148"/>
      <c r="Q75" s="148"/>
      <c r="R75" s="148"/>
      <c r="S75" s="148"/>
      <c r="T75" s="148"/>
      <c r="U75" s="148"/>
      <c r="V75" s="148"/>
      <c r="W75" s="148"/>
      <c r="X75" s="148"/>
      <c r="Y75" s="148"/>
      <c r="Z75" s="148"/>
      <c r="AA75" s="148"/>
      <c r="AB75" s="148"/>
    </row>
    <row r="76" spans="1:28" s="129" customFormat="1">
      <c r="A76" s="134"/>
      <c r="B76" s="102"/>
      <c r="C76" s="26"/>
      <c r="D76" s="45"/>
      <c r="E76" s="179"/>
      <c r="F76" s="179"/>
      <c r="G76" s="46"/>
      <c r="H76" s="46"/>
      <c r="I76" s="46"/>
      <c r="J76" s="46"/>
      <c r="K76" s="46"/>
      <c r="L76" s="46"/>
      <c r="M76" s="103"/>
      <c r="N76" s="46"/>
      <c r="O76" s="46"/>
      <c r="P76" s="46"/>
      <c r="Q76" s="46"/>
      <c r="R76" s="103"/>
      <c r="S76" s="46"/>
      <c r="T76" s="46"/>
      <c r="U76" s="46"/>
      <c r="V76" s="46"/>
      <c r="W76" s="103"/>
      <c r="X76" s="46"/>
      <c r="Y76" s="46"/>
      <c r="Z76" s="46"/>
      <c r="AA76" s="46"/>
      <c r="AB76" s="103"/>
    </row>
    <row r="77" spans="1:28">
      <c r="A77" s="134"/>
      <c r="B77" s="285"/>
      <c r="C77" s="286"/>
      <c r="D77" s="287"/>
      <c r="E77" s="288"/>
      <c r="F77" s="288"/>
      <c r="G77" s="288"/>
      <c r="H77" s="288"/>
      <c r="I77" s="288"/>
      <c r="J77" s="288"/>
      <c r="K77" s="288"/>
      <c r="L77" s="288"/>
      <c r="M77" s="289"/>
      <c r="N77" s="288"/>
      <c r="O77" s="288"/>
      <c r="P77" s="288"/>
      <c r="Q77" s="288"/>
      <c r="R77" s="289"/>
      <c r="S77" s="288"/>
      <c r="T77" s="288"/>
      <c r="U77" s="288"/>
      <c r="V77" s="288"/>
      <c r="W77" s="289"/>
      <c r="X77" s="288"/>
      <c r="Y77" s="288"/>
      <c r="Z77" s="288"/>
      <c r="AA77" s="288"/>
      <c r="AB77" s="289"/>
    </row>
    <row r="78" spans="1:28" ht="15" customHeight="1">
      <c r="A78" s="134">
        <v>14</v>
      </c>
      <c r="B78" s="104" t="s">
        <v>236</v>
      </c>
      <c r="C78" s="105"/>
      <c r="D78" s="106"/>
      <c r="E78" s="181">
        <f t="shared" ref="E78:AB78" si="5">E73+E44</f>
        <v>1246241</v>
      </c>
      <c r="F78" s="181">
        <f t="shared" si="5"/>
        <v>1323818</v>
      </c>
      <c r="G78" s="107">
        <f t="shared" si="5"/>
        <v>1574689.857951707</v>
      </c>
      <c r="H78" s="107">
        <f t="shared" si="5"/>
        <v>1339515.7164739626</v>
      </c>
      <c r="I78" s="107">
        <f t="shared" si="5"/>
        <v>1372759.5755664818</v>
      </c>
      <c r="J78" s="107">
        <f t="shared" si="5"/>
        <v>1139867.4352289797</v>
      </c>
      <c r="K78" s="107">
        <f t="shared" si="5"/>
        <v>1332009.2954611718</v>
      </c>
      <c r="L78" s="107">
        <f t="shared" si="5"/>
        <v>1290631.1562627731</v>
      </c>
      <c r="M78" s="107">
        <f t="shared" si="5"/>
        <v>1404174.0176334996</v>
      </c>
      <c r="N78" s="107">
        <f t="shared" si="5"/>
        <v>1662793.8795730665</v>
      </c>
      <c r="O78" s="107">
        <f t="shared" si="5"/>
        <v>1559223.74208119</v>
      </c>
      <c r="P78" s="107">
        <f t="shared" si="5"/>
        <v>1118383.6051575856</v>
      </c>
      <c r="Q78" s="107">
        <f t="shared" si="5"/>
        <v>1224297.4688019699</v>
      </c>
      <c r="R78" s="107">
        <f t="shared" si="5"/>
        <v>1272001.3330140589</v>
      </c>
      <c r="S78" s="107">
        <f t="shared" si="5"/>
        <v>1689376.197793569</v>
      </c>
      <c r="T78" s="107">
        <f t="shared" si="5"/>
        <v>1653850.0631402165</v>
      </c>
      <c r="U78" s="107">
        <f t="shared" si="5"/>
        <v>1165996.9290537185</v>
      </c>
      <c r="V78" s="107">
        <f t="shared" si="5"/>
        <v>1135025.7955337917</v>
      </c>
      <c r="W78" s="107">
        <f t="shared" si="5"/>
        <v>870295.66258015274</v>
      </c>
      <c r="X78" s="107">
        <f t="shared" si="5"/>
        <v>905499.53019251896</v>
      </c>
      <c r="Y78" s="107">
        <f t="shared" si="5"/>
        <v>1620241.3983706078</v>
      </c>
      <c r="Z78" s="107">
        <f t="shared" si="5"/>
        <v>1607521.2671141359</v>
      </c>
      <c r="AA78" s="107">
        <f t="shared" si="5"/>
        <v>1349777.1364228218</v>
      </c>
      <c r="AB78" s="107">
        <f t="shared" si="5"/>
        <v>1350394.0062963823</v>
      </c>
    </row>
    <row r="79" spans="1:28" ht="15" customHeight="1">
      <c r="A79" s="134"/>
      <c r="B79" s="61"/>
      <c r="C79" s="62"/>
      <c r="D79" s="49"/>
      <c r="E79" s="46"/>
      <c r="F79" s="46"/>
      <c r="G79" s="46"/>
      <c r="H79" s="46"/>
      <c r="I79" s="46"/>
      <c r="J79" s="46"/>
      <c r="K79" s="46"/>
      <c r="L79" s="46"/>
      <c r="M79" s="46"/>
      <c r="N79" s="46"/>
      <c r="O79" s="46"/>
      <c r="P79" s="46"/>
      <c r="Q79" s="46"/>
      <c r="R79" s="46"/>
      <c r="S79" s="46"/>
      <c r="T79" s="46"/>
      <c r="U79" s="46"/>
      <c r="V79" s="46"/>
      <c r="W79" s="46"/>
      <c r="X79" s="46"/>
      <c r="Y79" s="46"/>
      <c r="Z79" s="46"/>
      <c r="AA79" s="46"/>
      <c r="AB79" s="46"/>
    </row>
    <row r="80" spans="1:28">
      <c r="A80" s="134"/>
      <c r="B80" s="133"/>
      <c r="C80" s="132"/>
      <c r="D80" s="133"/>
      <c r="E80" s="46"/>
      <c r="F80" s="46"/>
      <c r="G80" s="46"/>
      <c r="H80" s="46"/>
      <c r="I80" s="46"/>
      <c r="J80" s="47"/>
      <c r="K80" s="47"/>
      <c r="L80" s="47"/>
      <c r="M80" s="47"/>
      <c r="N80" s="46"/>
      <c r="O80" s="47"/>
      <c r="P80" s="47"/>
      <c r="Q80" s="47"/>
      <c r="R80" s="47"/>
      <c r="S80" s="46"/>
      <c r="T80" s="47"/>
      <c r="U80" s="47"/>
      <c r="V80" s="47"/>
      <c r="W80" s="47"/>
      <c r="X80" s="46"/>
      <c r="Y80" s="47"/>
      <c r="Z80" s="47"/>
      <c r="AA80" s="47"/>
      <c r="AB80" s="47"/>
    </row>
    <row r="81" spans="1:28" ht="15" customHeight="1">
      <c r="A81" s="134"/>
      <c r="B81" s="61"/>
      <c r="C81" s="62"/>
      <c r="D81" s="49"/>
      <c r="E81" s="46"/>
      <c r="F81" s="46"/>
      <c r="G81" s="46"/>
      <c r="H81" s="46"/>
      <c r="I81" s="46"/>
      <c r="J81" s="46"/>
      <c r="K81" s="46"/>
      <c r="L81" s="46"/>
      <c r="M81" s="46"/>
      <c r="N81" s="46"/>
      <c r="O81" s="46"/>
      <c r="P81" s="46"/>
      <c r="Q81" s="46"/>
      <c r="R81" s="46"/>
      <c r="S81" s="46"/>
      <c r="T81" s="46"/>
      <c r="U81" s="46"/>
      <c r="V81" s="46"/>
      <c r="W81" s="46"/>
      <c r="X81" s="46"/>
      <c r="Y81" s="46"/>
      <c r="Z81" s="46"/>
      <c r="AA81" s="46"/>
      <c r="AB81" s="46"/>
    </row>
    <row r="82" spans="1:28" s="129" customFormat="1" ht="15" customHeight="1">
      <c r="A82" s="134"/>
      <c r="B82" s="61"/>
      <c r="C82" s="62"/>
      <c r="D82" s="49"/>
      <c r="E82" s="46"/>
      <c r="F82" s="46"/>
      <c r="G82" s="46"/>
      <c r="H82" s="46"/>
      <c r="I82" s="46"/>
      <c r="J82" s="46"/>
      <c r="K82" s="46"/>
      <c r="L82" s="46"/>
      <c r="M82" s="46"/>
      <c r="N82" s="46"/>
      <c r="O82" s="46"/>
      <c r="P82" s="46"/>
      <c r="Q82" s="46"/>
      <c r="R82" s="46"/>
      <c r="S82" s="46"/>
      <c r="T82" s="46"/>
      <c r="U82" s="46"/>
      <c r="V82" s="46"/>
      <c r="W82" s="46"/>
      <c r="X82" s="46"/>
      <c r="Y82" s="46"/>
      <c r="Z82" s="46"/>
      <c r="AA82" s="46"/>
      <c r="AB82" s="46"/>
    </row>
    <row r="83" spans="1:28" s="129" customFormat="1" ht="15" customHeight="1">
      <c r="A83" s="134"/>
      <c r="B83" s="61"/>
      <c r="C83" s="62"/>
      <c r="D83" s="49"/>
      <c r="E83" s="46"/>
      <c r="F83" s="46"/>
      <c r="G83" s="46"/>
      <c r="H83" s="46"/>
      <c r="I83" s="46"/>
      <c r="J83" s="46"/>
      <c r="K83" s="46"/>
      <c r="L83" s="46"/>
      <c r="M83" s="46"/>
      <c r="N83" s="46"/>
      <c r="O83" s="46"/>
      <c r="P83" s="46"/>
      <c r="Q83" s="46"/>
      <c r="R83" s="46"/>
      <c r="S83" s="46"/>
      <c r="T83" s="46"/>
      <c r="U83" s="46"/>
      <c r="V83" s="46"/>
      <c r="W83" s="46"/>
      <c r="X83" s="46"/>
      <c r="Y83" s="46"/>
      <c r="Z83" s="46"/>
      <c r="AA83" s="46"/>
      <c r="AB83" s="46"/>
    </row>
    <row r="84" spans="1:28" s="129" customFormat="1" ht="15" customHeight="1">
      <c r="A84" s="134"/>
      <c r="B84" s="61"/>
      <c r="C84" s="62"/>
      <c r="D84" s="49"/>
      <c r="E84" s="46"/>
      <c r="F84" s="46"/>
      <c r="G84" s="46"/>
      <c r="H84" s="46"/>
      <c r="I84" s="46"/>
      <c r="J84" s="46"/>
      <c r="K84" s="46"/>
      <c r="L84" s="46"/>
      <c r="M84" s="46"/>
      <c r="N84" s="46"/>
      <c r="O84" s="46"/>
      <c r="P84" s="46"/>
      <c r="Q84" s="46"/>
      <c r="R84" s="46"/>
      <c r="S84" s="46"/>
      <c r="T84" s="46"/>
      <c r="U84" s="46"/>
      <c r="V84" s="46"/>
      <c r="W84" s="46"/>
      <c r="X84" s="46"/>
      <c r="Y84" s="46"/>
      <c r="Z84" s="46"/>
      <c r="AA84" s="46"/>
      <c r="AB84" s="46"/>
    </row>
    <row r="85" spans="1:28" s="33" customFormat="1" ht="15" customHeight="1">
      <c r="A85" s="76"/>
      <c r="B85" s="139" t="s">
        <v>147</v>
      </c>
      <c r="C85" s="32"/>
      <c r="D85" s="49"/>
      <c r="E85" s="50"/>
      <c r="F85" s="50"/>
      <c r="G85" s="50"/>
      <c r="H85" s="50"/>
      <c r="I85" s="50"/>
      <c r="J85" s="47"/>
      <c r="K85" s="47"/>
      <c r="L85" s="47"/>
      <c r="M85" s="47"/>
      <c r="N85" s="50"/>
      <c r="O85" s="47"/>
      <c r="P85" s="47"/>
      <c r="Q85" s="47"/>
      <c r="R85" s="47"/>
      <c r="S85" s="50"/>
      <c r="T85" s="47"/>
      <c r="U85" s="47"/>
      <c r="V85" s="47"/>
      <c r="W85" s="47"/>
      <c r="X85" s="50"/>
      <c r="Y85" s="47"/>
      <c r="Z85" s="47"/>
      <c r="AA85" s="47"/>
      <c r="AB85" s="47"/>
    </row>
    <row r="86" spans="1:28" ht="15" customHeight="1">
      <c r="A86" s="134"/>
      <c r="B86" s="24" t="s">
        <v>148</v>
      </c>
      <c r="C86" s="27"/>
      <c r="D86" s="49"/>
      <c r="E86" s="50"/>
      <c r="F86" s="50"/>
      <c r="G86" s="50"/>
      <c r="H86" s="50"/>
      <c r="I86" s="50"/>
      <c r="J86" s="47"/>
      <c r="K86" s="47"/>
      <c r="L86" s="47"/>
      <c r="M86" s="47"/>
      <c r="N86" s="50"/>
      <c r="O86" s="47"/>
      <c r="P86" s="47"/>
      <c r="Q86" s="47"/>
      <c r="R86" s="47"/>
      <c r="S86" s="50"/>
      <c r="T86" s="47"/>
      <c r="U86" s="47"/>
      <c r="V86" s="47"/>
      <c r="W86" s="47"/>
      <c r="X86" s="50"/>
      <c r="Y86" s="47"/>
      <c r="Z86" s="47"/>
      <c r="AA86" s="47"/>
      <c r="AB86" s="47"/>
    </row>
    <row r="87" spans="1:28">
      <c r="A87" s="134"/>
      <c r="B87" s="133" t="s">
        <v>149</v>
      </c>
      <c r="C87" s="26"/>
      <c r="D87" s="220" t="s">
        <v>92</v>
      </c>
      <c r="E87" s="191" t="s">
        <v>52</v>
      </c>
      <c r="F87" s="191" t="s">
        <v>53</v>
      </c>
      <c r="G87" s="191" t="s">
        <v>54</v>
      </c>
      <c r="H87" s="191" t="s">
        <v>55</v>
      </c>
      <c r="I87" s="191" t="s">
        <v>56</v>
      </c>
      <c r="J87" s="191" t="s">
        <v>57</v>
      </c>
      <c r="K87" s="191" t="s">
        <v>58</v>
      </c>
      <c r="L87" s="191" t="s">
        <v>59</v>
      </c>
      <c r="M87" s="191" t="s">
        <v>60</v>
      </c>
      <c r="N87" s="191" t="s">
        <v>61</v>
      </c>
      <c r="O87" s="191" t="s">
        <v>62</v>
      </c>
      <c r="P87" s="191" t="s">
        <v>63</v>
      </c>
      <c r="Q87" s="191" t="s">
        <v>64</v>
      </c>
      <c r="R87" s="191" t="s">
        <v>65</v>
      </c>
      <c r="S87" s="191" t="s">
        <v>66</v>
      </c>
      <c r="T87" s="191" t="s">
        <v>67</v>
      </c>
      <c r="U87" s="191" t="s">
        <v>68</v>
      </c>
      <c r="V87" s="191" t="s">
        <v>69</v>
      </c>
      <c r="W87" s="191" t="s">
        <v>70</v>
      </c>
      <c r="X87" s="191" t="s">
        <v>71</v>
      </c>
      <c r="Y87" s="191" t="s">
        <v>72</v>
      </c>
      <c r="Z87" s="191" t="s">
        <v>73</v>
      </c>
      <c r="AA87" s="191" t="s">
        <v>74</v>
      </c>
      <c r="AB87" s="191" t="s">
        <v>75</v>
      </c>
    </row>
    <row r="88" spans="1:28" s="2" customFormat="1">
      <c r="A88" s="135" t="s">
        <v>168</v>
      </c>
      <c r="B88" s="257"/>
      <c r="C88" s="290"/>
      <c r="D88" s="162">
        <v>0</v>
      </c>
      <c r="E88" s="153"/>
      <c r="F88" s="153"/>
      <c r="G88" s="157"/>
      <c r="H88" s="157"/>
      <c r="I88" s="250"/>
      <c r="J88" s="158"/>
      <c r="K88" s="158"/>
      <c r="L88" s="158"/>
      <c r="M88" s="158"/>
      <c r="N88" s="250"/>
      <c r="O88" s="158"/>
      <c r="P88" s="158"/>
      <c r="Q88" s="158"/>
      <c r="R88" s="158"/>
      <c r="S88" s="250"/>
      <c r="T88" s="158"/>
      <c r="U88" s="158"/>
      <c r="V88" s="158"/>
      <c r="W88" s="158"/>
      <c r="X88" s="250"/>
      <c r="Y88" s="158"/>
      <c r="Z88" s="158"/>
      <c r="AA88" s="158"/>
      <c r="AB88" s="158"/>
    </row>
    <row r="89" spans="1:28" s="2" customFormat="1">
      <c r="A89" s="135" t="s">
        <v>170</v>
      </c>
      <c r="B89" s="260"/>
      <c r="C89" s="290"/>
      <c r="D89" s="162">
        <f>CRAT!D82</f>
        <v>0</v>
      </c>
      <c r="E89" s="153"/>
      <c r="F89" s="153"/>
      <c r="G89" s="157"/>
      <c r="H89" s="157"/>
      <c r="I89" s="250"/>
      <c r="J89" s="158"/>
      <c r="K89" s="158"/>
      <c r="L89" s="158"/>
      <c r="M89" s="158"/>
      <c r="N89" s="250"/>
      <c r="O89" s="158"/>
      <c r="P89" s="158"/>
      <c r="Q89" s="158"/>
      <c r="R89" s="158"/>
      <c r="S89" s="250"/>
      <c r="T89" s="158"/>
      <c r="U89" s="158"/>
      <c r="V89" s="158"/>
      <c r="W89" s="158"/>
      <c r="X89" s="250"/>
      <c r="Y89" s="158"/>
      <c r="Z89" s="158"/>
      <c r="AA89" s="158"/>
      <c r="AB89" s="158"/>
    </row>
    <row r="90" spans="1:28" s="2" customFormat="1">
      <c r="A90" s="135" t="s">
        <v>173</v>
      </c>
      <c r="B90" s="260"/>
      <c r="C90" s="290"/>
      <c r="D90" s="162">
        <f>CRAT!D83</f>
        <v>0</v>
      </c>
      <c r="E90" s="153"/>
      <c r="F90" s="153"/>
      <c r="G90" s="157"/>
      <c r="H90" s="157"/>
      <c r="I90" s="157"/>
      <c r="J90" s="158"/>
      <c r="K90" s="158"/>
      <c r="L90" s="158"/>
      <c r="M90" s="158"/>
      <c r="N90" s="157"/>
      <c r="O90" s="158"/>
      <c r="P90" s="158"/>
      <c r="Q90" s="158"/>
      <c r="R90" s="158"/>
      <c r="S90" s="157"/>
      <c r="T90" s="158"/>
      <c r="U90" s="158"/>
      <c r="V90" s="158"/>
      <c r="W90" s="158"/>
      <c r="X90" s="157"/>
      <c r="Y90" s="158"/>
      <c r="Z90" s="158"/>
      <c r="AA90" s="158"/>
      <c r="AB90" s="158"/>
    </row>
    <row r="91" spans="1:28" s="2" customFormat="1">
      <c r="A91" s="135" t="s">
        <v>174</v>
      </c>
      <c r="B91" s="260"/>
      <c r="C91" s="290"/>
      <c r="D91" s="162">
        <f>CRAT!D84</f>
        <v>0</v>
      </c>
      <c r="E91" s="153"/>
      <c r="F91" s="153"/>
      <c r="G91" s="157"/>
      <c r="H91" s="157"/>
      <c r="I91" s="157"/>
      <c r="J91" s="158"/>
      <c r="K91" s="158"/>
      <c r="L91" s="158"/>
      <c r="M91" s="158"/>
      <c r="N91" s="157"/>
      <c r="O91" s="158"/>
      <c r="P91" s="158"/>
      <c r="Q91" s="158"/>
      <c r="R91" s="158"/>
      <c r="S91" s="157"/>
      <c r="T91" s="158"/>
      <c r="U91" s="158"/>
      <c r="V91" s="158"/>
      <c r="W91" s="158"/>
      <c r="X91" s="157"/>
      <c r="Y91" s="158"/>
      <c r="Z91" s="158"/>
      <c r="AA91" s="158"/>
      <c r="AB91" s="158"/>
    </row>
    <row r="92" spans="1:28" s="2" customFormat="1">
      <c r="A92" s="134" t="s">
        <v>175</v>
      </c>
      <c r="B92" s="260"/>
      <c r="C92" s="290"/>
      <c r="D92" s="162">
        <f>CRAT!D85</f>
        <v>0</v>
      </c>
      <c r="E92" s="227"/>
      <c r="F92" s="227"/>
      <c r="G92" s="205"/>
      <c r="H92" s="205"/>
      <c r="I92" s="205"/>
      <c r="J92" s="228"/>
      <c r="K92" s="228"/>
      <c r="L92" s="228"/>
      <c r="M92" s="228"/>
      <c r="N92" s="205"/>
      <c r="O92" s="228"/>
      <c r="P92" s="228"/>
      <c r="Q92" s="228"/>
      <c r="R92" s="228"/>
      <c r="S92" s="205"/>
      <c r="T92" s="228"/>
      <c r="U92" s="228"/>
      <c r="V92" s="228"/>
      <c r="W92" s="228"/>
      <c r="X92" s="205"/>
      <c r="Y92" s="228"/>
      <c r="Z92" s="228"/>
      <c r="AA92" s="228"/>
      <c r="AB92" s="228"/>
    </row>
    <row r="93" spans="1:28" s="2" customFormat="1">
      <c r="A93" s="135" t="s">
        <v>176</v>
      </c>
      <c r="B93" s="260"/>
      <c r="C93" s="290"/>
      <c r="D93" s="162">
        <f>CRAT!D86</f>
        <v>0</v>
      </c>
      <c r="E93" s="227"/>
      <c r="F93" s="227"/>
      <c r="G93" s="205"/>
      <c r="H93" s="205"/>
      <c r="I93" s="205"/>
      <c r="J93" s="228"/>
      <c r="K93" s="228"/>
      <c r="L93" s="228"/>
      <c r="M93" s="228"/>
      <c r="N93" s="205"/>
      <c r="O93" s="228"/>
      <c r="P93" s="228"/>
      <c r="Q93" s="228"/>
      <c r="R93" s="228"/>
      <c r="S93" s="205"/>
      <c r="T93" s="228"/>
      <c r="U93" s="228"/>
      <c r="V93" s="228"/>
      <c r="W93" s="228"/>
      <c r="X93" s="205"/>
      <c r="Y93" s="228"/>
      <c r="Z93" s="228"/>
      <c r="AA93" s="228"/>
      <c r="AB93" s="228"/>
    </row>
    <row r="94" spans="1:28" s="2" customFormat="1">
      <c r="A94" s="135" t="s">
        <v>177</v>
      </c>
      <c r="B94" s="260"/>
      <c r="C94" s="290"/>
      <c r="D94" s="162">
        <f>CRAT!D87</f>
        <v>0</v>
      </c>
      <c r="E94" s="227"/>
      <c r="F94" s="227"/>
      <c r="G94" s="205"/>
      <c r="H94" s="205"/>
      <c r="I94" s="205"/>
      <c r="J94" s="228"/>
      <c r="K94" s="228"/>
      <c r="L94" s="228"/>
      <c r="M94" s="228"/>
      <c r="N94" s="205"/>
      <c r="O94" s="228"/>
      <c r="P94" s="228"/>
      <c r="Q94" s="228"/>
      <c r="R94" s="228"/>
      <c r="S94" s="205"/>
      <c r="T94" s="228"/>
      <c r="U94" s="228"/>
      <c r="V94" s="228"/>
      <c r="W94" s="228"/>
      <c r="X94" s="205"/>
      <c r="Y94" s="228"/>
      <c r="Z94" s="228"/>
      <c r="AA94" s="228"/>
      <c r="AB94" s="228"/>
    </row>
    <row r="95" spans="1:28" s="2" customFormat="1">
      <c r="A95" s="135" t="s">
        <v>178</v>
      </c>
      <c r="B95" s="260"/>
      <c r="C95" s="290"/>
      <c r="D95" s="162">
        <f>CRAT!D88</f>
        <v>0</v>
      </c>
      <c r="E95" s="227"/>
      <c r="F95" s="227"/>
      <c r="G95" s="205"/>
      <c r="H95" s="205"/>
      <c r="I95" s="205"/>
      <c r="J95" s="228"/>
      <c r="K95" s="228"/>
      <c r="L95" s="228"/>
      <c r="M95" s="228"/>
      <c r="N95" s="205"/>
      <c r="O95" s="228"/>
      <c r="P95" s="228"/>
      <c r="Q95" s="228"/>
      <c r="R95" s="228"/>
      <c r="S95" s="205"/>
      <c r="T95" s="228"/>
      <c r="U95" s="228"/>
      <c r="V95" s="228"/>
      <c r="W95" s="228"/>
      <c r="X95" s="205"/>
      <c r="Y95" s="228"/>
      <c r="Z95" s="228"/>
      <c r="AA95" s="228"/>
      <c r="AB95" s="228"/>
    </row>
    <row r="96" spans="1:28" s="2" customFormat="1">
      <c r="A96" s="135" t="s">
        <v>179</v>
      </c>
      <c r="B96" s="260"/>
      <c r="C96" s="290"/>
      <c r="D96" s="162">
        <f>CRAT!D89</f>
        <v>0</v>
      </c>
      <c r="E96" s="227"/>
      <c r="F96" s="227"/>
      <c r="G96" s="205"/>
      <c r="H96" s="205"/>
      <c r="I96" s="205"/>
      <c r="J96" s="228"/>
      <c r="K96" s="228"/>
      <c r="L96" s="228"/>
      <c r="M96" s="228"/>
      <c r="N96" s="205"/>
      <c r="O96" s="228"/>
      <c r="P96" s="228"/>
      <c r="Q96" s="228"/>
      <c r="R96" s="228"/>
      <c r="S96" s="205"/>
      <c r="T96" s="228"/>
      <c r="U96" s="228"/>
      <c r="V96" s="228"/>
      <c r="W96" s="228"/>
      <c r="X96" s="205"/>
      <c r="Y96" s="228"/>
      <c r="Z96" s="228"/>
      <c r="AA96" s="228"/>
      <c r="AB96" s="228"/>
    </row>
    <row r="97" spans="1:28" s="2" customFormat="1">
      <c r="A97" s="135" t="s">
        <v>180</v>
      </c>
      <c r="B97" s="260"/>
      <c r="C97" s="290"/>
      <c r="D97" s="162">
        <f>CRAT!D90</f>
        <v>0</v>
      </c>
      <c r="E97" s="227"/>
      <c r="F97" s="227"/>
      <c r="G97" s="205"/>
      <c r="H97" s="205"/>
      <c r="I97" s="205"/>
      <c r="J97" s="228"/>
      <c r="K97" s="228"/>
      <c r="L97" s="228"/>
      <c r="M97" s="228"/>
      <c r="N97" s="205"/>
      <c r="O97" s="228"/>
      <c r="P97" s="228"/>
      <c r="Q97" s="228"/>
      <c r="R97" s="228"/>
      <c r="S97" s="205"/>
      <c r="T97" s="228"/>
      <c r="U97" s="228"/>
      <c r="V97" s="228"/>
      <c r="W97" s="228"/>
      <c r="X97" s="205"/>
      <c r="Y97" s="228"/>
      <c r="Z97" s="228"/>
      <c r="AA97" s="228"/>
      <c r="AB97" s="228"/>
    </row>
    <row r="98" spans="1:28" s="2" customFormat="1">
      <c r="A98" s="135" t="s">
        <v>181</v>
      </c>
      <c r="B98" s="260"/>
      <c r="C98" s="290"/>
      <c r="D98" s="162">
        <f>CRAT!D91</f>
        <v>0</v>
      </c>
      <c r="E98" s="227"/>
      <c r="F98" s="227"/>
      <c r="G98" s="205"/>
      <c r="H98" s="205"/>
      <c r="I98" s="205"/>
      <c r="J98" s="228"/>
      <c r="K98" s="228"/>
      <c r="L98" s="228"/>
      <c r="M98" s="228"/>
      <c r="N98" s="205"/>
      <c r="O98" s="228"/>
      <c r="P98" s="228"/>
      <c r="Q98" s="228"/>
      <c r="R98" s="228"/>
      <c r="S98" s="205"/>
      <c r="T98" s="228"/>
      <c r="U98" s="228"/>
      <c r="V98" s="228"/>
      <c r="W98" s="228"/>
      <c r="X98" s="205"/>
      <c r="Y98" s="228"/>
      <c r="Z98" s="228"/>
      <c r="AA98" s="228"/>
      <c r="AB98" s="228"/>
    </row>
    <row r="99" spans="1:28" s="2" customFormat="1">
      <c r="A99" s="135" t="s">
        <v>182</v>
      </c>
      <c r="B99" s="260"/>
      <c r="C99" s="290"/>
      <c r="D99" s="162">
        <f>CRAT!D92</f>
        <v>0</v>
      </c>
      <c r="E99" s="227"/>
      <c r="F99" s="227"/>
      <c r="G99" s="205"/>
      <c r="H99" s="205"/>
      <c r="I99" s="205"/>
      <c r="J99" s="228"/>
      <c r="K99" s="228"/>
      <c r="L99" s="228"/>
      <c r="M99" s="228"/>
      <c r="N99" s="205"/>
      <c r="O99" s="228"/>
      <c r="P99" s="228"/>
      <c r="Q99" s="228"/>
      <c r="R99" s="228"/>
      <c r="S99" s="205"/>
      <c r="T99" s="228"/>
      <c r="U99" s="228"/>
      <c r="V99" s="228"/>
      <c r="W99" s="228"/>
      <c r="X99" s="205"/>
      <c r="Y99" s="228"/>
      <c r="Z99" s="228"/>
      <c r="AA99" s="228"/>
      <c r="AB99" s="228"/>
    </row>
    <row r="100" spans="1:28" s="2" customFormat="1">
      <c r="A100" s="135" t="s">
        <v>183</v>
      </c>
      <c r="B100" s="260"/>
      <c r="C100" s="290"/>
      <c r="D100" s="162">
        <f>CRAT!D93</f>
        <v>0</v>
      </c>
      <c r="E100" s="227"/>
      <c r="F100" s="227"/>
      <c r="G100" s="205"/>
      <c r="H100" s="205"/>
      <c r="I100" s="205"/>
      <c r="J100" s="228"/>
      <c r="K100" s="228"/>
      <c r="L100" s="228"/>
      <c r="M100" s="228"/>
      <c r="N100" s="205"/>
      <c r="O100" s="228"/>
      <c r="P100" s="228"/>
      <c r="Q100" s="228"/>
      <c r="R100" s="228"/>
      <c r="S100" s="205"/>
      <c r="T100" s="228"/>
      <c r="U100" s="228"/>
      <c r="V100" s="228"/>
      <c r="W100" s="228"/>
      <c r="X100" s="205"/>
      <c r="Y100" s="228"/>
      <c r="Z100" s="228"/>
      <c r="AA100" s="228"/>
      <c r="AB100" s="228"/>
    </row>
    <row r="101" spans="1:28" s="2" customFormat="1">
      <c r="A101" s="137" t="s">
        <v>184</v>
      </c>
      <c r="B101" s="260"/>
      <c r="C101" s="290"/>
      <c r="D101" s="162">
        <f>CRAT!D94</f>
        <v>0</v>
      </c>
      <c r="E101" s="227"/>
      <c r="F101" s="227"/>
      <c r="G101" s="205"/>
      <c r="H101" s="205"/>
      <c r="I101" s="205"/>
      <c r="J101" s="228"/>
      <c r="K101" s="228"/>
      <c r="L101" s="228"/>
      <c r="M101" s="228"/>
      <c r="N101" s="205"/>
      <c r="O101" s="228"/>
      <c r="P101" s="228"/>
      <c r="Q101" s="228"/>
      <c r="R101" s="228"/>
      <c r="S101" s="205"/>
      <c r="T101" s="228"/>
      <c r="U101" s="228"/>
      <c r="V101" s="228"/>
      <c r="W101" s="228"/>
      <c r="X101" s="205"/>
      <c r="Y101" s="228"/>
      <c r="Z101" s="228"/>
      <c r="AA101" s="228"/>
      <c r="AB101" s="228"/>
    </row>
    <row r="102" spans="1:28">
      <c r="A102" s="134">
        <v>15</v>
      </c>
      <c r="B102" s="245" t="s">
        <v>237</v>
      </c>
      <c r="C102" s="261"/>
      <c r="D102" s="95"/>
      <c r="E102" s="268">
        <f t="shared" ref="E102:AB102" si="6">SUM(E88:E101)</f>
        <v>0</v>
      </c>
      <c r="F102" s="268">
        <f t="shared" si="6"/>
        <v>0</v>
      </c>
      <c r="G102" s="151">
        <f t="shared" si="6"/>
        <v>0</v>
      </c>
      <c r="H102" s="151">
        <f t="shared" si="6"/>
        <v>0</v>
      </c>
      <c r="I102" s="151">
        <f t="shared" si="6"/>
        <v>0</v>
      </c>
      <c r="J102" s="151">
        <f t="shared" si="6"/>
        <v>0</v>
      </c>
      <c r="K102" s="151">
        <f t="shared" si="6"/>
        <v>0</v>
      </c>
      <c r="L102" s="151">
        <f t="shared" si="6"/>
        <v>0</v>
      </c>
      <c r="M102" s="151">
        <f t="shared" si="6"/>
        <v>0</v>
      </c>
      <c r="N102" s="151">
        <f t="shared" si="6"/>
        <v>0</v>
      </c>
      <c r="O102" s="151">
        <f t="shared" si="6"/>
        <v>0</v>
      </c>
      <c r="P102" s="151">
        <f t="shared" si="6"/>
        <v>0</v>
      </c>
      <c r="Q102" s="151">
        <f t="shared" si="6"/>
        <v>0</v>
      </c>
      <c r="R102" s="151">
        <f t="shared" si="6"/>
        <v>0</v>
      </c>
      <c r="S102" s="151">
        <f t="shared" si="6"/>
        <v>0</v>
      </c>
      <c r="T102" s="151">
        <f t="shared" si="6"/>
        <v>0</v>
      </c>
      <c r="U102" s="151">
        <f t="shared" si="6"/>
        <v>0</v>
      </c>
      <c r="V102" s="151">
        <f t="shared" si="6"/>
        <v>0</v>
      </c>
      <c r="W102" s="151">
        <f t="shared" si="6"/>
        <v>0</v>
      </c>
      <c r="X102" s="151">
        <f t="shared" si="6"/>
        <v>0</v>
      </c>
      <c r="Y102" s="151">
        <f t="shared" si="6"/>
        <v>0</v>
      </c>
      <c r="Z102" s="151">
        <f t="shared" si="6"/>
        <v>0</v>
      </c>
      <c r="AA102" s="151">
        <f t="shared" si="6"/>
        <v>0</v>
      </c>
      <c r="AB102" s="151">
        <f t="shared" si="6"/>
        <v>0</v>
      </c>
    </row>
    <row r="103" spans="1:28">
      <c r="A103" s="134"/>
      <c r="B103" s="132"/>
      <c r="C103" s="26"/>
      <c r="D103" s="80"/>
      <c r="E103" s="83"/>
      <c r="F103" s="83"/>
      <c r="G103" s="83"/>
      <c r="H103" s="83"/>
      <c r="I103" s="83"/>
      <c r="J103" s="84"/>
      <c r="K103" s="84"/>
      <c r="L103" s="84"/>
      <c r="M103" s="85"/>
      <c r="N103" s="83"/>
      <c r="O103" s="84"/>
      <c r="P103" s="84"/>
      <c r="Q103" s="84"/>
      <c r="R103" s="85"/>
      <c r="S103" s="83"/>
      <c r="T103" s="84"/>
      <c r="U103" s="84"/>
      <c r="V103" s="84"/>
      <c r="W103" s="85"/>
      <c r="X103" s="83"/>
      <c r="Y103" s="84"/>
      <c r="Z103" s="84"/>
      <c r="AA103" s="84"/>
      <c r="AB103" s="85"/>
    </row>
    <row r="104" spans="1:28">
      <c r="A104" s="134"/>
      <c r="B104" s="24" t="s">
        <v>167</v>
      </c>
      <c r="C104" s="132"/>
      <c r="D104" s="133"/>
      <c r="E104" s="57"/>
      <c r="F104" s="57"/>
      <c r="G104" s="57"/>
      <c r="H104" s="57"/>
      <c r="I104" s="57"/>
      <c r="J104" s="54"/>
      <c r="K104" s="54"/>
      <c r="L104" s="54"/>
      <c r="M104" s="55"/>
      <c r="N104" s="57"/>
      <c r="O104" s="54"/>
      <c r="P104" s="54"/>
      <c r="Q104" s="54"/>
      <c r="R104" s="55"/>
      <c r="S104" s="57"/>
      <c r="T104" s="54"/>
      <c r="U104" s="54"/>
      <c r="V104" s="54"/>
      <c r="W104" s="55"/>
      <c r="X104" s="57"/>
      <c r="Y104" s="54"/>
      <c r="Z104" s="54"/>
      <c r="AA104" s="54"/>
      <c r="AB104" s="55"/>
    </row>
    <row r="105" spans="1:28">
      <c r="A105" s="134"/>
      <c r="B105" s="133" t="s">
        <v>149</v>
      </c>
      <c r="C105" s="131"/>
      <c r="D105" s="220" t="s">
        <v>92</v>
      </c>
      <c r="E105" s="191" t="s">
        <v>52</v>
      </c>
      <c r="F105" s="191" t="s">
        <v>53</v>
      </c>
      <c r="G105" s="191" t="s">
        <v>54</v>
      </c>
      <c r="H105" s="191" t="s">
        <v>55</v>
      </c>
      <c r="I105" s="191" t="s">
        <v>56</v>
      </c>
      <c r="J105" s="191" t="s">
        <v>57</v>
      </c>
      <c r="K105" s="191" t="s">
        <v>58</v>
      </c>
      <c r="L105" s="191" t="s">
        <v>59</v>
      </c>
      <c r="M105" s="191" t="s">
        <v>60</v>
      </c>
      <c r="N105" s="191" t="s">
        <v>61</v>
      </c>
      <c r="O105" s="191" t="s">
        <v>62</v>
      </c>
      <c r="P105" s="191" t="s">
        <v>63</v>
      </c>
      <c r="Q105" s="191" t="s">
        <v>64</v>
      </c>
      <c r="R105" s="191" t="s">
        <v>65</v>
      </c>
      <c r="S105" s="191" t="s">
        <v>66</v>
      </c>
      <c r="T105" s="191" t="s">
        <v>67</v>
      </c>
      <c r="U105" s="191" t="s">
        <v>68</v>
      </c>
      <c r="V105" s="191" t="s">
        <v>69</v>
      </c>
      <c r="W105" s="191" t="s">
        <v>70</v>
      </c>
      <c r="X105" s="191" t="s">
        <v>71</v>
      </c>
      <c r="Y105" s="191" t="s">
        <v>72</v>
      </c>
      <c r="Z105" s="191" t="s">
        <v>73</v>
      </c>
      <c r="AA105" s="191" t="s">
        <v>74</v>
      </c>
      <c r="AB105" s="191" t="s">
        <v>75</v>
      </c>
    </row>
    <row r="106" spans="1:28">
      <c r="A106" s="135" t="s">
        <v>238</v>
      </c>
      <c r="B106" s="375" t="s">
        <v>239</v>
      </c>
      <c r="C106" s="156"/>
      <c r="D106" s="183" t="s">
        <v>126</v>
      </c>
      <c r="E106" s="153">
        <v>0</v>
      </c>
      <c r="F106" s="153">
        <v>0</v>
      </c>
      <c r="G106" s="157">
        <v>0</v>
      </c>
      <c r="H106" s="157">
        <v>0</v>
      </c>
      <c r="I106" s="157">
        <v>0</v>
      </c>
      <c r="J106" s="157">
        <v>0</v>
      </c>
      <c r="K106" s="157">
        <v>0</v>
      </c>
      <c r="L106" s="157">
        <v>0</v>
      </c>
      <c r="M106" s="157">
        <v>0</v>
      </c>
      <c r="N106" s="157">
        <v>0</v>
      </c>
      <c r="O106" s="157">
        <v>0</v>
      </c>
      <c r="P106" s="390">
        <v>295486.38374700013</v>
      </c>
      <c r="Q106" s="390">
        <v>295486.38374700013</v>
      </c>
      <c r="R106" s="390">
        <v>295486.38374700013</v>
      </c>
      <c r="S106" s="390">
        <v>294008.95182826516</v>
      </c>
      <c r="T106" s="390">
        <v>292538.90706912382</v>
      </c>
      <c r="U106" s="390">
        <v>291076.21253377822</v>
      </c>
      <c r="V106" s="390">
        <v>289620.83147110936</v>
      </c>
      <c r="W106" s="390">
        <v>288172.7273137538</v>
      </c>
      <c r="X106" s="390">
        <v>286731.86367718503</v>
      </c>
      <c r="Y106" s="390">
        <v>285298.20435879909</v>
      </c>
      <c r="Z106" s="390">
        <v>283871.71333700512</v>
      </c>
      <c r="AA106" s="390">
        <v>282452.35477032006</v>
      </c>
      <c r="AB106" s="390">
        <v>281040.09299646848</v>
      </c>
    </row>
    <row r="107" spans="1:28">
      <c r="A107" s="135" t="s">
        <v>240</v>
      </c>
      <c r="B107" s="260" t="s">
        <v>239</v>
      </c>
      <c r="C107" s="156"/>
      <c r="D107" s="183" t="s">
        <v>171</v>
      </c>
      <c r="E107" s="153">
        <v>0</v>
      </c>
      <c r="F107" s="153">
        <v>0</v>
      </c>
      <c r="G107" s="157">
        <v>0</v>
      </c>
      <c r="H107" s="157">
        <v>0</v>
      </c>
      <c r="I107" s="157">
        <v>0</v>
      </c>
      <c r="J107" s="157">
        <v>0</v>
      </c>
      <c r="K107" s="157">
        <v>0</v>
      </c>
      <c r="L107" s="157">
        <v>0</v>
      </c>
      <c r="M107" s="157">
        <v>0</v>
      </c>
      <c r="N107" s="157">
        <v>0</v>
      </c>
      <c r="O107" s="157">
        <v>0</v>
      </c>
      <c r="P107" s="157">
        <v>0</v>
      </c>
      <c r="Q107" s="157">
        <v>0</v>
      </c>
      <c r="R107" s="390">
        <v>429852.30000000139</v>
      </c>
      <c r="S107" s="390">
        <v>429852.30000000139</v>
      </c>
      <c r="T107" s="390">
        <v>429852.30000000139</v>
      </c>
      <c r="U107" s="391">
        <v>429852.30000000139</v>
      </c>
      <c r="V107" s="391">
        <v>429852.30000000139</v>
      </c>
      <c r="W107" s="391">
        <v>429852.30000000139</v>
      </c>
      <c r="X107" s="391">
        <v>429852.30000000139</v>
      </c>
      <c r="Y107" s="391">
        <v>429852.30000000139</v>
      </c>
      <c r="Z107" s="391">
        <v>429852.30000000139</v>
      </c>
      <c r="AA107" s="391">
        <v>429852.30000000139</v>
      </c>
      <c r="AB107" s="391">
        <v>429852.30000000139</v>
      </c>
    </row>
    <row r="108" spans="1:28">
      <c r="A108" s="135" t="s">
        <v>241</v>
      </c>
      <c r="B108" s="260"/>
      <c r="C108" s="156"/>
      <c r="D108" s="183">
        <f>CRAT!D101</f>
        <v>0</v>
      </c>
      <c r="E108" s="153"/>
      <c r="F108" s="153"/>
      <c r="G108" s="157"/>
      <c r="H108" s="157"/>
      <c r="I108" s="157"/>
      <c r="J108" s="157"/>
      <c r="K108" s="157"/>
      <c r="L108" s="157"/>
      <c r="M108" s="157"/>
      <c r="N108" s="157"/>
      <c r="O108" s="157"/>
      <c r="P108" s="157"/>
      <c r="Q108" s="157"/>
      <c r="R108" s="390"/>
      <c r="S108" s="390"/>
      <c r="T108" s="390"/>
      <c r="U108" s="391"/>
      <c r="V108" s="391"/>
      <c r="W108" s="391"/>
      <c r="X108" s="391"/>
      <c r="Y108" s="391"/>
      <c r="Z108" s="391"/>
      <c r="AA108" s="391"/>
      <c r="AB108" s="391"/>
    </row>
    <row r="109" spans="1:28">
      <c r="A109" s="135" t="s">
        <v>242</v>
      </c>
      <c r="B109" s="260"/>
      <c r="C109" s="156"/>
      <c r="D109" s="183">
        <f>CRAT!D102</f>
        <v>0</v>
      </c>
      <c r="E109" s="234"/>
      <c r="F109" s="234"/>
      <c r="G109" s="235"/>
      <c r="H109" s="235"/>
      <c r="I109" s="235"/>
      <c r="J109" s="158"/>
      <c r="K109" s="158"/>
      <c r="L109" s="158"/>
      <c r="M109" s="158"/>
      <c r="N109" s="235"/>
      <c r="O109" s="158"/>
      <c r="P109" s="158"/>
      <c r="Q109" s="158"/>
      <c r="R109" s="158"/>
      <c r="S109" s="235"/>
      <c r="T109" s="158"/>
      <c r="U109" s="158"/>
      <c r="V109" s="158"/>
      <c r="W109" s="158"/>
      <c r="X109" s="235"/>
      <c r="Y109" s="158"/>
      <c r="Z109" s="158"/>
      <c r="AA109" s="158"/>
      <c r="AB109" s="158"/>
    </row>
    <row r="110" spans="1:28">
      <c r="A110" s="134" t="s">
        <v>243</v>
      </c>
      <c r="B110" s="260"/>
      <c r="C110" s="156"/>
      <c r="D110" s="183">
        <f>CRAT!D103</f>
        <v>0</v>
      </c>
      <c r="E110" s="234"/>
      <c r="F110" s="234"/>
      <c r="G110" s="235"/>
      <c r="H110" s="235"/>
      <c r="I110" s="235"/>
      <c r="J110" s="158"/>
      <c r="K110" s="158"/>
      <c r="L110" s="158"/>
      <c r="M110" s="158"/>
      <c r="N110" s="235"/>
      <c r="O110" s="158"/>
      <c r="P110" s="158"/>
      <c r="Q110" s="158"/>
      <c r="R110" s="158"/>
      <c r="S110" s="235"/>
      <c r="T110" s="158"/>
      <c r="U110" s="158"/>
      <c r="V110" s="158"/>
      <c r="W110" s="158"/>
      <c r="X110" s="235"/>
      <c r="Y110" s="158"/>
      <c r="Z110" s="158"/>
      <c r="AA110" s="158"/>
      <c r="AB110" s="158"/>
    </row>
    <row r="111" spans="1:28" s="129" customFormat="1">
      <c r="A111" s="135" t="s">
        <v>244</v>
      </c>
      <c r="B111" s="260"/>
      <c r="C111" s="156"/>
      <c r="D111" s="183">
        <f>CRAT!D104</f>
        <v>0</v>
      </c>
      <c r="E111" s="291"/>
      <c r="F111" s="291"/>
      <c r="G111" s="263"/>
      <c r="H111" s="263"/>
      <c r="I111" s="263"/>
      <c r="J111" s="238"/>
      <c r="K111" s="238"/>
      <c r="L111" s="238"/>
      <c r="M111" s="238"/>
      <c r="N111" s="263"/>
      <c r="O111" s="238"/>
      <c r="P111" s="238"/>
      <c r="Q111" s="238"/>
      <c r="R111" s="238"/>
      <c r="S111" s="263"/>
      <c r="T111" s="238"/>
      <c r="U111" s="238"/>
      <c r="V111" s="238"/>
      <c r="W111" s="238"/>
      <c r="X111" s="263"/>
      <c r="Y111" s="238"/>
      <c r="Z111" s="238"/>
      <c r="AA111" s="238"/>
      <c r="AB111" s="238"/>
    </row>
    <row r="112" spans="1:28" s="129" customFormat="1">
      <c r="A112" s="135" t="s">
        <v>245</v>
      </c>
      <c r="B112" s="260"/>
      <c r="C112" s="156"/>
      <c r="D112" s="183">
        <f>CRAT!D105</f>
        <v>0</v>
      </c>
      <c r="E112" s="291"/>
      <c r="F112" s="291"/>
      <c r="G112" s="263"/>
      <c r="H112" s="263"/>
      <c r="I112" s="263"/>
      <c r="J112" s="238"/>
      <c r="K112" s="238"/>
      <c r="L112" s="238"/>
      <c r="M112" s="238"/>
      <c r="N112" s="263"/>
      <c r="O112" s="238"/>
      <c r="P112" s="238"/>
      <c r="Q112" s="238"/>
      <c r="R112" s="238"/>
      <c r="S112" s="263"/>
      <c r="T112" s="238"/>
      <c r="U112" s="238"/>
      <c r="V112" s="238"/>
      <c r="W112" s="238"/>
      <c r="X112" s="263"/>
      <c r="Y112" s="238"/>
      <c r="Z112" s="238"/>
      <c r="AA112" s="238"/>
      <c r="AB112" s="238"/>
    </row>
    <row r="113" spans="1:28" s="129" customFormat="1">
      <c r="A113" s="135" t="s">
        <v>246</v>
      </c>
      <c r="B113" s="260"/>
      <c r="C113" s="156"/>
      <c r="D113" s="183">
        <f>CRAT!D106</f>
        <v>0</v>
      </c>
      <c r="E113" s="291"/>
      <c r="F113" s="291"/>
      <c r="G113" s="263"/>
      <c r="H113" s="263"/>
      <c r="I113" s="263"/>
      <c r="J113" s="238"/>
      <c r="K113" s="238"/>
      <c r="L113" s="238"/>
      <c r="M113" s="238"/>
      <c r="N113" s="263"/>
      <c r="O113" s="238"/>
      <c r="P113" s="238"/>
      <c r="Q113" s="238"/>
      <c r="R113" s="238"/>
      <c r="S113" s="263"/>
      <c r="T113" s="238"/>
      <c r="U113" s="238"/>
      <c r="V113" s="238"/>
      <c r="W113" s="238"/>
      <c r="X113" s="263"/>
      <c r="Y113" s="238"/>
      <c r="Z113" s="238"/>
      <c r="AA113" s="238"/>
      <c r="AB113" s="238"/>
    </row>
    <row r="114" spans="1:28" s="129" customFormat="1">
      <c r="A114" s="135" t="s">
        <v>247</v>
      </c>
      <c r="B114" s="260"/>
      <c r="C114" s="156"/>
      <c r="D114" s="183">
        <f>CRAT!D107</f>
        <v>0</v>
      </c>
      <c r="E114" s="291"/>
      <c r="F114" s="291"/>
      <c r="G114" s="263"/>
      <c r="H114" s="263"/>
      <c r="I114" s="263"/>
      <c r="J114" s="238"/>
      <c r="K114" s="238"/>
      <c r="L114" s="238"/>
      <c r="M114" s="238"/>
      <c r="N114" s="263"/>
      <c r="O114" s="238"/>
      <c r="P114" s="238"/>
      <c r="Q114" s="238"/>
      <c r="R114" s="238"/>
      <c r="S114" s="263"/>
      <c r="T114" s="238"/>
      <c r="U114" s="238"/>
      <c r="V114" s="238"/>
      <c r="W114" s="238"/>
      <c r="X114" s="263"/>
      <c r="Y114" s="238"/>
      <c r="Z114" s="238"/>
      <c r="AA114" s="238"/>
      <c r="AB114" s="238"/>
    </row>
    <row r="115" spans="1:28" s="129" customFormat="1">
      <c r="A115" s="135" t="s">
        <v>248</v>
      </c>
      <c r="B115" s="260"/>
      <c r="C115" s="156"/>
      <c r="D115" s="183">
        <f>CRAT!D108</f>
        <v>0</v>
      </c>
      <c r="E115" s="291"/>
      <c r="F115" s="291"/>
      <c r="G115" s="263"/>
      <c r="H115" s="263"/>
      <c r="I115" s="263"/>
      <c r="J115" s="238"/>
      <c r="K115" s="238"/>
      <c r="L115" s="238"/>
      <c r="M115" s="238"/>
      <c r="N115" s="263"/>
      <c r="O115" s="238"/>
      <c r="P115" s="238"/>
      <c r="Q115" s="238"/>
      <c r="R115" s="238"/>
      <c r="S115" s="263"/>
      <c r="T115" s="238"/>
      <c r="U115" s="238"/>
      <c r="V115" s="238"/>
      <c r="W115" s="238"/>
      <c r="X115" s="263"/>
      <c r="Y115" s="238"/>
      <c r="Z115" s="238"/>
      <c r="AA115" s="238"/>
      <c r="AB115" s="238"/>
    </row>
    <row r="116" spans="1:28" s="129" customFormat="1">
      <c r="A116" s="135" t="s">
        <v>249</v>
      </c>
      <c r="B116" s="260"/>
      <c r="C116" s="156"/>
      <c r="D116" s="183">
        <f>CRAT!D109</f>
        <v>0</v>
      </c>
      <c r="E116" s="291"/>
      <c r="F116" s="291"/>
      <c r="G116" s="263"/>
      <c r="H116" s="263"/>
      <c r="I116" s="263"/>
      <c r="J116" s="238"/>
      <c r="K116" s="238"/>
      <c r="L116" s="238"/>
      <c r="M116" s="238"/>
      <c r="N116" s="263"/>
      <c r="O116" s="238"/>
      <c r="P116" s="238"/>
      <c r="Q116" s="238"/>
      <c r="R116" s="238"/>
      <c r="S116" s="263"/>
      <c r="T116" s="238"/>
      <c r="U116" s="238"/>
      <c r="V116" s="238"/>
      <c r="W116" s="238"/>
      <c r="X116" s="263"/>
      <c r="Y116" s="238"/>
      <c r="Z116" s="238"/>
      <c r="AA116" s="238"/>
      <c r="AB116" s="238"/>
    </row>
    <row r="117" spans="1:28" s="129" customFormat="1">
      <c r="A117" s="135" t="s">
        <v>250</v>
      </c>
      <c r="B117" s="260"/>
      <c r="C117" s="156"/>
      <c r="D117" s="183">
        <f>CRAT!D110</f>
        <v>0</v>
      </c>
      <c r="E117" s="291"/>
      <c r="F117" s="291"/>
      <c r="G117" s="263"/>
      <c r="H117" s="263"/>
      <c r="I117" s="263"/>
      <c r="J117" s="238"/>
      <c r="K117" s="238"/>
      <c r="L117" s="238"/>
      <c r="M117" s="238"/>
      <c r="N117" s="263"/>
      <c r="O117" s="238"/>
      <c r="P117" s="238"/>
      <c r="Q117" s="238"/>
      <c r="R117" s="238"/>
      <c r="S117" s="263"/>
      <c r="T117" s="238"/>
      <c r="U117" s="238"/>
      <c r="V117" s="238"/>
      <c r="W117" s="238"/>
      <c r="X117" s="263"/>
      <c r="Y117" s="238"/>
      <c r="Z117" s="238"/>
      <c r="AA117" s="238"/>
      <c r="AB117" s="238"/>
    </row>
    <row r="118" spans="1:28" s="129" customFormat="1">
      <c r="A118" s="135" t="s">
        <v>251</v>
      </c>
      <c r="B118" s="260"/>
      <c r="C118" s="156"/>
      <c r="D118" s="183">
        <f>CRAT!D111</f>
        <v>0</v>
      </c>
      <c r="E118" s="291"/>
      <c r="F118" s="291"/>
      <c r="G118" s="263"/>
      <c r="H118" s="263"/>
      <c r="I118" s="263"/>
      <c r="J118" s="238"/>
      <c r="K118" s="238"/>
      <c r="L118" s="238"/>
      <c r="M118" s="238"/>
      <c r="N118" s="263"/>
      <c r="O118" s="238"/>
      <c r="P118" s="238"/>
      <c r="Q118" s="238"/>
      <c r="R118" s="238"/>
      <c r="S118" s="263"/>
      <c r="T118" s="238"/>
      <c r="U118" s="238"/>
      <c r="V118" s="238"/>
      <c r="W118" s="238"/>
      <c r="X118" s="263"/>
      <c r="Y118" s="238"/>
      <c r="Z118" s="238"/>
      <c r="AA118" s="238"/>
      <c r="AB118" s="238"/>
    </row>
    <row r="119" spans="1:28" s="129" customFormat="1">
      <c r="A119" s="137" t="s">
        <v>252</v>
      </c>
      <c r="B119" s="260"/>
      <c r="C119" s="156"/>
      <c r="D119" s="183">
        <f>CRAT!D112</f>
        <v>0</v>
      </c>
      <c r="E119" s="291"/>
      <c r="F119" s="291"/>
      <c r="G119" s="263"/>
      <c r="H119" s="263"/>
      <c r="I119" s="263"/>
      <c r="J119" s="238"/>
      <c r="K119" s="238"/>
      <c r="L119" s="238"/>
      <c r="M119" s="238"/>
      <c r="N119" s="263"/>
      <c r="O119" s="238"/>
      <c r="P119" s="238"/>
      <c r="Q119" s="238"/>
      <c r="R119" s="238"/>
      <c r="S119" s="263"/>
      <c r="T119" s="238"/>
      <c r="U119" s="238"/>
      <c r="V119" s="238"/>
      <c r="W119" s="238"/>
      <c r="X119" s="263"/>
      <c r="Y119" s="238"/>
      <c r="Z119" s="238"/>
      <c r="AA119" s="238"/>
      <c r="AB119" s="238"/>
    </row>
    <row r="120" spans="1:28">
      <c r="A120" s="134">
        <v>16</v>
      </c>
      <c r="B120" s="267" t="s">
        <v>253</v>
      </c>
      <c r="C120" s="261"/>
      <c r="D120" s="163"/>
      <c r="E120" s="268">
        <f t="shared" ref="E120:AB120" si="7">SUM(E106:E119)</f>
        <v>0</v>
      </c>
      <c r="F120" s="268">
        <f t="shared" si="7"/>
        <v>0</v>
      </c>
      <c r="G120" s="151">
        <f t="shared" si="7"/>
        <v>0</v>
      </c>
      <c r="H120" s="151">
        <f t="shared" si="7"/>
        <v>0</v>
      </c>
      <c r="I120" s="151">
        <f t="shared" si="7"/>
        <v>0</v>
      </c>
      <c r="J120" s="151">
        <f t="shared" si="7"/>
        <v>0</v>
      </c>
      <c r="K120" s="151">
        <f t="shared" si="7"/>
        <v>0</v>
      </c>
      <c r="L120" s="151">
        <f t="shared" si="7"/>
        <v>0</v>
      </c>
      <c r="M120" s="151">
        <f t="shared" si="7"/>
        <v>0</v>
      </c>
      <c r="N120" s="151">
        <f t="shared" si="7"/>
        <v>0</v>
      </c>
      <c r="O120" s="151">
        <f t="shared" si="7"/>
        <v>0</v>
      </c>
      <c r="P120" s="151">
        <f t="shared" si="7"/>
        <v>295486.38374700013</v>
      </c>
      <c r="Q120" s="151">
        <f t="shared" si="7"/>
        <v>295486.38374700013</v>
      </c>
      <c r="R120" s="151">
        <f t="shared" si="7"/>
        <v>725338.68374700146</v>
      </c>
      <c r="S120" s="151">
        <f t="shared" si="7"/>
        <v>723861.25182826654</v>
      </c>
      <c r="T120" s="151">
        <f t="shared" si="7"/>
        <v>722391.20706912526</v>
      </c>
      <c r="U120" s="151">
        <f t="shared" si="7"/>
        <v>720928.51253377961</v>
      </c>
      <c r="V120" s="151">
        <f t="shared" si="7"/>
        <v>719473.13147111074</v>
      </c>
      <c r="W120" s="151">
        <f t="shared" si="7"/>
        <v>718025.02731375513</v>
      </c>
      <c r="X120" s="151">
        <f t="shared" si="7"/>
        <v>716584.16367718647</v>
      </c>
      <c r="Y120" s="151">
        <f t="shared" si="7"/>
        <v>715150.50435880048</v>
      </c>
      <c r="Z120" s="151">
        <f t="shared" si="7"/>
        <v>713724.01333700656</v>
      </c>
      <c r="AA120" s="151">
        <f t="shared" si="7"/>
        <v>712304.65477032145</v>
      </c>
      <c r="AB120" s="151">
        <f t="shared" si="7"/>
        <v>710892.39299646986</v>
      </c>
    </row>
    <row r="121" spans="1:28">
      <c r="A121" s="134"/>
      <c r="B121" s="90"/>
      <c r="C121" s="88"/>
      <c r="D121" s="89"/>
      <c r="E121" s="57"/>
      <c r="F121" s="57"/>
      <c r="G121" s="57"/>
      <c r="H121" s="57"/>
      <c r="I121" s="57"/>
      <c r="J121" s="57"/>
      <c r="K121" s="57"/>
      <c r="L121" s="57"/>
      <c r="M121" s="91"/>
      <c r="N121" s="57"/>
      <c r="O121" s="57"/>
      <c r="P121" s="57"/>
      <c r="Q121" s="57"/>
      <c r="R121" s="91"/>
      <c r="S121" s="57"/>
      <c r="T121" s="57"/>
      <c r="U121" s="57"/>
      <c r="V121" s="57"/>
      <c r="W121" s="91"/>
      <c r="X121" s="57"/>
      <c r="Y121" s="57"/>
      <c r="Z121" s="57"/>
      <c r="AA121" s="57"/>
      <c r="AB121" s="91"/>
    </row>
    <row r="122" spans="1:28" ht="15" customHeight="1">
      <c r="A122" s="134">
        <v>17</v>
      </c>
      <c r="B122" s="256" t="s">
        <v>254</v>
      </c>
      <c r="C122" s="146"/>
      <c r="D122" s="147"/>
      <c r="E122" s="195">
        <f t="shared" ref="E122:AB122" si="8">E120+E102</f>
        <v>0</v>
      </c>
      <c r="F122" s="195">
        <f t="shared" si="8"/>
        <v>0</v>
      </c>
      <c r="G122" s="148">
        <f t="shared" si="8"/>
        <v>0</v>
      </c>
      <c r="H122" s="148">
        <f t="shared" si="8"/>
        <v>0</v>
      </c>
      <c r="I122" s="148">
        <f t="shared" si="8"/>
        <v>0</v>
      </c>
      <c r="J122" s="148">
        <f t="shared" si="8"/>
        <v>0</v>
      </c>
      <c r="K122" s="148">
        <f t="shared" si="8"/>
        <v>0</v>
      </c>
      <c r="L122" s="148">
        <f t="shared" si="8"/>
        <v>0</v>
      </c>
      <c r="M122" s="148">
        <f t="shared" si="8"/>
        <v>0</v>
      </c>
      <c r="N122" s="148">
        <f t="shared" si="8"/>
        <v>0</v>
      </c>
      <c r="O122" s="148">
        <f t="shared" si="8"/>
        <v>0</v>
      </c>
      <c r="P122" s="148">
        <f t="shared" si="8"/>
        <v>295486.38374700013</v>
      </c>
      <c r="Q122" s="148">
        <f t="shared" si="8"/>
        <v>295486.38374700013</v>
      </c>
      <c r="R122" s="148">
        <f t="shared" si="8"/>
        <v>725338.68374700146</v>
      </c>
      <c r="S122" s="148">
        <f t="shared" si="8"/>
        <v>723861.25182826654</v>
      </c>
      <c r="T122" s="148">
        <f t="shared" si="8"/>
        <v>722391.20706912526</v>
      </c>
      <c r="U122" s="148">
        <f t="shared" si="8"/>
        <v>720928.51253377961</v>
      </c>
      <c r="V122" s="148">
        <f t="shared" si="8"/>
        <v>719473.13147111074</v>
      </c>
      <c r="W122" s="148">
        <f t="shared" si="8"/>
        <v>718025.02731375513</v>
      </c>
      <c r="X122" s="148">
        <f t="shared" si="8"/>
        <v>716584.16367718647</v>
      </c>
      <c r="Y122" s="148">
        <f t="shared" si="8"/>
        <v>715150.50435880048</v>
      </c>
      <c r="Z122" s="148">
        <f t="shared" si="8"/>
        <v>713724.01333700656</v>
      </c>
      <c r="AA122" s="148">
        <f t="shared" si="8"/>
        <v>712304.65477032145</v>
      </c>
      <c r="AB122" s="148">
        <f t="shared" si="8"/>
        <v>710892.39299646986</v>
      </c>
    </row>
    <row r="123" spans="1:28" s="129" customFormat="1" ht="15" customHeight="1">
      <c r="A123" s="134"/>
      <c r="B123" s="61"/>
      <c r="C123" s="62"/>
      <c r="D123" s="49"/>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row>
    <row r="124" spans="1:28" s="129" customFormat="1" ht="15" customHeight="1">
      <c r="A124" s="134" t="s">
        <v>255</v>
      </c>
      <c r="B124" s="267" t="s">
        <v>256</v>
      </c>
      <c r="C124" s="146"/>
      <c r="D124" s="147"/>
      <c r="E124" s="195">
        <v>0</v>
      </c>
      <c r="F124" s="195">
        <v>0</v>
      </c>
      <c r="G124" s="148">
        <v>0</v>
      </c>
      <c r="H124" s="148">
        <v>0</v>
      </c>
      <c r="I124" s="148">
        <v>0</v>
      </c>
      <c r="J124" s="148">
        <v>49218</v>
      </c>
      <c r="K124" s="148">
        <v>0</v>
      </c>
      <c r="L124" s="148">
        <v>0</v>
      </c>
      <c r="M124" s="148">
        <v>0</v>
      </c>
      <c r="N124" s="148">
        <v>0</v>
      </c>
      <c r="O124" s="148">
        <v>0</v>
      </c>
      <c r="P124" s="148">
        <v>44838</v>
      </c>
      <c r="Q124" s="148">
        <v>0</v>
      </c>
      <c r="R124" s="148">
        <v>0</v>
      </c>
      <c r="S124" s="148">
        <v>0</v>
      </c>
      <c r="T124" s="148">
        <v>0</v>
      </c>
      <c r="U124" s="148">
        <v>0</v>
      </c>
      <c r="V124" s="148">
        <v>0</v>
      </c>
      <c r="W124" s="148">
        <v>13480</v>
      </c>
      <c r="X124" s="148">
        <v>0</v>
      </c>
      <c r="Y124" s="148">
        <v>0</v>
      </c>
      <c r="Z124" s="148">
        <v>0</v>
      </c>
      <c r="AA124" s="148">
        <v>0</v>
      </c>
      <c r="AB124" s="148">
        <v>0</v>
      </c>
    </row>
    <row r="125" spans="1:28" ht="15" customHeight="1">
      <c r="A125" s="134"/>
      <c r="B125" s="94"/>
      <c r="C125" s="62"/>
      <c r="D125" s="49"/>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row>
    <row r="126" spans="1:28" ht="18.75">
      <c r="A126" s="134"/>
      <c r="B126" s="139" t="s">
        <v>257</v>
      </c>
      <c r="C126" s="32"/>
      <c r="D126" s="49"/>
      <c r="E126" s="50"/>
      <c r="F126" s="50"/>
      <c r="G126" s="50"/>
      <c r="H126" s="50"/>
      <c r="I126" s="50"/>
      <c r="J126" s="47"/>
      <c r="K126" s="47"/>
      <c r="L126" s="47"/>
      <c r="M126" s="47"/>
      <c r="N126" s="50"/>
      <c r="O126" s="47"/>
      <c r="P126" s="47"/>
      <c r="Q126" s="47"/>
      <c r="R126" s="47"/>
      <c r="S126" s="50"/>
      <c r="T126" s="47"/>
      <c r="U126" s="47"/>
      <c r="V126" s="47"/>
      <c r="W126" s="47"/>
      <c r="X126" s="50"/>
      <c r="Y126" s="47"/>
      <c r="Z126" s="47"/>
      <c r="AA126" s="47"/>
      <c r="AB126" s="47"/>
    </row>
    <row r="127" spans="1:28">
      <c r="A127" s="134"/>
      <c r="B127" s="24"/>
      <c r="C127" s="27"/>
      <c r="D127" s="24"/>
      <c r="E127" s="130"/>
      <c r="F127" s="130"/>
      <c r="G127" s="130"/>
      <c r="H127" s="130"/>
      <c r="I127" s="130"/>
      <c r="J127" s="130"/>
      <c r="K127" s="129"/>
      <c r="L127" s="129"/>
      <c r="M127" s="129"/>
      <c r="N127" s="130"/>
      <c r="O127" s="130"/>
      <c r="P127" s="129"/>
      <c r="Q127" s="129"/>
      <c r="R127" s="129"/>
      <c r="S127" s="130"/>
      <c r="T127" s="130"/>
      <c r="U127" s="129"/>
      <c r="V127" s="129"/>
      <c r="W127" s="129"/>
      <c r="X127" s="130"/>
      <c r="Y127" s="130"/>
      <c r="Z127" s="129"/>
      <c r="AA127" s="129"/>
      <c r="AB127" s="129"/>
    </row>
    <row r="128" spans="1:28">
      <c r="A128" s="134"/>
      <c r="B128" s="133"/>
      <c r="C128" s="43"/>
      <c r="D128" s="97"/>
      <c r="E128" s="191" t="s">
        <v>52</v>
      </c>
      <c r="F128" s="191" t="s">
        <v>53</v>
      </c>
      <c r="G128" s="191" t="s">
        <v>54</v>
      </c>
      <c r="H128" s="191" t="s">
        <v>55</v>
      </c>
      <c r="I128" s="191" t="s">
        <v>56</v>
      </c>
      <c r="J128" s="191" t="s">
        <v>57</v>
      </c>
      <c r="K128" s="191" t="s">
        <v>58</v>
      </c>
      <c r="L128" s="191" t="s">
        <v>59</v>
      </c>
      <c r="M128" s="191" t="s">
        <v>60</v>
      </c>
      <c r="N128" s="191" t="s">
        <v>61</v>
      </c>
      <c r="O128" s="191" t="s">
        <v>62</v>
      </c>
      <c r="P128" s="191" t="s">
        <v>63</v>
      </c>
      <c r="Q128" s="191" t="s">
        <v>64</v>
      </c>
      <c r="R128" s="191" t="s">
        <v>65</v>
      </c>
      <c r="S128" s="191" t="s">
        <v>66</v>
      </c>
      <c r="T128" s="191" t="s">
        <v>67</v>
      </c>
      <c r="U128" s="191" t="s">
        <v>68</v>
      </c>
      <c r="V128" s="191" t="s">
        <v>69</v>
      </c>
      <c r="W128" s="191" t="s">
        <v>70</v>
      </c>
      <c r="X128" s="191" t="s">
        <v>71</v>
      </c>
      <c r="Y128" s="191" t="s">
        <v>72</v>
      </c>
      <c r="Z128" s="191" t="s">
        <v>73</v>
      </c>
      <c r="AA128" s="191" t="s">
        <v>74</v>
      </c>
      <c r="AB128" s="191" t="s">
        <v>75</v>
      </c>
    </row>
    <row r="129" spans="1:28">
      <c r="A129" s="134">
        <v>18</v>
      </c>
      <c r="B129" s="256" t="s">
        <v>258</v>
      </c>
      <c r="C129" s="269"/>
      <c r="D129" s="96"/>
      <c r="E129" s="153"/>
      <c r="F129" s="153"/>
      <c r="G129" s="157"/>
      <c r="H129" s="157"/>
      <c r="I129" s="250"/>
      <c r="J129" s="158"/>
      <c r="K129" s="158"/>
      <c r="L129" s="158"/>
      <c r="M129" s="158"/>
      <c r="N129" s="250"/>
      <c r="O129" s="158"/>
      <c r="P129" s="158"/>
      <c r="Q129" s="158"/>
      <c r="R129" s="158"/>
      <c r="S129" s="250"/>
      <c r="T129" s="158"/>
      <c r="U129" s="158"/>
      <c r="V129" s="158"/>
      <c r="W129" s="158"/>
      <c r="X129" s="250"/>
      <c r="Y129" s="158"/>
      <c r="Z129" s="158"/>
      <c r="AA129" s="158"/>
      <c r="AB129" s="158"/>
    </row>
    <row r="130" spans="1:28" ht="15" customHeight="1">
      <c r="A130" s="134" t="s">
        <v>259</v>
      </c>
      <c r="B130" s="256" t="s">
        <v>260</v>
      </c>
      <c r="C130" s="146"/>
      <c r="D130" s="147"/>
      <c r="E130" s="195">
        <v>25000</v>
      </c>
      <c r="F130" s="195">
        <v>372011</v>
      </c>
      <c r="G130" s="148">
        <v>100000</v>
      </c>
      <c r="H130" s="148">
        <v>50000</v>
      </c>
      <c r="I130" s="148"/>
      <c r="J130" s="148"/>
      <c r="K130" s="148"/>
      <c r="L130" s="148"/>
      <c r="M130" s="148"/>
      <c r="N130" s="148"/>
      <c r="O130" s="148"/>
      <c r="P130" s="148"/>
      <c r="Q130" s="148"/>
      <c r="R130" s="148"/>
      <c r="S130" s="148"/>
      <c r="T130" s="148"/>
      <c r="U130" s="148"/>
      <c r="V130" s="148"/>
      <c r="W130" s="148"/>
      <c r="X130" s="148"/>
      <c r="Y130" s="148"/>
      <c r="Z130" s="148"/>
      <c r="AA130" s="148"/>
      <c r="AB130" s="148"/>
    </row>
    <row r="131" spans="1:28" ht="15" customHeight="1">
      <c r="A131" s="134"/>
      <c r="B131" s="131"/>
      <c r="C131" s="62"/>
      <c r="D131" s="49"/>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row>
    <row r="132" spans="1:28" ht="18.75">
      <c r="A132" s="134"/>
      <c r="B132" s="140" t="s">
        <v>261</v>
      </c>
      <c r="C132" s="132"/>
      <c r="D132" s="133"/>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row>
    <row r="133" spans="1:28">
      <c r="A133" s="134"/>
      <c r="B133" s="133"/>
      <c r="C133" s="132"/>
      <c r="D133" s="133"/>
      <c r="E133" s="191" t="s">
        <v>52</v>
      </c>
      <c r="F133" s="191" t="s">
        <v>53</v>
      </c>
      <c r="G133" s="191" t="s">
        <v>54</v>
      </c>
      <c r="H133" s="191" t="s">
        <v>55</v>
      </c>
      <c r="I133" s="191" t="s">
        <v>56</v>
      </c>
      <c r="J133" s="191" t="s">
        <v>57</v>
      </c>
      <c r="K133" s="191" t="s">
        <v>58</v>
      </c>
      <c r="L133" s="191" t="s">
        <v>59</v>
      </c>
      <c r="M133" s="191" t="s">
        <v>60</v>
      </c>
      <c r="N133" s="191" t="s">
        <v>61</v>
      </c>
      <c r="O133" s="191" t="s">
        <v>62</v>
      </c>
      <c r="P133" s="191" t="s">
        <v>63</v>
      </c>
      <c r="Q133" s="191" t="s">
        <v>64</v>
      </c>
      <c r="R133" s="191" t="s">
        <v>65</v>
      </c>
      <c r="S133" s="191" t="s">
        <v>66</v>
      </c>
      <c r="T133" s="191" t="s">
        <v>67</v>
      </c>
      <c r="U133" s="191" t="s">
        <v>68</v>
      </c>
      <c r="V133" s="191" t="s">
        <v>69</v>
      </c>
      <c r="W133" s="191" t="s">
        <v>70</v>
      </c>
      <c r="X133" s="191" t="s">
        <v>71</v>
      </c>
      <c r="Y133" s="191" t="s">
        <v>72</v>
      </c>
      <c r="Z133" s="191" t="s">
        <v>73</v>
      </c>
      <c r="AA133" s="191" t="s">
        <v>74</v>
      </c>
      <c r="AB133" s="191" t="s">
        <v>75</v>
      </c>
    </row>
    <row r="134" spans="1:28">
      <c r="A134" s="134">
        <v>19</v>
      </c>
      <c r="B134" s="245" t="s">
        <v>262</v>
      </c>
      <c r="C134" s="156"/>
      <c r="D134" s="269"/>
      <c r="E134" s="195">
        <f t="shared" ref="E134:AB134" si="9">E78+E122+E124</f>
        <v>1246241</v>
      </c>
      <c r="F134" s="195">
        <f t="shared" si="9"/>
        <v>1323818</v>
      </c>
      <c r="G134" s="292">
        <f t="shared" si="9"/>
        <v>1574689.857951707</v>
      </c>
      <c r="H134" s="292">
        <f t="shared" si="9"/>
        <v>1339515.7164739626</v>
      </c>
      <c r="I134" s="292">
        <f t="shared" si="9"/>
        <v>1372759.5755664818</v>
      </c>
      <c r="J134" s="292">
        <f t="shared" si="9"/>
        <v>1189085.4352289797</v>
      </c>
      <c r="K134" s="292">
        <f t="shared" si="9"/>
        <v>1332009.2954611718</v>
      </c>
      <c r="L134" s="292">
        <f t="shared" si="9"/>
        <v>1290631.1562627731</v>
      </c>
      <c r="M134" s="292">
        <f t="shared" si="9"/>
        <v>1404174.0176334996</v>
      </c>
      <c r="N134" s="292">
        <f t="shared" si="9"/>
        <v>1662793.8795730665</v>
      </c>
      <c r="O134" s="292">
        <f t="shared" si="9"/>
        <v>1559223.74208119</v>
      </c>
      <c r="P134" s="292">
        <f t="shared" si="9"/>
        <v>1458707.9889045856</v>
      </c>
      <c r="Q134" s="292">
        <f t="shared" si="9"/>
        <v>1519783.8525489699</v>
      </c>
      <c r="R134" s="292">
        <f t="shared" si="9"/>
        <v>1997340.0167610603</v>
      </c>
      <c r="S134" s="292">
        <f t="shared" si="9"/>
        <v>2413237.4496218357</v>
      </c>
      <c r="T134" s="292">
        <f t="shared" si="9"/>
        <v>2376241.2702093418</v>
      </c>
      <c r="U134" s="292">
        <f t="shared" si="9"/>
        <v>1886925.4415874979</v>
      </c>
      <c r="V134" s="292">
        <f t="shared" si="9"/>
        <v>1854498.9270049024</v>
      </c>
      <c r="W134" s="292">
        <f t="shared" si="9"/>
        <v>1601800.6898939079</v>
      </c>
      <c r="X134" s="292">
        <f t="shared" si="9"/>
        <v>1622083.6938697053</v>
      </c>
      <c r="Y134" s="292">
        <f t="shared" si="9"/>
        <v>2335391.9027294083</v>
      </c>
      <c r="Z134" s="292">
        <f t="shared" si="9"/>
        <v>2321245.2804511422</v>
      </c>
      <c r="AA134" s="292">
        <f t="shared" si="9"/>
        <v>2062081.7911931432</v>
      </c>
      <c r="AB134" s="292">
        <f t="shared" si="9"/>
        <v>2061286.3992928523</v>
      </c>
    </row>
    <row r="135" spans="1:28" s="129" customFormat="1">
      <c r="A135" s="134" t="s">
        <v>263</v>
      </c>
      <c r="B135" s="102" t="s">
        <v>264</v>
      </c>
      <c r="C135" s="156"/>
      <c r="D135" s="269"/>
      <c r="E135" s="195">
        <f t="shared" ref="E135:AB135" si="10">E75</f>
        <v>0</v>
      </c>
      <c r="F135" s="195">
        <f t="shared" si="10"/>
        <v>0</v>
      </c>
      <c r="G135" s="292">
        <f t="shared" si="10"/>
        <v>0</v>
      </c>
      <c r="H135" s="292">
        <f t="shared" si="10"/>
        <v>0</v>
      </c>
      <c r="I135" s="292">
        <f t="shared" si="10"/>
        <v>0</v>
      </c>
      <c r="J135" s="292">
        <f t="shared" si="10"/>
        <v>0</v>
      </c>
      <c r="K135" s="292">
        <f t="shared" si="10"/>
        <v>0</v>
      </c>
      <c r="L135" s="292">
        <f t="shared" si="10"/>
        <v>0</v>
      </c>
      <c r="M135" s="292">
        <f t="shared" si="10"/>
        <v>0</v>
      </c>
      <c r="N135" s="292">
        <f t="shared" si="10"/>
        <v>0</v>
      </c>
      <c r="O135" s="292">
        <f t="shared" si="10"/>
        <v>0</v>
      </c>
      <c r="P135" s="292">
        <f t="shared" si="10"/>
        <v>0</v>
      </c>
      <c r="Q135" s="292">
        <f t="shared" si="10"/>
        <v>0</v>
      </c>
      <c r="R135" s="292">
        <f t="shared" si="10"/>
        <v>0</v>
      </c>
      <c r="S135" s="292">
        <f t="shared" si="10"/>
        <v>0</v>
      </c>
      <c r="T135" s="292">
        <f t="shared" si="10"/>
        <v>0</v>
      </c>
      <c r="U135" s="292">
        <f t="shared" si="10"/>
        <v>0</v>
      </c>
      <c r="V135" s="292">
        <f t="shared" si="10"/>
        <v>0</v>
      </c>
      <c r="W135" s="292">
        <f t="shared" si="10"/>
        <v>0</v>
      </c>
      <c r="X135" s="292">
        <f t="shared" si="10"/>
        <v>0</v>
      </c>
      <c r="Y135" s="292">
        <f t="shared" si="10"/>
        <v>0</v>
      </c>
      <c r="Z135" s="292">
        <f t="shared" si="10"/>
        <v>0</v>
      </c>
      <c r="AA135" s="292">
        <f t="shared" si="10"/>
        <v>0</v>
      </c>
      <c r="AB135" s="292">
        <f t="shared" si="10"/>
        <v>0</v>
      </c>
    </row>
    <row r="136" spans="1:28" s="129" customFormat="1">
      <c r="A136" s="134">
        <v>20</v>
      </c>
      <c r="B136" s="245" t="s">
        <v>265</v>
      </c>
      <c r="C136" s="156"/>
      <c r="D136" s="269"/>
      <c r="E136" s="195">
        <f t="shared" ref="E136:AB136" si="11">E129-E130</f>
        <v>-25000</v>
      </c>
      <c r="F136" s="195">
        <f t="shared" si="11"/>
        <v>-372011</v>
      </c>
      <c r="G136" s="292">
        <f t="shared" si="11"/>
        <v>-100000</v>
      </c>
      <c r="H136" s="292">
        <f t="shared" si="11"/>
        <v>-50000</v>
      </c>
      <c r="I136" s="292">
        <f t="shared" si="11"/>
        <v>0</v>
      </c>
      <c r="J136" s="292">
        <f t="shared" si="11"/>
        <v>0</v>
      </c>
      <c r="K136" s="292">
        <f t="shared" si="11"/>
        <v>0</v>
      </c>
      <c r="L136" s="292">
        <f t="shared" si="11"/>
        <v>0</v>
      </c>
      <c r="M136" s="292">
        <f t="shared" si="11"/>
        <v>0</v>
      </c>
      <c r="N136" s="292">
        <f t="shared" si="11"/>
        <v>0</v>
      </c>
      <c r="O136" s="292">
        <f t="shared" si="11"/>
        <v>0</v>
      </c>
      <c r="P136" s="292">
        <f t="shared" si="11"/>
        <v>0</v>
      </c>
      <c r="Q136" s="292">
        <f t="shared" si="11"/>
        <v>0</v>
      </c>
      <c r="R136" s="292">
        <f t="shared" si="11"/>
        <v>0</v>
      </c>
      <c r="S136" s="292">
        <f t="shared" si="11"/>
        <v>0</v>
      </c>
      <c r="T136" s="292">
        <f t="shared" si="11"/>
        <v>0</v>
      </c>
      <c r="U136" s="292">
        <f t="shared" si="11"/>
        <v>0</v>
      </c>
      <c r="V136" s="292">
        <f t="shared" si="11"/>
        <v>0</v>
      </c>
      <c r="W136" s="292">
        <f t="shared" si="11"/>
        <v>0</v>
      </c>
      <c r="X136" s="292">
        <f t="shared" si="11"/>
        <v>0</v>
      </c>
      <c r="Y136" s="292">
        <f t="shared" si="11"/>
        <v>0</v>
      </c>
      <c r="Z136" s="292">
        <f t="shared" si="11"/>
        <v>0</v>
      </c>
      <c r="AA136" s="292">
        <f t="shared" si="11"/>
        <v>0</v>
      </c>
      <c r="AB136" s="292">
        <f t="shared" si="11"/>
        <v>0</v>
      </c>
    </row>
    <row r="137" spans="1:28">
      <c r="A137" s="141">
        <v>21</v>
      </c>
      <c r="B137" s="245" t="s">
        <v>266</v>
      </c>
      <c r="C137" s="156"/>
      <c r="D137" s="223"/>
      <c r="E137" s="195">
        <f t="shared" ref="E137:AB137" si="12">E134-E135+E136</f>
        <v>1221241</v>
      </c>
      <c r="F137" s="195">
        <f t="shared" si="12"/>
        <v>951807</v>
      </c>
      <c r="G137" s="292">
        <f t="shared" si="12"/>
        <v>1474689.857951707</v>
      </c>
      <c r="H137" s="292">
        <f t="shared" si="12"/>
        <v>1289515.7164739626</v>
      </c>
      <c r="I137" s="292">
        <f t="shared" si="12"/>
        <v>1372759.5755664818</v>
      </c>
      <c r="J137" s="292">
        <f t="shared" si="12"/>
        <v>1189085.4352289797</v>
      </c>
      <c r="K137" s="292">
        <f t="shared" si="12"/>
        <v>1332009.2954611718</v>
      </c>
      <c r="L137" s="292">
        <f t="shared" si="12"/>
        <v>1290631.1562627731</v>
      </c>
      <c r="M137" s="292">
        <f t="shared" si="12"/>
        <v>1404174.0176334996</v>
      </c>
      <c r="N137" s="292">
        <f t="shared" si="12"/>
        <v>1662793.8795730665</v>
      </c>
      <c r="O137" s="292">
        <f t="shared" si="12"/>
        <v>1559223.74208119</v>
      </c>
      <c r="P137" s="292">
        <f t="shared" si="12"/>
        <v>1458707.9889045856</v>
      </c>
      <c r="Q137" s="292">
        <f t="shared" si="12"/>
        <v>1519783.8525489699</v>
      </c>
      <c r="R137" s="292">
        <f t="shared" si="12"/>
        <v>1997340.0167610603</v>
      </c>
      <c r="S137" s="292">
        <f t="shared" si="12"/>
        <v>2413237.4496218357</v>
      </c>
      <c r="T137" s="292">
        <f t="shared" si="12"/>
        <v>2376241.2702093418</v>
      </c>
      <c r="U137" s="292">
        <f t="shared" si="12"/>
        <v>1886925.4415874979</v>
      </c>
      <c r="V137" s="292">
        <f t="shared" si="12"/>
        <v>1854498.9270049024</v>
      </c>
      <c r="W137" s="292">
        <f t="shared" si="12"/>
        <v>1601800.6898939079</v>
      </c>
      <c r="X137" s="292">
        <f t="shared" si="12"/>
        <v>1622083.6938697053</v>
      </c>
      <c r="Y137" s="292">
        <f t="shared" si="12"/>
        <v>2335391.9027294083</v>
      </c>
      <c r="Z137" s="292">
        <f t="shared" si="12"/>
        <v>2321245.2804511422</v>
      </c>
      <c r="AA137" s="292">
        <f t="shared" si="12"/>
        <v>2062081.7911931432</v>
      </c>
      <c r="AB137" s="292">
        <f t="shared" si="12"/>
        <v>2061286.3992928523</v>
      </c>
    </row>
    <row r="138" spans="1:28">
      <c r="A138" s="134">
        <v>22</v>
      </c>
      <c r="B138" s="245" t="s">
        <v>267</v>
      </c>
      <c r="C138" s="156"/>
      <c r="D138" s="223"/>
      <c r="E138" s="195">
        <f t="shared" ref="E138:AB138" si="13">E17</f>
        <v>890564</v>
      </c>
      <c r="F138" s="195">
        <f t="shared" si="13"/>
        <v>927405</v>
      </c>
      <c r="G138" s="148">
        <f t="shared" si="13"/>
        <v>984153</v>
      </c>
      <c r="H138" s="148">
        <f t="shared" si="13"/>
        <v>1053784</v>
      </c>
      <c r="I138" s="148">
        <f t="shared" si="13"/>
        <v>1117409</v>
      </c>
      <c r="J138" s="148">
        <f t="shared" si="13"/>
        <v>1163807</v>
      </c>
      <c r="K138" s="148">
        <f t="shared" si="13"/>
        <v>1212142</v>
      </c>
      <c r="L138" s="148">
        <f t="shared" si="13"/>
        <v>1256668</v>
      </c>
      <c r="M138" s="148">
        <f t="shared" si="13"/>
        <v>1289720</v>
      </c>
      <c r="N138" s="148">
        <f t="shared" si="13"/>
        <v>1324311</v>
      </c>
      <c r="O138" s="148">
        <f t="shared" si="13"/>
        <v>1353096</v>
      </c>
      <c r="P138" s="148">
        <f t="shared" si="13"/>
        <v>1430875</v>
      </c>
      <c r="Q138" s="148">
        <f t="shared" si="13"/>
        <v>1478551</v>
      </c>
      <c r="R138" s="148">
        <f t="shared" si="13"/>
        <v>1493357</v>
      </c>
      <c r="S138" s="148">
        <f t="shared" si="13"/>
        <v>1508311</v>
      </c>
      <c r="T138" s="148">
        <f t="shared" si="13"/>
        <v>1523415</v>
      </c>
      <c r="U138" s="148">
        <f t="shared" si="13"/>
        <v>1538670</v>
      </c>
      <c r="V138" s="148">
        <f t="shared" si="13"/>
        <v>1554077</v>
      </c>
      <c r="W138" s="148">
        <f t="shared" si="13"/>
        <v>1569639</v>
      </c>
      <c r="X138" s="148">
        <f t="shared" si="13"/>
        <v>1585356</v>
      </c>
      <c r="Y138" s="148">
        <f t="shared" si="13"/>
        <v>1601230</v>
      </c>
      <c r="Z138" s="148">
        <f t="shared" si="13"/>
        <v>1617263</v>
      </c>
      <c r="AA138" s="148">
        <f t="shared" si="13"/>
        <v>1633456</v>
      </c>
      <c r="AB138" s="148">
        <f t="shared" si="13"/>
        <v>1649811</v>
      </c>
    </row>
    <row r="139" spans="1:28">
      <c r="A139" s="134">
        <v>23</v>
      </c>
      <c r="B139" s="245" t="s">
        <v>268</v>
      </c>
      <c r="C139" s="156"/>
      <c r="D139" s="269"/>
      <c r="E139" s="195">
        <f t="shared" ref="E139:AB139" si="14">E137-E138</f>
        <v>330677</v>
      </c>
      <c r="F139" s="195">
        <f t="shared" si="14"/>
        <v>24402</v>
      </c>
      <c r="G139" s="148">
        <f t="shared" si="14"/>
        <v>490536.85795170697</v>
      </c>
      <c r="H139" s="148">
        <f t="shared" si="14"/>
        <v>235731.71647396265</v>
      </c>
      <c r="I139" s="148">
        <f t="shared" si="14"/>
        <v>255350.5755664818</v>
      </c>
      <c r="J139" s="148">
        <f t="shared" si="14"/>
        <v>25278.435228979681</v>
      </c>
      <c r="K139" s="148">
        <f t="shared" si="14"/>
        <v>119867.29546117177</v>
      </c>
      <c r="L139" s="148">
        <f t="shared" si="14"/>
        <v>33963.156262773089</v>
      </c>
      <c r="M139" s="148">
        <f t="shared" si="14"/>
        <v>114454.01763349958</v>
      </c>
      <c r="N139" s="148">
        <f t="shared" si="14"/>
        <v>338482.87957306649</v>
      </c>
      <c r="O139" s="148">
        <f t="shared" si="14"/>
        <v>206127.74208118999</v>
      </c>
      <c r="P139" s="148">
        <f t="shared" si="14"/>
        <v>27832.988904585596</v>
      </c>
      <c r="Q139" s="148">
        <f t="shared" si="14"/>
        <v>41232.85254896991</v>
      </c>
      <c r="R139" s="148">
        <f t="shared" si="14"/>
        <v>503983.01676106034</v>
      </c>
      <c r="S139" s="148">
        <f t="shared" si="14"/>
        <v>904926.44962183572</v>
      </c>
      <c r="T139" s="148">
        <f t="shared" si="14"/>
        <v>852826.27020934178</v>
      </c>
      <c r="U139" s="148">
        <f t="shared" si="14"/>
        <v>348255.44158749795</v>
      </c>
      <c r="V139" s="148">
        <f t="shared" si="14"/>
        <v>300421.92700490239</v>
      </c>
      <c r="W139" s="148">
        <f t="shared" si="14"/>
        <v>32161.689893907867</v>
      </c>
      <c r="X139" s="148">
        <f t="shared" si="14"/>
        <v>36727.693869705312</v>
      </c>
      <c r="Y139" s="148">
        <f t="shared" si="14"/>
        <v>734161.90272940835</v>
      </c>
      <c r="Z139" s="148">
        <f t="shared" si="14"/>
        <v>703982.28045114223</v>
      </c>
      <c r="AA139" s="148">
        <f t="shared" si="14"/>
        <v>428625.79119314323</v>
      </c>
      <c r="AB139" s="148">
        <f t="shared" si="14"/>
        <v>411475.39929285226</v>
      </c>
    </row>
    <row r="140" spans="1:28" s="2" customFormat="1">
      <c r="A140" s="135"/>
      <c r="B140" s="131"/>
      <c r="C140" s="131"/>
      <c r="D140" s="131"/>
      <c r="E140" s="130"/>
      <c r="F140" s="130"/>
      <c r="G140" s="130"/>
      <c r="H140" s="130"/>
      <c r="I140" s="130"/>
      <c r="J140" s="130"/>
      <c r="K140" s="130"/>
      <c r="L140" s="130"/>
      <c r="M140" s="130"/>
      <c r="N140" s="130"/>
      <c r="O140" s="130"/>
      <c r="P140" s="129"/>
      <c r="Q140" s="129"/>
      <c r="R140" s="129"/>
    </row>
    <row r="141" spans="1:28">
      <c r="A141" s="134"/>
      <c r="B141" s="131"/>
      <c r="C141" s="131"/>
      <c r="D141" s="131"/>
      <c r="E141" s="130"/>
      <c r="F141" s="130"/>
      <c r="G141" s="130"/>
      <c r="H141" s="130"/>
      <c r="I141" s="130"/>
      <c r="J141" s="130"/>
      <c r="K141" s="130"/>
      <c r="L141" s="130"/>
      <c r="M141" s="130"/>
      <c r="N141" s="130"/>
      <c r="O141" s="130"/>
      <c r="P141" s="129"/>
      <c r="Q141" s="129"/>
      <c r="R141" s="129"/>
      <c r="S141" s="129"/>
      <c r="T141" s="129"/>
      <c r="U141" s="129"/>
      <c r="V141" s="129"/>
      <c r="W141" s="129"/>
      <c r="X141" s="129"/>
      <c r="Y141" s="129"/>
      <c r="Z141" s="129"/>
      <c r="AA141" s="129"/>
      <c r="AB141" s="129"/>
    </row>
    <row r="142" spans="1:28">
      <c r="A142" s="134"/>
      <c r="B142" s="131"/>
      <c r="C142" s="131"/>
      <c r="D142" s="131"/>
      <c r="E142" s="130"/>
      <c r="F142" s="130"/>
      <c r="G142" s="130"/>
      <c r="H142" s="130"/>
      <c r="I142" s="130"/>
      <c r="J142" s="130"/>
      <c r="K142" s="130"/>
      <c r="L142" s="130"/>
      <c r="M142" s="130"/>
      <c r="N142" s="130"/>
      <c r="O142" s="130"/>
      <c r="P142" s="129"/>
      <c r="Q142" s="129"/>
      <c r="R142" s="129"/>
      <c r="S142" s="129"/>
      <c r="T142" s="129"/>
      <c r="U142" s="129"/>
      <c r="V142" s="129"/>
      <c r="W142" s="129"/>
      <c r="X142" s="129"/>
      <c r="Y142" s="129"/>
      <c r="Z142" s="129"/>
      <c r="AA142" s="129"/>
      <c r="AB142" s="129"/>
    </row>
    <row r="143" spans="1:28">
      <c r="A143" s="134"/>
      <c r="B143" s="131"/>
      <c r="C143" s="131"/>
      <c r="D143" s="131"/>
      <c r="E143" s="130"/>
      <c r="F143" s="130"/>
      <c r="G143" s="130"/>
      <c r="H143" s="130"/>
      <c r="I143" s="130"/>
      <c r="J143" s="130"/>
      <c r="K143" s="130"/>
      <c r="L143" s="130"/>
      <c r="M143" s="130"/>
      <c r="N143" s="130"/>
      <c r="O143" s="130"/>
      <c r="P143" s="129"/>
      <c r="Q143" s="129"/>
      <c r="R143" s="129"/>
      <c r="S143" s="129"/>
      <c r="T143" s="129"/>
      <c r="U143" s="129"/>
      <c r="V143" s="129"/>
      <c r="W143" s="129"/>
      <c r="X143" s="129"/>
      <c r="Y143" s="129"/>
      <c r="Z143" s="129"/>
      <c r="AA143" s="129"/>
      <c r="AB143" s="129"/>
    </row>
    <row r="144" spans="1:28">
      <c r="A144" s="134"/>
      <c r="B144" s="131"/>
      <c r="C144" s="131"/>
      <c r="D144" s="131"/>
      <c r="E144" s="130"/>
      <c r="F144" s="130"/>
      <c r="G144" s="130"/>
      <c r="H144" s="130"/>
      <c r="I144" s="130"/>
      <c r="J144" s="130"/>
      <c r="K144" s="130"/>
      <c r="L144" s="130"/>
      <c r="M144" s="130"/>
      <c r="N144" s="130"/>
      <c r="O144" s="130"/>
      <c r="P144" s="129"/>
      <c r="Q144" s="129"/>
      <c r="R144" s="129"/>
      <c r="S144" s="129"/>
      <c r="T144" s="129"/>
      <c r="U144" s="129"/>
      <c r="V144" s="129"/>
      <c r="W144" s="129"/>
      <c r="X144" s="129"/>
      <c r="Y144" s="129"/>
      <c r="Z144" s="129"/>
      <c r="AA144" s="129"/>
      <c r="AB144" s="129"/>
    </row>
    <row r="145" spans="1:1">
      <c r="A145" s="134"/>
    </row>
    <row r="146" spans="1:1">
      <c r="A146" s="134"/>
    </row>
    <row r="147" spans="1:1">
      <c r="A147" s="134"/>
    </row>
    <row r="148" spans="1:1">
      <c r="A148" s="134"/>
    </row>
    <row r="149" spans="1:1">
      <c r="A149" s="134"/>
    </row>
    <row r="150" spans="1:1">
      <c r="A150" s="134"/>
    </row>
  </sheetData>
  <dataConsolidate/>
  <mergeCells count="1">
    <mergeCell ref="E9:F9"/>
  </mergeCells>
  <phoneticPr fontId="4" type="noConversion"/>
  <printOptions horizontalCentered="1"/>
  <pageMargins left="0.44" right="0.5" top="0.52" bottom="0.42" header="0.52" footer="0.4"/>
  <pageSetup scale="23"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B168"/>
  <sheetViews>
    <sheetView showGridLines="0" view="pageBreakPreview" zoomScale="80" zoomScaleNormal="55" zoomScaleSheetLayoutView="80" workbookViewId="0">
      <selection activeCell="J8" sqref="J8:N8"/>
    </sheetView>
  </sheetViews>
  <sheetFormatPr defaultColWidth="9" defaultRowHeight="15.75"/>
  <cols>
    <col min="1" max="1" width="9" style="79"/>
    <col min="2" max="2" width="67.25" style="29" customWidth="1"/>
    <col min="3" max="3" width="15" style="29" customWidth="1"/>
    <col min="4" max="4" width="19.125" style="29" customWidth="1"/>
    <col min="5" max="15" width="9.625" style="5" customWidth="1"/>
    <col min="16" max="28" width="9.625" style="1" customWidth="1"/>
    <col min="29" max="131" width="7.125" style="1" customWidth="1"/>
    <col min="132" max="16384" width="9" style="1"/>
  </cols>
  <sheetData>
    <row r="1" spans="1:28" s="2" customFormat="1">
      <c r="A1" s="455"/>
      <c r="B1" s="133" t="s">
        <v>7</v>
      </c>
      <c r="C1" s="133"/>
      <c r="D1" s="132"/>
      <c r="E1" s="4"/>
      <c r="F1" s="4"/>
      <c r="G1" s="4"/>
      <c r="H1" s="4"/>
      <c r="I1" s="4"/>
      <c r="J1" s="4"/>
      <c r="K1" s="4"/>
      <c r="L1" s="4"/>
      <c r="M1" s="4"/>
      <c r="N1" s="4"/>
    </row>
    <row r="2" spans="1:28" s="2" customFormat="1">
      <c r="A2" s="455"/>
      <c r="B2" s="133" t="s">
        <v>8</v>
      </c>
      <c r="C2" s="133"/>
      <c r="D2" s="132"/>
      <c r="E2" s="4"/>
      <c r="F2" s="4"/>
      <c r="G2" s="4"/>
      <c r="H2" s="4"/>
      <c r="I2" s="4"/>
      <c r="J2" s="4"/>
      <c r="K2" s="4"/>
      <c r="L2" s="4"/>
      <c r="M2" s="4"/>
      <c r="N2" s="4"/>
    </row>
    <row r="3" spans="1:28" s="3" customFormat="1">
      <c r="A3" s="455"/>
      <c r="B3" s="68" t="s">
        <v>9</v>
      </c>
      <c r="C3" s="19"/>
      <c r="D3" s="15"/>
    </row>
    <row r="4" spans="1:28" s="3" customFormat="1">
      <c r="A4" s="455"/>
      <c r="B4" s="23" t="s">
        <v>269</v>
      </c>
      <c r="C4" s="19"/>
      <c r="D4" s="14"/>
    </row>
    <row r="5" spans="1:28" s="3" customFormat="1">
      <c r="A5" s="455"/>
      <c r="B5" s="136" t="s">
        <v>270</v>
      </c>
      <c r="C5" s="19"/>
      <c r="D5" s="14"/>
    </row>
    <row r="6" spans="1:28" s="3" customFormat="1">
      <c r="A6" s="455"/>
      <c r="B6" s="14"/>
      <c r="D6" s="14"/>
    </row>
    <row r="7" spans="1:28" s="3" customFormat="1" ht="15.75" customHeight="1">
      <c r="A7" s="455"/>
      <c r="B7" s="77" t="s">
        <v>47</v>
      </c>
      <c r="C7" s="132"/>
      <c r="D7" s="132"/>
      <c r="E7" s="11"/>
      <c r="F7" s="11"/>
      <c r="G7" s="11"/>
      <c r="I7" s="8"/>
      <c r="J7" s="6"/>
      <c r="K7" s="6"/>
      <c r="L7" s="6"/>
      <c r="M7" s="6"/>
      <c r="N7" s="6"/>
      <c r="O7" s="6"/>
    </row>
    <row r="8" spans="1:28" s="3" customFormat="1">
      <c r="A8" s="455"/>
      <c r="B8" s="133"/>
      <c r="C8" s="12"/>
      <c r="D8" s="133"/>
      <c r="E8" s="34"/>
      <c r="F8" s="34"/>
      <c r="G8" s="34"/>
      <c r="H8" s="34"/>
      <c r="I8" s="34"/>
      <c r="J8" s="456"/>
      <c r="K8" s="457"/>
      <c r="L8" s="457"/>
      <c r="M8" s="457"/>
      <c r="N8" s="457"/>
      <c r="O8" s="35"/>
      <c r="P8" s="36"/>
      <c r="Q8" s="36"/>
      <c r="R8" s="36"/>
    </row>
    <row r="9" spans="1:28" s="3" customFormat="1">
      <c r="A9" s="455"/>
      <c r="B9" s="12"/>
      <c r="C9" s="12"/>
      <c r="D9" s="133"/>
      <c r="E9" s="46" t="s">
        <v>271</v>
      </c>
      <c r="F9" s="46"/>
      <c r="G9" s="37"/>
      <c r="H9" s="38"/>
      <c r="I9" s="38"/>
      <c r="J9" s="39"/>
      <c r="K9" s="40"/>
      <c r="L9" s="40"/>
      <c r="M9" s="40"/>
      <c r="N9" s="40"/>
      <c r="O9" s="35"/>
      <c r="P9" s="36"/>
      <c r="Q9" s="36"/>
      <c r="R9" s="36"/>
    </row>
    <row r="10" spans="1:28" ht="15.75" customHeight="1">
      <c r="B10" s="139" t="s">
        <v>272</v>
      </c>
      <c r="C10" s="25"/>
      <c r="D10" s="43"/>
      <c r="E10" s="46" t="s">
        <v>273</v>
      </c>
      <c r="F10" s="46"/>
      <c r="G10" s="44"/>
      <c r="H10" s="44"/>
      <c r="I10" s="44"/>
      <c r="J10" s="44"/>
      <c r="K10" s="44"/>
      <c r="L10" s="44"/>
      <c r="M10" s="44"/>
      <c r="N10" s="44"/>
      <c r="O10" s="44"/>
      <c r="P10" s="44"/>
      <c r="Q10" s="44"/>
      <c r="R10" s="44"/>
      <c r="S10" s="129"/>
      <c r="T10" s="129"/>
      <c r="U10" s="129"/>
      <c r="V10" s="129"/>
      <c r="W10" s="129"/>
      <c r="X10" s="129"/>
      <c r="Y10" s="129"/>
      <c r="Z10" s="129"/>
      <c r="AA10" s="129"/>
      <c r="AB10" s="129"/>
    </row>
    <row r="11" spans="1:28" ht="15.75" customHeight="1">
      <c r="B11" s="24" t="s">
        <v>274</v>
      </c>
      <c r="C11" s="26"/>
      <c r="D11" s="45"/>
      <c r="E11" s="130"/>
      <c r="F11" s="130"/>
      <c r="G11" s="46"/>
      <c r="H11" s="46"/>
      <c r="I11" s="46"/>
      <c r="J11" s="46"/>
      <c r="K11" s="46"/>
      <c r="L11" s="46"/>
      <c r="M11" s="46"/>
      <c r="N11" s="46"/>
      <c r="O11" s="47"/>
      <c r="P11" s="47"/>
      <c r="Q11" s="47"/>
      <c r="R11" s="47"/>
      <c r="S11" s="129"/>
      <c r="T11" s="129"/>
      <c r="U11" s="129"/>
      <c r="V11" s="129"/>
      <c r="W11" s="129"/>
      <c r="X11" s="129"/>
      <c r="Y11" s="129"/>
      <c r="Z11" s="129"/>
      <c r="AA11" s="129"/>
      <c r="AB11" s="129"/>
    </row>
    <row r="12" spans="1:28">
      <c r="A12" s="134"/>
      <c r="B12" s="28" t="s">
        <v>91</v>
      </c>
      <c r="C12" s="43"/>
      <c r="D12" s="220" t="s">
        <v>275</v>
      </c>
      <c r="E12" s="191" t="s">
        <v>52</v>
      </c>
      <c r="F12" s="191" t="s">
        <v>53</v>
      </c>
      <c r="G12" s="191" t="s">
        <v>54</v>
      </c>
      <c r="H12" s="191" t="s">
        <v>55</v>
      </c>
      <c r="I12" s="191" t="s">
        <v>56</v>
      </c>
      <c r="J12" s="191" t="s">
        <v>57</v>
      </c>
      <c r="K12" s="191" t="s">
        <v>58</v>
      </c>
      <c r="L12" s="191" t="s">
        <v>59</v>
      </c>
      <c r="M12" s="191" t="s">
        <v>60</v>
      </c>
      <c r="N12" s="191" t="s">
        <v>61</v>
      </c>
      <c r="O12" s="191" t="s">
        <v>62</v>
      </c>
      <c r="P12" s="191" t="s">
        <v>63</v>
      </c>
      <c r="Q12" s="191" t="s">
        <v>64</v>
      </c>
      <c r="R12" s="191" t="s">
        <v>65</v>
      </c>
      <c r="S12" s="191" t="s">
        <v>66</v>
      </c>
      <c r="T12" s="191" t="s">
        <v>67</v>
      </c>
      <c r="U12" s="191" t="s">
        <v>68</v>
      </c>
      <c r="V12" s="191" t="s">
        <v>69</v>
      </c>
      <c r="W12" s="191" t="s">
        <v>70</v>
      </c>
      <c r="X12" s="191" t="s">
        <v>71</v>
      </c>
      <c r="Y12" s="191" t="s">
        <v>72</v>
      </c>
      <c r="Z12" s="191" t="s">
        <v>73</v>
      </c>
      <c r="AA12" s="191" t="s">
        <v>74</v>
      </c>
      <c r="AB12" s="191" t="s">
        <v>75</v>
      </c>
    </row>
    <row r="13" spans="1:28">
      <c r="A13" s="134" t="s">
        <v>276</v>
      </c>
      <c r="B13" s="352" t="s">
        <v>94</v>
      </c>
      <c r="C13" s="293"/>
      <c r="D13" s="294">
        <v>0</v>
      </c>
      <c r="E13" s="295">
        <v>0</v>
      </c>
      <c r="F13" s="295">
        <v>0</v>
      </c>
      <c r="G13" s="364">
        <v>0</v>
      </c>
      <c r="H13" s="364">
        <v>0</v>
      </c>
      <c r="I13" s="364">
        <v>0</v>
      </c>
      <c r="J13" s="364">
        <v>0</v>
      </c>
      <c r="K13" s="364">
        <v>0</v>
      </c>
      <c r="L13" s="364">
        <v>0</v>
      </c>
      <c r="M13" s="364">
        <v>0</v>
      </c>
      <c r="N13" s="364">
        <v>0</v>
      </c>
      <c r="O13" s="364">
        <v>0</v>
      </c>
      <c r="P13" s="364">
        <v>0</v>
      </c>
      <c r="Q13" s="364">
        <v>0</v>
      </c>
      <c r="R13" s="364">
        <v>0</v>
      </c>
      <c r="S13" s="364">
        <v>0</v>
      </c>
      <c r="T13" s="364">
        <v>0</v>
      </c>
      <c r="U13" s="364">
        <v>0</v>
      </c>
      <c r="V13" s="364">
        <v>0</v>
      </c>
      <c r="W13" s="364">
        <v>0</v>
      </c>
      <c r="X13" s="364">
        <v>0</v>
      </c>
      <c r="Y13" s="364">
        <v>0</v>
      </c>
      <c r="Z13" s="364">
        <v>0</v>
      </c>
      <c r="AA13" s="364">
        <v>0</v>
      </c>
      <c r="AB13" s="364">
        <v>0</v>
      </c>
    </row>
    <row r="14" spans="1:28">
      <c r="A14" s="134" t="s">
        <v>277</v>
      </c>
      <c r="B14" s="346" t="s">
        <v>97</v>
      </c>
      <c r="C14" s="293"/>
      <c r="D14" s="294">
        <v>0</v>
      </c>
      <c r="E14" s="363">
        <v>0</v>
      </c>
      <c r="F14" s="363">
        <v>0</v>
      </c>
      <c r="G14" s="294">
        <v>0</v>
      </c>
      <c r="H14" s="365">
        <v>0</v>
      </c>
      <c r="I14" s="365">
        <v>0</v>
      </c>
      <c r="J14" s="365">
        <v>0</v>
      </c>
      <c r="K14" s="365">
        <v>0</v>
      </c>
      <c r="L14" s="365">
        <v>0</v>
      </c>
      <c r="M14" s="365">
        <v>0</v>
      </c>
      <c r="N14" s="365">
        <v>0</v>
      </c>
      <c r="O14" s="365">
        <v>0</v>
      </c>
      <c r="P14" s="365">
        <v>0</v>
      </c>
      <c r="Q14" s="365">
        <v>0</v>
      </c>
      <c r="R14" s="365">
        <v>0</v>
      </c>
      <c r="S14" s="365">
        <v>0</v>
      </c>
      <c r="T14" s="365">
        <v>0</v>
      </c>
      <c r="U14" s="365">
        <v>0</v>
      </c>
      <c r="V14" s="365">
        <v>0</v>
      </c>
      <c r="W14" s="365">
        <v>0</v>
      </c>
      <c r="X14" s="365">
        <v>0</v>
      </c>
      <c r="Y14" s="365">
        <v>0</v>
      </c>
      <c r="Z14" s="365">
        <v>0</v>
      </c>
      <c r="AA14" s="365">
        <v>0</v>
      </c>
      <c r="AB14" s="365">
        <v>0</v>
      </c>
    </row>
    <row r="15" spans="1:28">
      <c r="A15" s="134" t="s">
        <v>278</v>
      </c>
      <c r="B15" s="224"/>
      <c r="C15" s="293"/>
      <c r="D15" s="294"/>
      <c r="E15" s="195"/>
      <c r="F15" s="195"/>
      <c r="G15" s="148"/>
      <c r="H15" s="148"/>
      <c r="I15" s="148"/>
      <c r="J15" s="148"/>
      <c r="K15" s="148"/>
      <c r="L15" s="148"/>
      <c r="M15" s="148"/>
      <c r="N15" s="148"/>
      <c r="O15" s="296"/>
      <c r="P15" s="296"/>
      <c r="Q15" s="296"/>
      <c r="R15" s="296"/>
      <c r="S15" s="148"/>
      <c r="T15" s="148"/>
      <c r="U15" s="148"/>
      <c r="V15" s="148"/>
      <c r="W15" s="148"/>
      <c r="X15" s="148"/>
      <c r="Y15" s="296"/>
      <c r="Z15" s="296"/>
      <c r="AA15" s="296"/>
      <c r="AB15" s="296"/>
    </row>
    <row r="16" spans="1:28">
      <c r="A16" s="134" t="s">
        <v>279</v>
      </c>
      <c r="B16" s="221"/>
      <c r="C16" s="293"/>
      <c r="D16" s="294"/>
      <c r="E16" s="295"/>
      <c r="F16" s="295"/>
      <c r="G16" s="294"/>
      <c r="H16" s="294"/>
      <c r="I16" s="294"/>
      <c r="J16" s="294"/>
      <c r="K16" s="294"/>
      <c r="L16" s="294"/>
      <c r="M16" s="294"/>
      <c r="N16" s="294"/>
      <c r="O16" s="296"/>
      <c r="P16" s="296"/>
      <c r="Q16" s="296"/>
      <c r="R16" s="296"/>
      <c r="S16" s="294"/>
      <c r="T16" s="294"/>
      <c r="U16" s="294"/>
      <c r="V16" s="294"/>
      <c r="W16" s="294"/>
      <c r="X16" s="294"/>
      <c r="Y16" s="296"/>
      <c r="Z16" s="296"/>
      <c r="AA16" s="296"/>
      <c r="AB16" s="296"/>
    </row>
    <row r="17" spans="1:28" s="129" customFormat="1">
      <c r="A17" s="134" t="s">
        <v>280</v>
      </c>
      <c r="B17" s="226"/>
      <c r="C17" s="293"/>
      <c r="D17" s="294"/>
      <c r="E17" s="297"/>
      <c r="F17" s="297"/>
      <c r="G17" s="298"/>
      <c r="H17" s="298"/>
      <c r="I17" s="298"/>
      <c r="J17" s="298"/>
      <c r="K17" s="298"/>
      <c r="L17" s="298"/>
      <c r="M17" s="298"/>
      <c r="N17" s="298"/>
      <c r="O17" s="299"/>
      <c r="P17" s="299"/>
      <c r="Q17" s="299"/>
      <c r="R17" s="299"/>
      <c r="S17" s="298"/>
      <c r="T17" s="298"/>
      <c r="U17" s="298"/>
      <c r="V17" s="298"/>
      <c r="W17" s="298"/>
      <c r="X17" s="298"/>
      <c r="Y17" s="299"/>
      <c r="Z17" s="299"/>
      <c r="AA17" s="299"/>
      <c r="AB17" s="299"/>
    </row>
    <row r="18" spans="1:28" s="129" customFormat="1">
      <c r="A18" s="134" t="s">
        <v>281</v>
      </c>
      <c r="B18" s="226"/>
      <c r="C18" s="293"/>
      <c r="D18" s="294"/>
      <c r="E18" s="297"/>
      <c r="F18" s="297"/>
      <c r="G18" s="298"/>
      <c r="H18" s="298"/>
      <c r="I18" s="298"/>
      <c r="J18" s="298"/>
      <c r="K18" s="298"/>
      <c r="L18" s="298"/>
      <c r="M18" s="298"/>
      <c r="N18" s="298"/>
      <c r="O18" s="299"/>
      <c r="P18" s="299"/>
      <c r="Q18" s="299"/>
      <c r="R18" s="299"/>
      <c r="S18" s="298"/>
      <c r="T18" s="298"/>
      <c r="U18" s="298"/>
      <c r="V18" s="298"/>
      <c r="W18" s="298"/>
      <c r="X18" s="298"/>
      <c r="Y18" s="299"/>
      <c r="Z18" s="299"/>
      <c r="AA18" s="299"/>
      <c r="AB18" s="299"/>
    </row>
    <row r="19" spans="1:28" s="129" customFormat="1">
      <c r="A19" s="134" t="s">
        <v>282</v>
      </c>
      <c r="B19" s="226"/>
      <c r="C19" s="293"/>
      <c r="D19" s="294"/>
      <c r="E19" s="297"/>
      <c r="F19" s="297"/>
      <c r="G19" s="298"/>
      <c r="H19" s="298"/>
      <c r="I19" s="298"/>
      <c r="J19" s="298"/>
      <c r="K19" s="298"/>
      <c r="L19" s="298"/>
      <c r="M19" s="298"/>
      <c r="N19" s="298"/>
      <c r="O19" s="299"/>
      <c r="P19" s="299"/>
      <c r="Q19" s="299"/>
      <c r="R19" s="299"/>
      <c r="S19" s="298"/>
      <c r="T19" s="298"/>
      <c r="U19" s="298"/>
      <c r="V19" s="298"/>
      <c r="W19" s="298"/>
      <c r="X19" s="298"/>
      <c r="Y19" s="299"/>
      <c r="Z19" s="299"/>
      <c r="AA19" s="299"/>
      <c r="AB19" s="299"/>
    </row>
    <row r="20" spans="1:28">
      <c r="A20" s="134"/>
      <c r="B20" s="229"/>
      <c r="C20" s="132"/>
      <c r="D20" s="133"/>
      <c r="E20" s="230"/>
      <c r="F20" s="231"/>
      <c r="G20" s="231"/>
      <c r="H20" s="231"/>
      <c r="I20" s="231"/>
      <c r="J20" s="231"/>
      <c r="K20" s="231"/>
      <c r="L20" s="231"/>
      <c r="M20" s="231"/>
      <c r="N20" s="231"/>
      <c r="O20" s="232"/>
      <c r="P20" s="232"/>
      <c r="Q20" s="232"/>
      <c r="R20" s="233"/>
      <c r="S20" s="231"/>
      <c r="T20" s="231"/>
      <c r="U20" s="231"/>
      <c r="V20" s="231"/>
      <c r="W20" s="231"/>
      <c r="X20" s="231"/>
      <c r="Y20" s="232"/>
      <c r="Z20" s="232"/>
      <c r="AA20" s="232"/>
      <c r="AB20" s="233"/>
    </row>
    <row r="21" spans="1:28">
      <c r="A21" s="134"/>
      <c r="B21" s="24" t="s">
        <v>103</v>
      </c>
      <c r="C21" s="27"/>
      <c r="D21" s="24"/>
      <c r="E21" s="56"/>
      <c r="F21" s="57"/>
      <c r="G21" s="57"/>
      <c r="H21" s="57"/>
      <c r="I21" s="57"/>
      <c r="J21" s="57"/>
      <c r="K21" s="57"/>
      <c r="L21" s="57"/>
      <c r="M21" s="57"/>
      <c r="N21" s="57"/>
      <c r="O21" s="54"/>
      <c r="P21" s="54"/>
      <c r="Q21" s="54"/>
      <c r="R21" s="55"/>
      <c r="S21" s="57"/>
      <c r="T21" s="57"/>
      <c r="U21" s="57"/>
      <c r="V21" s="57"/>
      <c r="W21" s="57"/>
      <c r="X21" s="57"/>
      <c r="Y21" s="54"/>
      <c r="Z21" s="54"/>
      <c r="AA21" s="54"/>
      <c r="AB21" s="55"/>
    </row>
    <row r="22" spans="1:28">
      <c r="A22" s="134"/>
      <c r="B22" s="28" t="s">
        <v>104</v>
      </c>
      <c r="C22" s="43"/>
      <c r="D22" s="220" t="s">
        <v>283</v>
      </c>
      <c r="E22" s="191" t="s">
        <v>52</v>
      </c>
      <c r="F22" s="191" t="s">
        <v>53</v>
      </c>
      <c r="G22" s="191" t="s">
        <v>54</v>
      </c>
      <c r="H22" s="191" t="s">
        <v>55</v>
      </c>
      <c r="I22" s="191" t="s">
        <v>56</v>
      </c>
      <c r="J22" s="191" t="s">
        <v>57</v>
      </c>
      <c r="K22" s="191" t="s">
        <v>58</v>
      </c>
      <c r="L22" s="191" t="s">
        <v>59</v>
      </c>
      <c r="M22" s="191" t="s">
        <v>60</v>
      </c>
      <c r="N22" s="191" t="s">
        <v>61</v>
      </c>
      <c r="O22" s="191" t="s">
        <v>62</v>
      </c>
      <c r="P22" s="191" t="s">
        <v>63</v>
      </c>
      <c r="Q22" s="191" t="s">
        <v>64</v>
      </c>
      <c r="R22" s="191" t="s">
        <v>65</v>
      </c>
      <c r="S22" s="191" t="s">
        <v>66</v>
      </c>
      <c r="T22" s="191" t="s">
        <v>67</v>
      </c>
      <c r="U22" s="191" t="s">
        <v>68</v>
      </c>
      <c r="V22" s="191" t="s">
        <v>69</v>
      </c>
      <c r="W22" s="191" t="s">
        <v>70</v>
      </c>
      <c r="X22" s="191" t="s">
        <v>71</v>
      </c>
      <c r="Y22" s="191" t="s">
        <v>72</v>
      </c>
      <c r="Z22" s="191" t="s">
        <v>73</v>
      </c>
      <c r="AA22" s="191" t="s">
        <v>74</v>
      </c>
      <c r="AB22" s="191" t="s">
        <v>75</v>
      </c>
    </row>
    <row r="23" spans="1:28">
      <c r="A23" s="134" t="s">
        <v>284</v>
      </c>
      <c r="B23" s="346" t="s">
        <v>106</v>
      </c>
      <c r="C23" s="293"/>
      <c r="D23" s="294">
        <v>0</v>
      </c>
      <c r="E23" s="295">
        <v>0</v>
      </c>
      <c r="F23" s="295">
        <v>0</v>
      </c>
      <c r="G23" s="364">
        <v>0</v>
      </c>
      <c r="H23" s="364">
        <v>0</v>
      </c>
      <c r="I23" s="364">
        <v>0</v>
      </c>
      <c r="J23" s="364">
        <v>0</v>
      </c>
      <c r="K23" s="364">
        <v>0</v>
      </c>
      <c r="L23" s="364">
        <v>0</v>
      </c>
      <c r="M23" s="364">
        <v>0</v>
      </c>
      <c r="N23" s="364">
        <v>0</v>
      </c>
      <c r="O23" s="364">
        <v>0</v>
      </c>
      <c r="P23" s="364">
        <v>0</v>
      </c>
      <c r="Q23" s="364">
        <v>0</v>
      </c>
      <c r="R23" s="364">
        <v>0</v>
      </c>
      <c r="S23" s="364">
        <v>0</v>
      </c>
      <c r="T23" s="364">
        <v>0</v>
      </c>
      <c r="U23" s="364">
        <v>0</v>
      </c>
      <c r="V23" s="364">
        <v>0</v>
      </c>
      <c r="W23" s="364">
        <v>0</v>
      </c>
      <c r="X23" s="364">
        <v>0</v>
      </c>
      <c r="Y23" s="364">
        <v>0</v>
      </c>
      <c r="Z23" s="364">
        <v>0</v>
      </c>
      <c r="AA23" s="364">
        <v>0</v>
      </c>
      <c r="AB23" s="364">
        <v>0</v>
      </c>
    </row>
    <row r="24" spans="1:28" s="129" customFormat="1">
      <c r="A24" s="134" t="s">
        <v>285</v>
      </c>
      <c r="B24" s="346" t="s">
        <v>108</v>
      </c>
      <c r="C24" s="293"/>
      <c r="D24" s="315">
        <v>0.42799999999999999</v>
      </c>
      <c r="E24" s="295">
        <v>0</v>
      </c>
      <c r="F24" s="295">
        <v>0</v>
      </c>
      <c r="G24" s="364">
        <v>0</v>
      </c>
      <c r="H24" s="364">
        <v>0</v>
      </c>
      <c r="I24" s="364">
        <v>0</v>
      </c>
      <c r="J24" s="364">
        <v>0</v>
      </c>
      <c r="K24" s="364">
        <v>0</v>
      </c>
      <c r="L24" s="364">
        <v>0</v>
      </c>
      <c r="M24" s="364">
        <v>0</v>
      </c>
      <c r="N24" s="364">
        <v>0</v>
      </c>
      <c r="O24" s="364">
        <v>0</v>
      </c>
      <c r="P24" s="364">
        <v>0</v>
      </c>
      <c r="Q24" s="364">
        <v>0</v>
      </c>
      <c r="R24" s="364">
        <v>0</v>
      </c>
      <c r="S24" s="364">
        <v>0</v>
      </c>
      <c r="T24" s="364">
        <v>0</v>
      </c>
      <c r="U24" s="364">
        <v>0</v>
      </c>
      <c r="V24" s="364">
        <v>0</v>
      </c>
      <c r="W24" s="364">
        <v>0</v>
      </c>
      <c r="X24" s="364">
        <v>0</v>
      </c>
      <c r="Y24" s="364">
        <v>0</v>
      </c>
      <c r="Z24" s="364">
        <v>0</v>
      </c>
      <c r="AA24" s="364">
        <v>0</v>
      </c>
      <c r="AB24" s="364">
        <v>0</v>
      </c>
    </row>
    <row r="25" spans="1:28">
      <c r="A25" s="134" t="s">
        <v>286</v>
      </c>
      <c r="B25" s="224"/>
      <c r="C25" s="293"/>
      <c r="D25" s="294"/>
      <c r="E25" s="195"/>
      <c r="F25" s="195"/>
      <c r="G25" s="148"/>
      <c r="H25" s="148"/>
      <c r="I25" s="148"/>
      <c r="J25" s="148"/>
      <c r="K25" s="148"/>
      <c r="L25" s="148"/>
      <c r="M25" s="148"/>
      <c r="N25" s="148"/>
      <c r="O25" s="296"/>
      <c r="P25" s="296"/>
      <c r="Q25" s="296"/>
      <c r="R25" s="296"/>
      <c r="S25" s="148"/>
      <c r="T25" s="148"/>
      <c r="U25" s="148"/>
      <c r="V25" s="148"/>
      <c r="W25" s="148"/>
      <c r="X25" s="148"/>
      <c r="Y25" s="296"/>
      <c r="Z25" s="296"/>
      <c r="AA25" s="296"/>
      <c r="AB25" s="296"/>
    </row>
    <row r="26" spans="1:28">
      <c r="A26" s="134" t="s">
        <v>287</v>
      </c>
      <c r="B26" s="221"/>
      <c r="C26" s="293"/>
      <c r="D26" s="294"/>
      <c r="E26" s="295"/>
      <c r="F26" s="295"/>
      <c r="G26" s="294"/>
      <c r="H26" s="294"/>
      <c r="I26" s="294"/>
      <c r="J26" s="294"/>
      <c r="K26" s="294"/>
      <c r="L26" s="294"/>
      <c r="M26" s="294"/>
      <c r="N26" s="294"/>
      <c r="O26" s="296"/>
      <c r="P26" s="296"/>
      <c r="Q26" s="296"/>
      <c r="R26" s="296"/>
      <c r="S26" s="294"/>
      <c r="T26" s="294"/>
      <c r="U26" s="294"/>
      <c r="V26" s="294"/>
      <c r="W26" s="294"/>
      <c r="X26" s="294"/>
      <c r="Y26" s="296"/>
      <c r="Z26" s="296"/>
      <c r="AA26" s="296"/>
      <c r="AB26" s="296"/>
    </row>
    <row r="27" spans="1:28">
      <c r="A27" s="134" t="s">
        <v>288</v>
      </c>
      <c r="B27" s="221"/>
      <c r="C27" s="293"/>
      <c r="D27" s="294"/>
      <c r="E27" s="295"/>
      <c r="F27" s="295"/>
      <c r="G27" s="294"/>
      <c r="H27" s="294"/>
      <c r="I27" s="294"/>
      <c r="J27" s="294"/>
      <c r="K27" s="294"/>
      <c r="L27" s="294"/>
      <c r="M27" s="294"/>
      <c r="N27" s="294"/>
      <c r="O27" s="296"/>
      <c r="P27" s="296"/>
      <c r="Q27" s="296"/>
      <c r="R27" s="296"/>
      <c r="S27" s="294"/>
      <c r="T27" s="294"/>
      <c r="U27" s="294"/>
      <c r="V27" s="294"/>
      <c r="W27" s="294"/>
      <c r="X27" s="294"/>
      <c r="Y27" s="296"/>
      <c r="Z27" s="296"/>
      <c r="AA27" s="296"/>
      <c r="AB27" s="296"/>
    </row>
    <row r="28" spans="1:28" s="129" customFormat="1">
      <c r="A28" s="134" t="s">
        <v>289</v>
      </c>
      <c r="B28" s="226"/>
      <c r="C28" s="300"/>
      <c r="D28" s="298"/>
      <c r="E28" s="297"/>
      <c r="F28" s="297"/>
      <c r="G28" s="298"/>
      <c r="H28" s="298"/>
      <c r="I28" s="298"/>
      <c r="J28" s="298"/>
      <c r="K28" s="298"/>
      <c r="L28" s="298"/>
      <c r="M28" s="298"/>
      <c r="N28" s="298"/>
      <c r="O28" s="299"/>
      <c r="P28" s="299"/>
      <c r="Q28" s="299"/>
      <c r="R28" s="299"/>
      <c r="S28" s="298"/>
      <c r="T28" s="298"/>
      <c r="U28" s="298"/>
      <c r="V28" s="298"/>
      <c r="W28" s="298"/>
      <c r="X28" s="298"/>
      <c r="Y28" s="299"/>
      <c r="Z28" s="299"/>
      <c r="AA28" s="299"/>
      <c r="AB28" s="299"/>
    </row>
    <row r="29" spans="1:28" s="129" customFormat="1">
      <c r="A29" s="134" t="s">
        <v>290</v>
      </c>
      <c r="B29" s="226"/>
      <c r="C29" s="300"/>
      <c r="D29" s="298"/>
      <c r="E29" s="297"/>
      <c r="F29" s="297"/>
      <c r="G29" s="298"/>
      <c r="H29" s="298"/>
      <c r="I29" s="298"/>
      <c r="J29" s="298"/>
      <c r="K29" s="298"/>
      <c r="L29" s="298"/>
      <c r="M29" s="298"/>
      <c r="N29" s="298"/>
      <c r="O29" s="299"/>
      <c r="P29" s="299"/>
      <c r="Q29" s="299"/>
      <c r="R29" s="299"/>
      <c r="S29" s="298"/>
      <c r="T29" s="298"/>
      <c r="U29" s="298"/>
      <c r="V29" s="298"/>
      <c r="W29" s="298"/>
      <c r="X29" s="298"/>
      <c r="Y29" s="299"/>
      <c r="Z29" s="299"/>
      <c r="AA29" s="299"/>
      <c r="AB29" s="299"/>
    </row>
    <row r="30" spans="1:28" s="129" customFormat="1">
      <c r="B30" s="239"/>
      <c r="C30" s="173"/>
      <c r="D30" s="301"/>
      <c r="E30" s="302"/>
      <c r="F30" s="302"/>
      <c r="G30" s="302"/>
      <c r="H30" s="302"/>
      <c r="I30" s="302"/>
      <c r="J30" s="302"/>
      <c r="K30" s="302"/>
      <c r="L30" s="302"/>
      <c r="M30" s="302"/>
      <c r="N30" s="302"/>
      <c r="O30" s="303"/>
      <c r="P30" s="303"/>
      <c r="Q30" s="303"/>
      <c r="R30" s="303"/>
      <c r="S30" s="302"/>
      <c r="T30" s="302"/>
      <c r="U30" s="302"/>
      <c r="V30" s="302"/>
      <c r="W30" s="302"/>
      <c r="X30" s="302"/>
      <c r="Y30" s="303"/>
      <c r="Z30" s="303"/>
      <c r="AA30" s="303"/>
      <c r="AB30" s="303"/>
    </row>
    <row r="31" spans="1:28" ht="31.5">
      <c r="A31" s="134">
        <v>1</v>
      </c>
      <c r="B31" s="110" t="s">
        <v>291</v>
      </c>
      <c r="C31" s="150"/>
      <c r="D31" s="152"/>
      <c r="E31" s="148">
        <f t="shared" ref="E31:R31" si="0">SUM(E13:E19,E23:E30)</f>
        <v>0</v>
      </c>
      <c r="F31" s="151">
        <f t="shared" si="0"/>
        <v>0</v>
      </c>
      <c r="G31" s="151">
        <f t="shared" si="0"/>
        <v>0</v>
      </c>
      <c r="H31" s="148">
        <f t="shared" si="0"/>
        <v>0</v>
      </c>
      <c r="I31" s="148">
        <f t="shared" si="0"/>
        <v>0</v>
      </c>
      <c r="J31" s="148">
        <f t="shared" si="0"/>
        <v>0</v>
      </c>
      <c r="K31" s="148">
        <f t="shared" si="0"/>
        <v>0</v>
      </c>
      <c r="L31" s="148">
        <f t="shared" si="0"/>
        <v>0</v>
      </c>
      <c r="M31" s="148">
        <f t="shared" si="0"/>
        <v>0</v>
      </c>
      <c r="N31" s="148">
        <f t="shared" si="0"/>
        <v>0</v>
      </c>
      <c r="O31" s="148">
        <f t="shared" si="0"/>
        <v>0</v>
      </c>
      <c r="P31" s="148">
        <f t="shared" si="0"/>
        <v>0</v>
      </c>
      <c r="Q31" s="148">
        <f t="shared" si="0"/>
        <v>0</v>
      </c>
      <c r="R31" s="148">
        <f t="shared" si="0"/>
        <v>0</v>
      </c>
      <c r="S31" s="148">
        <f t="shared" ref="S31:AB31" si="1">SUM(S13:S19,S23:S30)</f>
        <v>0</v>
      </c>
      <c r="T31" s="148">
        <f t="shared" si="1"/>
        <v>0</v>
      </c>
      <c r="U31" s="148">
        <f t="shared" si="1"/>
        <v>0</v>
      </c>
      <c r="V31" s="148">
        <f t="shared" si="1"/>
        <v>0</v>
      </c>
      <c r="W31" s="148">
        <f t="shared" si="1"/>
        <v>0</v>
      </c>
      <c r="X31" s="148">
        <f t="shared" si="1"/>
        <v>0</v>
      </c>
      <c r="Y31" s="148">
        <f t="shared" si="1"/>
        <v>0</v>
      </c>
      <c r="Z31" s="148">
        <f t="shared" si="1"/>
        <v>0</v>
      </c>
      <c r="AA31" s="148">
        <f t="shared" si="1"/>
        <v>0</v>
      </c>
      <c r="AB31" s="148">
        <f t="shared" si="1"/>
        <v>0</v>
      </c>
    </row>
    <row r="32" spans="1:28">
      <c r="A32" s="134"/>
      <c r="B32" s="27"/>
      <c r="C32" s="27"/>
      <c r="D32" s="24"/>
      <c r="E32" s="304"/>
      <c r="F32" s="279"/>
      <c r="G32" s="279"/>
      <c r="H32" s="279"/>
      <c r="I32" s="279"/>
      <c r="J32" s="279"/>
      <c r="K32" s="279"/>
      <c r="L32" s="279"/>
      <c r="M32" s="279"/>
      <c r="N32" s="279"/>
      <c r="O32" s="279"/>
      <c r="P32" s="279"/>
      <c r="Q32" s="279"/>
      <c r="R32" s="280"/>
      <c r="S32" s="279"/>
      <c r="T32" s="279"/>
      <c r="U32" s="279"/>
      <c r="V32" s="279"/>
      <c r="W32" s="279"/>
      <c r="X32" s="279"/>
      <c r="Y32" s="279"/>
      <c r="Z32" s="279"/>
      <c r="AA32" s="279"/>
      <c r="AB32" s="280"/>
    </row>
    <row r="33" spans="1:28">
      <c r="A33" s="134"/>
      <c r="B33" s="24" t="s">
        <v>212</v>
      </c>
      <c r="C33" s="27"/>
      <c r="D33" s="133"/>
      <c r="E33" s="52"/>
      <c r="F33" s="53"/>
      <c r="G33" s="53"/>
      <c r="H33" s="53"/>
      <c r="I33" s="53"/>
      <c r="J33" s="53"/>
      <c r="K33" s="53"/>
      <c r="L33" s="53"/>
      <c r="M33" s="53"/>
      <c r="N33" s="53"/>
      <c r="O33" s="54"/>
      <c r="P33" s="54"/>
      <c r="Q33" s="54"/>
      <c r="R33" s="55"/>
      <c r="S33" s="53"/>
      <c r="T33" s="53"/>
      <c r="U33" s="53"/>
      <c r="V33" s="53"/>
      <c r="W33" s="53"/>
      <c r="X33" s="53"/>
      <c r="Y33" s="54"/>
      <c r="Z33" s="54"/>
      <c r="AA33" s="54"/>
      <c r="AB33" s="55"/>
    </row>
    <row r="34" spans="1:28">
      <c r="A34" s="134"/>
      <c r="B34" s="133" t="s">
        <v>116</v>
      </c>
      <c r="C34" s="132"/>
      <c r="D34" s="220" t="s">
        <v>283</v>
      </c>
      <c r="E34" s="191" t="s">
        <v>52</v>
      </c>
      <c r="F34" s="191" t="s">
        <v>53</v>
      </c>
      <c r="G34" s="191" t="s">
        <v>54</v>
      </c>
      <c r="H34" s="191" t="s">
        <v>55</v>
      </c>
      <c r="I34" s="191" t="s">
        <v>56</v>
      </c>
      <c r="J34" s="191" t="s">
        <v>57</v>
      </c>
      <c r="K34" s="191" t="s">
        <v>58</v>
      </c>
      <c r="L34" s="191" t="s">
        <v>59</v>
      </c>
      <c r="M34" s="191" t="s">
        <v>60</v>
      </c>
      <c r="N34" s="191" t="s">
        <v>61</v>
      </c>
      <c r="O34" s="191" t="s">
        <v>62</v>
      </c>
      <c r="P34" s="191" t="s">
        <v>63</v>
      </c>
      <c r="Q34" s="191" t="s">
        <v>64</v>
      </c>
      <c r="R34" s="191" t="s">
        <v>65</v>
      </c>
      <c r="S34" s="191" t="s">
        <v>66</v>
      </c>
      <c r="T34" s="191" t="s">
        <v>67</v>
      </c>
      <c r="U34" s="191" t="s">
        <v>68</v>
      </c>
      <c r="V34" s="191" t="s">
        <v>69</v>
      </c>
      <c r="W34" s="191" t="s">
        <v>70</v>
      </c>
      <c r="X34" s="191" t="s">
        <v>71</v>
      </c>
      <c r="Y34" s="191" t="s">
        <v>72</v>
      </c>
      <c r="Z34" s="191" t="s">
        <v>73</v>
      </c>
      <c r="AA34" s="191" t="s">
        <v>74</v>
      </c>
      <c r="AB34" s="191" t="s">
        <v>75</v>
      </c>
    </row>
    <row r="35" spans="1:28">
      <c r="A35" s="134" t="s">
        <v>78</v>
      </c>
      <c r="B35" s="346" t="s">
        <v>118</v>
      </c>
      <c r="C35" s="156"/>
      <c r="D35" s="183">
        <v>0</v>
      </c>
      <c r="E35" s="295">
        <v>0</v>
      </c>
      <c r="F35" s="295">
        <v>0</v>
      </c>
      <c r="G35" s="364">
        <v>0</v>
      </c>
      <c r="H35" s="364">
        <v>0</v>
      </c>
      <c r="I35" s="364">
        <v>0</v>
      </c>
      <c r="J35" s="364">
        <v>0</v>
      </c>
      <c r="K35" s="364">
        <v>0</v>
      </c>
      <c r="L35" s="364">
        <v>0</v>
      </c>
      <c r="M35" s="364">
        <v>0</v>
      </c>
      <c r="N35" s="364">
        <v>0</v>
      </c>
      <c r="O35" s="364">
        <v>0</v>
      </c>
      <c r="P35" s="364">
        <v>0</v>
      </c>
      <c r="Q35" s="364">
        <v>0</v>
      </c>
      <c r="R35" s="364">
        <v>0</v>
      </c>
      <c r="S35" s="364">
        <v>0</v>
      </c>
      <c r="T35" s="364">
        <v>0</v>
      </c>
      <c r="U35" s="364">
        <v>0</v>
      </c>
      <c r="V35" s="364">
        <v>0</v>
      </c>
      <c r="W35" s="364">
        <v>0</v>
      </c>
      <c r="X35" s="364">
        <v>0</v>
      </c>
      <c r="Y35" s="364">
        <v>0</v>
      </c>
      <c r="Z35" s="364">
        <v>0</v>
      </c>
      <c r="AA35" s="364">
        <v>0</v>
      </c>
      <c r="AB35" s="364">
        <v>0</v>
      </c>
    </row>
    <row r="36" spans="1:28">
      <c r="A36" s="134" t="s">
        <v>292</v>
      </c>
      <c r="B36" s="346" t="s">
        <v>120</v>
      </c>
      <c r="C36" s="156"/>
      <c r="D36" s="183">
        <v>0</v>
      </c>
      <c r="E36" s="295">
        <v>0</v>
      </c>
      <c r="F36" s="295">
        <v>0</v>
      </c>
      <c r="G36" s="364">
        <v>0</v>
      </c>
      <c r="H36" s="364">
        <v>0</v>
      </c>
      <c r="I36" s="364">
        <v>0</v>
      </c>
      <c r="J36" s="364">
        <v>0</v>
      </c>
      <c r="K36" s="364">
        <v>0</v>
      </c>
      <c r="L36" s="364">
        <v>0</v>
      </c>
      <c r="M36" s="364">
        <v>0</v>
      </c>
      <c r="N36" s="364">
        <v>0</v>
      </c>
      <c r="O36" s="364">
        <v>0</v>
      </c>
      <c r="P36" s="364">
        <v>0</v>
      </c>
      <c r="Q36" s="364">
        <v>0</v>
      </c>
      <c r="R36" s="364">
        <v>0</v>
      </c>
      <c r="S36" s="364">
        <v>0</v>
      </c>
      <c r="T36" s="364">
        <v>0</v>
      </c>
      <c r="U36" s="364">
        <v>0</v>
      </c>
      <c r="V36" s="364">
        <v>0</v>
      </c>
      <c r="W36" s="364">
        <v>0</v>
      </c>
      <c r="X36" s="364">
        <v>0</v>
      </c>
      <c r="Y36" s="364">
        <v>0</v>
      </c>
      <c r="Z36" s="364">
        <v>0</v>
      </c>
      <c r="AA36" s="364">
        <v>0</v>
      </c>
      <c r="AB36" s="364">
        <v>0</v>
      </c>
    </row>
    <row r="37" spans="1:28">
      <c r="A37" s="134" t="s">
        <v>293</v>
      </c>
      <c r="B37" s="346" t="s">
        <v>122</v>
      </c>
      <c r="C37" s="156"/>
      <c r="D37" s="183">
        <v>0</v>
      </c>
      <c r="E37" s="295">
        <v>0</v>
      </c>
      <c r="F37" s="295">
        <v>0</v>
      </c>
      <c r="G37" s="364">
        <v>0</v>
      </c>
      <c r="H37" s="364">
        <v>0</v>
      </c>
      <c r="I37" s="364">
        <v>0</v>
      </c>
      <c r="J37" s="364">
        <v>0</v>
      </c>
      <c r="K37" s="364">
        <v>0</v>
      </c>
      <c r="L37" s="364">
        <v>0</v>
      </c>
      <c r="M37" s="364">
        <v>0</v>
      </c>
      <c r="N37" s="364">
        <v>0</v>
      </c>
      <c r="O37" s="364">
        <v>0</v>
      </c>
      <c r="P37" s="364">
        <v>0</v>
      </c>
      <c r="Q37" s="364">
        <v>0</v>
      </c>
      <c r="R37" s="364">
        <v>0</v>
      </c>
      <c r="S37" s="364">
        <v>0</v>
      </c>
      <c r="T37" s="364">
        <v>0</v>
      </c>
      <c r="U37" s="364">
        <v>0</v>
      </c>
      <c r="V37" s="364">
        <v>0</v>
      </c>
      <c r="W37" s="364">
        <v>0</v>
      </c>
      <c r="X37" s="364">
        <v>0</v>
      </c>
      <c r="Y37" s="364">
        <v>0</v>
      </c>
      <c r="Z37" s="364">
        <v>0</v>
      </c>
      <c r="AA37" s="364">
        <v>0</v>
      </c>
      <c r="AB37" s="364">
        <v>0</v>
      </c>
    </row>
    <row r="38" spans="1:28" s="129" customFormat="1">
      <c r="A38" s="134" t="s">
        <v>294</v>
      </c>
      <c r="B38" s="346" t="s">
        <v>125</v>
      </c>
      <c r="C38" s="156"/>
      <c r="D38" s="183">
        <v>0</v>
      </c>
      <c r="E38" s="295">
        <v>0</v>
      </c>
      <c r="F38" s="295">
        <v>0</v>
      </c>
      <c r="G38" s="364">
        <v>0</v>
      </c>
      <c r="H38" s="364">
        <v>0</v>
      </c>
      <c r="I38" s="364">
        <v>0</v>
      </c>
      <c r="J38" s="364">
        <v>0</v>
      </c>
      <c r="K38" s="364">
        <v>0</v>
      </c>
      <c r="L38" s="364">
        <v>0</v>
      </c>
      <c r="M38" s="364">
        <v>0</v>
      </c>
      <c r="N38" s="364">
        <v>0</v>
      </c>
      <c r="O38" s="364">
        <v>0</v>
      </c>
      <c r="P38" s="364">
        <v>0</v>
      </c>
      <c r="Q38" s="364">
        <v>0</v>
      </c>
      <c r="R38" s="364">
        <v>0</v>
      </c>
      <c r="S38" s="364">
        <v>0</v>
      </c>
      <c r="T38" s="364">
        <v>0</v>
      </c>
      <c r="U38" s="364">
        <v>0</v>
      </c>
      <c r="V38" s="364">
        <v>0</v>
      </c>
      <c r="W38" s="364">
        <v>0</v>
      </c>
      <c r="X38" s="364">
        <v>0</v>
      </c>
      <c r="Y38" s="364">
        <v>0</v>
      </c>
      <c r="Z38" s="364">
        <v>0</v>
      </c>
      <c r="AA38" s="364">
        <v>0</v>
      </c>
      <c r="AB38" s="364">
        <v>0</v>
      </c>
    </row>
    <row r="39" spans="1:28" s="129" customFormat="1">
      <c r="A39" s="134" t="s">
        <v>295</v>
      </c>
      <c r="B39" s="221"/>
      <c r="C39" s="156"/>
      <c r="D39" s="155"/>
      <c r="E39" s="153"/>
      <c r="F39" s="227"/>
      <c r="G39" s="157"/>
      <c r="H39" s="157"/>
      <c r="I39" s="157"/>
      <c r="J39" s="157"/>
      <c r="K39" s="157"/>
      <c r="L39" s="157"/>
      <c r="M39" s="157"/>
      <c r="N39" s="250"/>
      <c r="O39" s="158"/>
      <c r="P39" s="158"/>
      <c r="Q39" s="158"/>
      <c r="R39" s="158"/>
      <c r="S39" s="157"/>
      <c r="T39" s="157"/>
      <c r="U39" s="157"/>
      <c r="V39" s="157"/>
      <c r="W39" s="157"/>
      <c r="X39" s="250"/>
      <c r="Y39" s="158"/>
      <c r="Z39" s="158"/>
      <c r="AA39" s="158"/>
      <c r="AB39" s="158"/>
    </row>
    <row r="40" spans="1:28" s="129" customFormat="1">
      <c r="A40" s="134" t="s">
        <v>296</v>
      </c>
      <c r="B40" s="221"/>
      <c r="C40" s="156"/>
      <c r="D40" s="155"/>
      <c r="E40" s="153"/>
      <c r="F40" s="227"/>
      <c r="G40" s="157"/>
      <c r="H40" s="157"/>
      <c r="I40" s="157"/>
      <c r="J40" s="157"/>
      <c r="K40" s="157"/>
      <c r="L40" s="157"/>
      <c r="M40" s="157"/>
      <c r="N40" s="250"/>
      <c r="O40" s="158"/>
      <c r="P40" s="158"/>
      <c r="Q40" s="158"/>
      <c r="R40" s="158"/>
      <c r="S40" s="157"/>
      <c r="T40" s="157"/>
      <c r="U40" s="157"/>
      <c r="V40" s="157"/>
      <c r="W40" s="157"/>
      <c r="X40" s="250"/>
      <c r="Y40" s="158"/>
      <c r="Z40" s="158"/>
      <c r="AA40" s="158"/>
      <c r="AB40" s="158"/>
    </row>
    <row r="41" spans="1:28" s="129" customFormat="1">
      <c r="A41" s="134" t="s">
        <v>297</v>
      </c>
      <c r="B41" s="221"/>
      <c r="C41" s="156"/>
      <c r="D41" s="155"/>
      <c r="E41" s="153"/>
      <c r="F41" s="227"/>
      <c r="G41" s="157"/>
      <c r="H41" s="157"/>
      <c r="I41" s="157"/>
      <c r="J41" s="157"/>
      <c r="K41" s="157"/>
      <c r="L41" s="157"/>
      <c r="M41" s="157"/>
      <c r="N41" s="250"/>
      <c r="O41" s="158"/>
      <c r="P41" s="158"/>
      <c r="Q41" s="158"/>
      <c r="R41" s="158"/>
      <c r="S41" s="157"/>
      <c r="T41" s="157"/>
      <c r="U41" s="157"/>
      <c r="V41" s="157"/>
      <c r="W41" s="157"/>
      <c r="X41" s="250"/>
      <c r="Y41" s="158"/>
      <c r="Z41" s="158"/>
      <c r="AA41" s="158"/>
      <c r="AB41" s="158"/>
    </row>
    <row r="42" spans="1:28" s="129" customFormat="1">
      <c r="A42" s="134" t="s">
        <v>298</v>
      </c>
      <c r="B42" s="221"/>
      <c r="C42" s="156"/>
      <c r="D42" s="155"/>
      <c r="E42" s="153"/>
      <c r="F42" s="227"/>
      <c r="G42" s="157"/>
      <c r="H42" s="157"/>
      <c r="I42" s="157"/>
      <c r="J42" s="157"/>
      <c r="K42" s="157"/>
      <c r="L42" s="157"/>
      <c r="M42" s="157"/>
      <c r="N42" s="250"/>
      <c r="O42" s="158"/>
      <c r="P42" s="158"/>
      <c r="Q42" s="158"/>
      <c r="R42" s="158"/>
      <c r="S42" s="157"/>
      <c r="T42" s="157"/>
      <c r="U42" s="157"/>
      <c r="V42" s="157"/>
      <c r="W42" s="157"/>
      <c r="X42" s="250"/>
      <c r="Y42" s="158"/>
      <c r="Z42" s="158"/>
      <c r="AA42" s="158"/>
      <c r="AB42" s="158"/>
    </row>
    <row r="43" spans="1:28" s="129" customFormat="1">
      <c r="A43" s="134" t="s">
        <v>299</v>
      </c>
      <c r="B43" s="221"/>
      <c r="C43" s="156"/>
      <c r="D43" s="155"/>
      <c r="E43" s="153"/>
      <c r="F43" s="227"/>
      <c r="G43" s="157"/>
      <c r="H43" s="157"/>
      <c r="I43" s="157"/>
      <c r="J43" s="157"/>
      <c r="K43" s="157"/>
      <c r="L43" s="157"/>
      <c r="M43" s="157"/>
      <c r="N43" s="250"/>
      <c r="O43" s="158"/>
      <c r="P43" s="158"/>
      <c r="Q43" s="158"/>
      <c r="R43" s="158"/>
      <c r="S43" s="157"/>
      <c r="T43" s="157"/>
      <c r="U43" s="157"/>
      <c r="V43" s="157"/>
      <c r="W43" s="157"/>
      <c r="X43" s="250"/>
      <c r="Y43" s="158"/>
      <c r="Z43" s="158"/>
      <c r="AA43" s="158"/>
      <c r="AB43" s="158"/>
    </row>
    <row r="44" spans="1:28" s="129" customFormat="1">
      <c r="A44" s="134" t="s">
        <v>300</v>
      </c>
      <c r="B44" s="221"/>
      <c r="C44" s="156"/>
      <c r="D44" s="155"/>
      <c r="E44" s="153"/>
      <c r="F44" s="227"/>
      <c r="G44" s="157"/>
      <c r="H44" s="157"/>
      <c r="I44" s="157"/>
      <c r="J44" s="157"/>
      <c r="K44" s="157"/>
      <c r="L44" s="157"/>
      <c r="M44" s="157"/>
      <c r="N44" s="250"/>
      <c r="O44" s="158"/>
      <c r="P44" s="158"/>
      <c r="Q44" s="158"/>
      <c r="R44" s="158"/>
      <c r="S44" s="157"/>
      <c r="T44" s="157"/>
      <c r="U44" s="157"/>
      <c r="V44" s="157"/>
      <c r="W44" s="157"/>
      <c r="X44" s="250"/>
      <c r="Y44" s="158"/>
      <c r="Z44" s="158"/>
      <c r="AA44" s="158"/>
      <c r="AB44" s="158"/>
    </row>
    <row r="45" spans="1:28" s="129" customFormat="1">
      <c r="A45" s="134" t="s">
        <v>301</v>
      </c>
      <c r="B45" s="221"/>
      <c r="C45" s="156"/>
      <c r="D45" s="155"/>
      <c r="E45" s="153"/>
      <c r="F45" s="227"/>
      <c r="G45" s="157"/>
      <c r="H45" s="157"/>
      <c r="I45" s="157"/>
      <c r="J45" s="157"/>
      <c r="K45" s="157"/>
      <c r="L45" s="157"/>
      <c r="M45" s="157"/>
      <c r="N45" s="250"/>
      <c r="O45" s="158"/>
      <c r="P45" s="158"/>
      <c r="Q45" s="158"/>
      <c r="R45" s="158"/>
      <c r="S45" s="157"/>
      <c r="T45" s="157"/>
      <c r="U45" s="157"/>
      <c r="V45" s="157"/>
      <c r="W45" s="157"/>
      <c r="X45" s="250"/>
      <c r="Y45" s="158"/>
      <c r="Z45" s="158"/>
      <c r="AA45" s="158"/>
      <c r="AB45" s="158"/>
    </row>
    <row r="46" spans="1:28" s="129" customFormat="1">
      <c r="A46" s="134" t="s">
        <v>302</v>
      </c>
      <c r="B46" s="221"/>
      <c r="C46" s="156"/>
      <c r="D46" s="155"/>
      <c r="E46" s="153"/>
      <c r="F46" s="227"/>
      <c r="G46" s="157"/>
      <c r="H46" s="157"/>
      <c r="I46" s="157"/>
      <c r="J46" s="157"/>
      <c r="K46" s="157"/>
      <c r="L46" s="157"/>
      <c r="M46" s="157"/>
      <c r="N46" s="250"/>
      <c r="O46" s="158"/>
      <c r="P46" s="158"/>
      <c r="Q46" s="158"/>
      <c r="R46" s="158"/>
      <c r="S46" s="157"/>
      <c r="T46" s="157"/>
      <c r="U46" s="157"/>
      <c r="V46" s="157"/>
      <c r="W46" s="157"/>
      <c r="X46" s="250"/>
      <c r="Y46" s="158"/>
      <c r="Z46" s="158"/>
      <c r="AA46" s="158"/>
      <c r="AB46" s="158"/>
    </row>
    <row r="47" spans="1:28" s="129" customFormat="1">
      <c r="A47" s="134" t="s">
        <v>303</v>
      </c>
      <c r="B47" s="221"/>
      <c r="C47" s="156"/>
      <c r="D47" s="155"/>
      <c r="E47" s="153"/>
      <c r="F47" s="227"/>
      <c r="G47" s="157"/>
      <c r="H47" s="157"/>
      <c r="I47" s="157"/>
      <c r="J47" s="157"/>
      <c r="K47" s="157"/>
      <c r="L47" s="157"/>
      <c r="M47" s="157"/>
      <c r="N47" s="250"/>
      <c r="O47" s="158"/>
      <c r="P47" s="158"/>
      <c r="Q47" s="158"/>
      <c r="R47" s="158"/>
      <c r="S47" s="157"/>
      <c r="T47" s="157"/>
      <c r="U47" s="157"/>
      <c r="V47" s="157"/>
      <c r="W47" s="157"/>
      <c r="X47" s="250"/>
      <c r="Y47" s="158"/>
      <c r="Z47" s="158"/>
      <c r="AA47" s="158"/>
      <c r="AB47" s="158"/>
    </row>
    <row r="48" spans="1:28" s="129" customFormat="1">
      <c r="A48" s="137" t="s">
        <v>304</v>
      </c>
      <c r="B48" s="221"/>
      <c r="C48" s="156"/>
      <c r="D48" s="155"/>
      <c r="E48" s="153"/>
      <c r="F48" s="227"/>
      <c r="G48" s="157"/>
      <c r="H48" s="157"/>
      <c r="I48" s="157"/>
      <c r="J48" s="157"/>
      <c r="K48" s="157"/>
      <c r="L48" s="157"/>
      <c r="M48" s="157"/>
      <c r="N48" s="250"/>
      <c r="O48" s="158"/>
      <c r="P48" s="158"/>
      <c r="Q48" s="158"/>
      <c r="R48" s="158"/>
      <c r="S48" s="157"/>
      <c r="T48" s="157"/>
      <c r="U48" s="157"/>
      <c r="V48" s="157"/>
      <c r="W48" s="157"/>
      <c r="X48" s="250"/>
      <c r="Y48" s="158"/>
      <c r="Z48" s="158"/>
      <c r="AA48" s="158"/>
      <c r="AB48" s="158"/>
    </row>
    <row r="49" spans="1:28">
      <c r="A49" s="174"/>
      <c r="B49" s="229"/>
      <c r="C49" s="229"/>
      <c r="D49" s="305"/>
      <c r="E49" s="230"/>
      <c r="F49" s="231"/>
      <c r="G49" s="231"/>
      <c r="H49" s="231"/>
      <c r="I49" s="231"/>
      <c r="J49" s="231"/>
      <c r="K49" s="231"/>
      <c r="L49" s="231"/>
      <c r="M49" s="231"/>
      <c r="N49" s="231"/>
      <c r="O49" s="232"/>
      <c r="P49" s="232"/>
      <c r="Q49" s="232"/>
      <c r="R49" s="233"/>
      <c r="S49" s="231"/>
      <c r="T49" s="231"/>
      <c r="U49" s="231"/>
      <c r="V49" s="231"/>
      <c r="W49" s="231"/>
      <c r="X49" s="231"/>
      <c r="Y49" s="232"/>
      <c r="Z49" s="232"/>
      <c r="AA49" s="232"/>
      <c r="AB49" s="233"/>
    </row>
    <row r="50" spans="1:28">
      <c r="A50" s="134"/>
      <c r="B50" s="24" t="s">
        <v>137</v>
      </c>
      <c r="C50" s="132"/>
      <c r="D50" s="24"/>
      <c r="E50" s="56"/>
      <c r="F50" s="57"/>
      <c r="G50" s="57"/>
      <c r="H50" s="57"/>
      <c r="I50" s="57"/>
      <c r="J50" s="57"/>
      <c r="K50" s="57"/>
      <c r="L50" s="57"/>
      <c r="M50" s="57"/>
      <c r="N50" s="57"/>
      <c r="O50" s="54"/>
      <c r="P50" s="54"/>
      <c r="Q50" s="54"/>
      <c r="R50" s="55"/>
      <c r="S50" s="57"/>
      <c r="T50" s="57"/>
      <c r="U50" s="57"/>
      <c r="V50" s="57"/>
      <c r="W50" s="57"/>
      <c r="X50" s="57"/>
      <c r="Y50" s="54"/>
      <c r="Z50" s="54"/>
      <c r="AA50" s="54"/>
      <c r="AB50" s="55"/>
    </row>
    <row r="51" spans="1:28">
      <c r="A51" s="134"/>
      <c r="B51" s="133" t="s">
        <v>104</v>
      </c>
      <c r="C51" s="132"/>
      <c r="D51" s="220" t="s">
        <v>283</v>
      </c>
      <c r="E51" s="191" t="s">
        <v>52</v>
      </c>
      <c r="F51" s="191" t="s">
        <v>53</v>
      </c>
      <c r="G51" s="191" t="s">
        <v>54</v>
      </c>
      <c r="H51" s="191" t="s">
        <v>55</v>
      </c>
      <c r="I51" s="191" t="s">
        <v>56</v>
      </c>
      <c r="J51" s="191" t="s">
        <v>57</v>
      </c>
      <c r="K51" s="191" t="s">
        <v>58</v>
      </c>
      <c r="L51" s="191" t="s">
        <v>59</v>
      </c>
      <c r="M51" s="191" t="s">
        <v>60</v>
      </c>
      <c r="N51" s="191" t="s">
        <v>61</v>
      </c>
      <c r="O51" s="191" t="s">
        <v>62</v>
      </c>
      <c r="P51" s="191" t="s">
        <v>63</v>
      </c>
      <c r="Q51" s="191" t="s">
        <v>64</v>
      </c>
      <c r="R51" s="191" t="s">
        <v>65</v>
      </c>
      <c r="S51" s="191" t="s">
        <v>66</v>
      </c>
      <c r="T51" s="191" t="s">
        <v>67</v>
      </c>
      <c r="U51" s="191" t="s">
        <v>68</v>
      </c>
      <c r="V51" s="191" t="s">
        <v>69</v>
      </c>
      <c r="W51" s="191" t="s">
        <v>70</v>
      </c>
      <c r="X51" s="191" t="s">
        <v>71</v>
      </c>
      <c r="Y51" s="191" t="s">
        <v>72</v>
      </c>
      <c r="Z51" s="191" t="s">
        <v>73</v>
      </c>
      <c r="AA51" s="191" t="s">
        <v>74</v>
      </c>
      <c r="AB51" s="191" t="s">
        <v>75</v>
      </c>
    </row>
    <row r="52" spans="1:28">
      <c r="A52" s="134" t="s">
        <v>305</v>
      </c>
      <c r="B52" s="347" t="s">
        <v>139</v>
      </c>
      <c r="C52" s="156"/>
      <c r="D52" s="183">
        <v>0</v>
      </c>
      <c r="E52" s="295">
        <v>0</v>
      </c>
      <c r="F52" s="295">
        <v>0</v>
      </c>
      <c r="G52" s="364">
        <v>0</v>
      </c>
      <c r="H52" s="364">
        <v>0</v>
      </c>
      <c r="I52" s="364">
        <v>0</v>
      </c>
      <c r="J52" s="364">
        <v>0</v>
      </c>
      <c r="K52" s="364">
        <v>0</v>
      </c>
      <c r="L52" s="364">
        <v>0</v>
      </c>
      <c r="M52" s="364">
        <v>0</v>
      </c>
      <c r="N52" s="364">
        <v>0</v>
      </c>
      <c r="O52" s="364">
        <v>0</v>
      </c>
      <c r="P52" s="364">
        <v>0</v>
      </c>
      <c r="Q52" s="364">
        <v>0</v>
      </c>
      <c r="R52" s="364">
        <v>0</v>
      </c>
      <c r="S52" s="364">
        <v>0</v>
      </c>
      <c r="T52" s="364">
        <v>0</v>
      </c>
      <c r="U52" s="364">
        <v>0</v>
      </c>
      <c r="V52" s="364">
        <v>0</v>
      </c>
      <c r="W52" s="364">
        <v>0</v>
      </c>
      <c r="X52" s="364">
        <v>0</v>
      </c>
      <c r="Y52" s="364">
        <v>0</v>
      </c>
      <c r="Z52" s="364">
        <v>0</v>
      </c>
      <c r="AA52" s="364">
        <v>0</v>
      </c>
      <c r="AB52" s="364">
        <v>0</v>
      </c>
    </row>
    <row r="53" spans="1:28" s="129" customFormat="1">
      <c r="A53" s="134" t="s">
        <v>306</v>
      </c>
      <c r="B53" s="252"/>
      <c r="C53" s="156"/>
      <c r="D53" s="159"/>
      <c r="E53" s="92"/>
      <c r="F53" s="92"/>
      <c r="G53" s="58"/>
      <c r="H53" s="58"/>
      <c r="I53" s="58"/>
      <c r="J53" s="58"/>
      <c r="K53" s="58"/>
      <c r="L53" s="58"/>
      <c r="M53" s="58"/>
      <c r="N53" s="60"/>
      <c r="O53" s="59"/>
      <c r="P53" s="59"/>
      <c r="Q53" s="59"/>
      <c r="R53" s="59"/>
      <c r="S53" s="58"/>
      <c r="T53" s="58"/>
      <c r="U53" s="58"/>
      <c r="V53" s="58"/>
      <c r="W53" s="58"/>
      <c r="X53" s="60"/>
      <c r="Y53" s="59"/>
      <c r="Z53" s="59"/>
      <c r="AA53" s="59"/>
      <c r="AB53" s="59"/>
    </row>
    <row r="54" spans="1:28" s="129" customFormat="1">
      <c r="A54" s="134" t="s">
        <v>307</v>
      </c>
      <c r="B54" s="252"/>
      <c r="C54" s="156"/>
      <c r="D54" s="159"/>
      <c r="E54" s="92"/>
      <c r="F54" s="92"/>
      <c r="G54" s="58"/>
      <c r="H54" s="58"/>
      <c r="I54" s="58"/>
      <c r="J54" s="58"/>
      <c r="K54" s="58"/>
      <c r="L54" s="58"/>
      <c r="M54" s="58"/>
      <c r="N54" s="60"/>
      <c r="O54" s="59"/>
      <c r="P54" s="59"/>
      <c r="Q54" s="59"/>
      <c r="R54" s="59"/>
      <c r="S54" s="58"/>
      <c r="T54" s="58"/>
      <c r="U54" s="58"/>
      <c r="V54" s="58"/>
      <c r="W54" s="58"/>
      <c r="X54" s="60"/>
      <c r="Y54" s="59"/>
      <c r="Z54" s="59"/>
      <c r="AA54" s="59"/>
      <c r="AB54" s="59"/>
    </row>
    <row r="55" spans="1:28" s="129" customFormat="1">
      <c r="A55" s="134" t="s">
        <v>308</v>
      </c>
      <c r="B55" s="252"/>
      <c r="C55" s="156"/>
      <c r="D55" s="159"/>
      <c r="E55" s="92"/>
      <c r="F55" s="92"/>
      <c r="G55" s="58"/>
      <c r="H55" s="58"/>
      <c r="I55" s="58"/>
      <c r="J55" s="58"/>
      <c r="K55" s="58"/>
      <c r="L55" s="58"/>
      <c r="M55" s="58"/>
      <c r="N55" s="60"/>
      <c r="O55" s="59"/>
      <c r="P55" s="59"/>
      <c r="Q55" s="59"/>
      <c r="R55" s="59"/>
      <c r="S55" s="58"/>
      <c r="T55" s="58"/>
      <c r="U55" s="58"/>
      <c r="V55" s="58"/>
      <c r="W55" s="58"/>
      <c r="X55" s="60"/>
      <c r="Y55" s="59"/>
      <c r="Z55" s="59"/>
      <c r="AA55" s="59"/>
      <c r="AB55" s="59"/>
    </row>
    <row r="56" spans="1:28" s="129" customFormat="1">
      <c r="A56" s="134" t="s">
        <v>309</v>
      </c>
      <c r="B56" s="252"/>
      <c r="C56" s="156"/>
      <c r="D56" s="159"/>
      <c r="E56" s="92"/>
      <c r="F56" s="92"/>
      <c r="G56" s="58"/>
      <c r="H56" s="58"/>
      <c r="I56" s="58"/>
      <c r="J56" s="58"/>
      <c r="K56" s="58"/>
      <c r="L56" s="58"/>
      <c r="M56" s="58"/>
      <c r="N56" s="60"/>
      <c r="O56" s="59"/>
      <c r="P56" s="59"/>
      <c r="Q56" s="59"/>
      <c r="R56" s="59"/>
      <c r="S56" s="58"/>
      <c r="T56" s="58"/>
      <c r="U56" s="58"/>
      <c r="V56" s="58"/>
      <c r="W56" s="58"/>
      <c r="X56" s="60"/>
      <c r="Y56" s="59"/>
      <c r="Z56" s="59"/>
      <c r="AA56" s="59"/>
      <c r="AB56" s="59"/>
    </row>
    <row r="57" spans="1:28">
      <c r="A57" s="134" t="s">
        <v>310</v>
      </c>
      <c r="B57" s="252"/>
      <c r="C57" s="156"/>
      <c r="D57" s="159"/>
      <c r="E57" s="153"/>
      <c r="F57" s="153"/>
      <c r="G57" s="157"/>
      <c r="H57" s="157"/>
      <c r="I57" s="157"/>
      <c r="J57" s="157"/>
      <c r="K57" s="157"/>
      <c r="L57" s="157"/>
      <c r="M57" s="157"/>
      <c r="N57" s="250"/>
      <c r="O57" s="158"/>
      <c r="P57" s="158"/>
      <c r="Q57" s="158"/>
      <c r="R57" s="158"/>
      <c r="S57" s="157"/>
      <c r="T57" s="157"/>
      <c r="U57" s="157"/>
      <c r="V57" s="157"/>
      <c r="W57" s="157"/>
      <c r="X57" s="250"/>
      <c r="Y57" s="158"/>
      <c r="Z57" s="158"/>
      <c r="AA57" s="158"/>
      <c r="AB57" s="158"/>
    </row>
    <row r="58" spans="1:28">
      <c r="A58" s="134"/>
      <c r="B58" s="306"/>
      <c r="C58" s="307"/>
      <c r="D58" s="308"/>
      <c r="E58" s="309"/>
      <c r="F58" s="309"/>
      <c r="G58" s="309"/>
      <c r="H58" s="309"/>
      <c r="I58" s="309"/>
      <c r="J58" s="309"/>
      <c r="K58" s="309"/>
      <c r="L58" s="309"/>
      <c r="M58" s="309"/>
      <c r="N58" s="242"/>
      <c r="O58" s="244"/>
      <c r="P58" s="244"/>
      <c r="Q58" s="244"/>
      <c r="R58" s="244"/>
      <c r="S58" s="309"/>
      <c r="T58" s="309"/>
      <c r="U58" s="309"/>
      <c r="V58" s="309"/>
      <c r="W58" s="309"/>
      <c r="X58" s="242"/>
      <c r="Y58" s="244"/>
      <c r="Z58" s="244"/>
      <c r="AA58" s="244"/>
      <c r="AB58" s="244"/>
    </row>
    <row r="59" spans="1:28">
      <c r="A59" s="134">
        <v>2</v>
      </c>
      <c r="B59" s="310" t="s">
        <v>311</v>
      </c>
      <c r="C59" s="311"/>
      <c r="D59" s="312"/>
      <c r="E59" s="248">
        <f t="shared" ref="E59:R59" si="2">SUM(E35:E48,E52:E57)</f>
        <v>0</v>
      </c>
      <c r="F59" s="248">
        <f t="shared" si="2"/>
        <v>0</v>
      </c>
      <c r="G59" s="188">
        <f t="shared" si="2"/>
        <v>0</v>
      </c>
      <c r="H59" s="188">
        <f t="shared" si="2"/>
        <v>0</v>
      </c>
      <c r="I59" s="188">
        <f t="shared" si="2"/>
        <v>0</v>
      </c>
      <c r="J59" s="188">
        <f t="shared" si="2"/>
        <v>0</v>
      </c>
      <c r="K59" s="188">
        <f t="shared" si="2"/>
        <v>0</v>
      </c>
      <c r="L59" s="188">
        <f t="shared" si="2"/>
        <v>0</v>
      </c>
      <c r="M59" s="188">
        <f t="shared" si="2"/>
        <v>0</v>
      </c>
      <c r="N59" s="188">
        <f t="shared" si="2"/>
        <v>0</v>
      </c>
      <c r="O59" s="188">
        <f t="shared" si="2"/>
        <v>0</v>
      </c>
      <c r="P59" s="188">
        <f t="shared" si="2"/>
        <v>0</v>
      </c>
      <c r="Q59" s="188">
        <f t="shared" si="2"/>
        <v>0</v>
      </c>
      <c r="R59" s="188">
        <f t="shared" si="2"/>
        <v>0</v>
      </c>
      <c r="S59" s="188">
        <f t="shared" ref="S59:AB59" si="3">SUM(S35:S48,S52:S57)</f>
        <v>0</v>
      </c>
      <c r="T59" s="188">
        <f t="shared" si="3"/>
        <v>0</v>
      </c>
      <c r="U59" s="188">
        <f t="shared" si="3"/>
        <v>0</v>
      </c>
      <c r="V59" s="188">
        <f t="shared" si="3"/>
        <v>0</v>
      </c>
      <c r="W59" s="188">
        <f t="shared" si="3"/>
        <v>0</v>
      </c>
      <c r="X59" s="188">
        <f t="shared" si="3"/>
        <v>0</v>
      </c>
      <c r="Y59" s="188">
        <f t="shared" si="3"/>
        <v>0</v>
      </c>
      <c r="Z59" s="188">
        <f t="shared" si="3"/>
        <v>0</v>
      </c>
      <c r="AA59" s="188">
        <f t="shared" si="3"/>
        <v>0</v>
      </c>
      <c r="AB59" s="188">
        <f t="shared" si="3"/>
        <v>0</v>
      </c>
    </row>
    <row r="60" spans="1:28">
      <c r="A60" s="134"/>
      <c r="B60" s="285"/>
      <c r="C60" s="286"/>
      <c r="D60" s="287"/>
      <c r="E60" s="288"/>
      <c r="F60" s="288"/>
      <c r="G60" s="288"/>
      <c r="H60" s="288"/>
      <c r="I60" s="288"/>
      <c r="J60" s="288"/>
      <c r="K60" s="288"/>
      <c r="L60" s="288"/>
      <c r="M60" s="288"/>
      <c r="N60" s="288"/>
      <c r="O60" s="288"/>
      <c r="P60" s="288"/>
      <c r="Q60" s="288"/>
      <c r="R60" s="289"/>
      <c r="S60" s="288"/>
      <c r="T60" s="288"/>
      <c r="U60" s="288"/>
      <c r="V60" s="288"/>
      <c r="W60" s="288"/>
      <c r="X60" s="288"/>
      <c r="Y60" s="288"/>
      <c r="Z60" s="288"/>
      <c r="AA60" s="288"/>
      <c r="AB60" s="289"/>
    </row>
    <row r="61" spans="1:28" ht="15" customHeight="1">
      <c r="A61" s="134">
        <v>3</v>
      </c>
      <c r="B61" s="104" t="s">
        <v>312</v>
      </c>
      <c r="C61" s="105"/>
      <c r="D61" s="106"/>
      <c r="E61" s="181">
        <f t="shared" ref="E61:R61" si="4">E31+E59</f>
        <v>0</v>
      </c>
      <c r="F61" s="181">
        <f t="shared" si="4"/>
        <v>0</v>
      </c>
      <c r="G61" s="107">
        <f t="shared" si="4"/>
        <v>0</v>
      </c>
      <c r="H61" s="107">
        <f t="shared" si="4"/>
        <v>0</v>
      </c>
      <c r="I61" s="107">
        <f t="shared" si="4"/>
        <v>0</v>
      </c>
      <c r="J61" s="107">
        <f t="shared" si="4"/>
        <v>0</v>
      </c>
      <c r="K61" s="107">
        <f t="shared" si="4"/>
        <v>0</v>
      </c>
      <c r="L61" s="107">
        <f t="shared" si="4"/>
        <v>0</v>
      </c>
      <c r="M61" s="107">
        <f t="shared" si="4"/>
        <v>0</v>
      </c>
      <c r="N61" s="107">
        <f t="shared" si="4"/>
        <v>0</v>
      </c>
      <c r="O61" s="107">
        <f t="shared" si="4"/>
        <v>0</v>
      </c>
      <c r="P61" s="107">
        <f t="shared" si="4"/>
        <v>0</v>
      </c>
      <c r="Q61" s="107">
        <f t="shared" si="4"/>
        <v>0</v>
      </c>
      <c r="R61" s="107">
        <f t="shared" si="4"/>
        <v>0</v>
      </c>
      <c r="S61" s="107">
        <f t="shared" ref="S61:AB61" si="5">S31+S59</f>
        <v>0</v>
      </c>
      <c r="T61" s="107">
        <f t="shared" si="5"/>
        <v>0</v>
      </c>
      <c r="U61" s="107">
        <f t="shared" si="5"/>
        <v>0</v>
      </c>
      <c r="V61" s="107">
        <f t="shared" si="5"/>
        <v>0</v>
      </c>
      <c r="W61" s="107">
        <f t="shared" si="5"/>
        <v>0</v>
      </c>
      <c r="X61" s="107">
        <f t="shared" si="5"/>
        <v>0</v>
      </c>
      <c r="Y61" s="107">
        <f t="shared" si="5"/>
        <v>0</v>
      </c>
      <c r="Z61" s="107">
        <f t="shared" si="5"/>
        <v>0</v>
      </c>
      <c r="AA61" s="107">
        <f t="shared" si="5"/>
        <v>0</v>
      </c>
      <c r="AB61" s="107">
        <f t="shared" si="5"/>
        <v>0</v>
      </c>
    </row>
    <row r="62" spans="1:28">
      <c r="A62" s="134"/>
      <c r="B62" s="24"/>
      <c r="C62" s="27"/>
      <c r="D62" s="24"/>
      <c r="E62" s="46"/>
      <c r="F62" s="46"/>
      <c r="G62" s="46"/>
      <c r="H62" s="46"/>
      <c r="I62" s="46"/>
      <c r="J62" s="46"/>
      <c r="K62" s="46"/>
      <c r="L62" s="46"/>
      <c r="M62" s="46"/>
      <c r="N62" s="46"/>
      <c r="O62" s="46"/>
      <c r="P62" s="46"/>
      <c r="Q62" s="46"/>
      <c r="R62" s="46"/>
      <c r="S62" s="46"/>
      <c r="T62" s="46"/>
      <c r="U62" s="46"/>
      <c r="V62" s="46"/>
      <c r="W62" s="46"/>
      <c r="X62" s="46"/>
      <c r="Y62" s="46"/>
      <c r="Z62" s="46"/>
      <c r="AA62" s="46"/>
      <c r="AB62" s="46"/>
    </row>
    <row r="63" spans="1:28" ht="15" customHeight="1">
      <c r="A63" s="134"/>
      <c r="B63" s="61"/>
      <c r="C63" s="62"/>
      <c r="D63" s="49"/>
      <c r="E63" s="46"/>
      <c r="F63" s="46"/>
      <c r="G63" s="46"/>
      <c r="H63" s="46"/>
      <c r="I63" s="46"/>
      <c r="J63" s="46"/>
      <c r="K63" s="46"/>
      <c r="L63" s="46"/>
      <c r="M63" s="46"/>
      <c r="N63" s="46"/>
      <c r="O63" s="46"/>
      <c r="P63" s="46"/>
      <c r="Q63" s="46"/>
      <c r="R63" s="46"/>
      <c r="S63" s="46"/>
      <c r="T63" s="46"/>
      <c r="U63" s="46"/>
      <c r="V63" s="46"/>
      <c r="W63" s="46"/>
      <c r="X63" s="46"/>
      <c r="Y63" s="46"/>
      <c r="Z63" s="46"/>
      <c r="AA63" s="46"/>
      <c r="AB63" s="46"/>
    </row>
    <row r="64" spans="1:28" s="33" customFormat="1" ht="15" customHeight="1">
      <c r="A64" s="76"/>
      <c r="B64" s="139" t="s">
        <v>313</v>
      </c>
      <c r="C64" s="32"/>
      <c r="D64" s="49"/>
      <c r="E64" s="49"/>
      <c r="F64" s="49"/>
      <c r="G64" s="50"/>
      <c r="H64" s="50"/>
      <c r="I64" s="50"/>
      <c r="J64" s="50"/>
      <c r="K64" s="50"/>
      <c r="L64" s="50"/>
      <c r="M64" s="50"/>
      <c r="N64" s="50"/>
      <c r="O64" s="47"/>
      <c r="P64" s="47"/>
      <c r="Q64" s="47"/>
      <c r="R64" s="47"/>
      <c r="S64" s="50"/>
      <c r="T64" s="50"/>
      <c r="U64" s="50"/>
      <c r="V64" s="50"/>
      <c r="W64" s="50"/>
      <c r="X64" s="50"/>
      <c r="Y64" s="47"/>
      <c r="Z64" s="47"/>
      <c r="AA64" s="47"/>
      <c r="AB64" s="47"/>
    </row>
    <row r="65" spans="1:28" ht="15" customHeight="1">
      <c r="A65" s="134"/>
      <c r="B65" s="24" t="s">
        <v>148</v>
      </c>
      <c r="C65" s="27"/>
      <c r="D65" s="49"/>
      <c r="E65" s="49"/>
      <c r="F65" s="49"/>
      <c r="G65" s="50"/>
      <c r="H65" s="50"/>
      <c r="I65" s="50"/>
      <c r="J65" s="50"/>
      <c r="K65" s="50"/>
      <c r="L65" s="50"/>
      <c r="M65" s="50"/>
      <c r="N65" s="50"/>
      <c r="O65" s="47"/>
      <c r="P65" s="47"/>
      <c r="Q65" s="47"/>
      <c r="R65" s="47"/>
      <c r="S65" s="50"/>
      <c r="T65" s="50"/>
      <c r="U65" s="50"/>
      <c r="V65" s="50"/>
      <c r="W65" s="50"/>
      <c r="X65" s="50"/>
      <c r="Y65" s="47"/>
      <c r="Z65" s="47"/>
      <c r="AA65" s="47"/>
      <c r="AB65" s="47"/>
    </row>
    <row r="66" spans="1:28">
      <c r="A66" s="134"/>
      <c r="B66" s="133" t="s">
        <v>149</v>
      </c>
      <c r="C66" s="26"/>
      <c r="D66" s="220" t="s">
        <v>283</v>
      </c>
      <c r="E66" s="191" t="s">
        <v>52</v>
      </c>
      <c r="F66" s="191" t="s">
        <v>53</v>
      </c>
      <c r="G66" s="191" t="s">
        <v>54</v>
      </c>
      <c r="H66" s="191" t="s">
        <v>55</v>
      </c>
      <c r="I66" s="191" t="s">
        <v>56</v>
      </c>
      <c r="J66" s="191" t="s">
        <v>57</v>
      </c>
      <c r="K66" s="191" t="s">
        <v>58</v>
      </c>
      <c r="L66" s="191" t="s">
        <v>59</v>
      </c>
      <c r="M66" s="191" t="s">
        <v>60</v>
      </c>
      <c r="N66" s="191" t="s">
        <v>61</v>
      </c>
      <c r="O66" s="191" t="s">
        <v>62</v>
      </c>
      <c r="P66" s="191" t="s">
        <v>63</v>
      </c>
      <c r="Q66" s="191" t="s">
        <v>64</v>
      </c>
      <c r="R66" s="191" t="s">
        <v>65</v>
      </c>
      <c r="S66" s="191" t="s">
        <v>66</v>
      </c>
      <c r="T66" s="191" t="s">
        <v>67</v>
      </c>
      <c r="U66" s="191" t="s">
        <v>68</v>
      </c>
      <c r="V66" s="191" t="s">
        <v>69</v>
      </c>
      <c r="W66" s="191" t="s">
        <v>70</v>
      </c>
      <c r="X66" s="191" t="s">
        <v>71</v>
      </c>
      <c r="Y66" s="191" t="s">
        <v>72</v>
      </c>
      <c r="Z66" s="191" t="s">
        <v>73</v>
      </c>
      <c r="AA66" s="191" t="s">
        <v>74</v>
      </c>
      <c r="AB66" s="191" t="s">
        <v>75</v>
      </c>
    </row>
    <row r="67" spans="1:28" s="2" customFormat="1">
      <c r="A67" s="135" t="s">
        <v>314</v>
      </c>
      <c r="B67" s="257"/>
      <c r="C67" s="290"/>
      <c r="D67" s="162"/>
      <c r="E67" s="211"/>
      <c r="F67" s="211"/>
      <c r="G67" s="157"/>
      <c r="H67" s="157"/>
      <c r="I67" s="157"/>
      <c r="J67" s="157"/>
      <c r="K67" s="157"/>
      <c r="L67" s="157"/>
      <c r="M67" s="157"/>
      <c r="N67" s="250"/>
      <c r="O67" s="158"/>
      <c r="P67" s="158"/>
      <c r="Q67" s="158"/>
      <c r="R67" s="158"/>
      <c r="S67" s="157"/>
      <c r="T67" s="157"/>
      <c r="U67" s="157"/>
      <c r="V67" s="157"/>
      <c r="W67" s="157"/>
      <c r="X67" s="250"/>
      <c r="Y67" s="158"/>
      <c r="Z67" s="158"/>
      <c r="AA67" s="158"/>
      <c r="AB67" s="158"/>
    </row>
    <row r="68" spans="1:28" s="2" customFormat="1">
      <c r="A68" s="135" t="s">
        <v>315</v>
      </c>
      <c r="B68" s="260"/>
      <c r="C68" s="290"/>
      <c r="D68" s="162"/>
      <c r="E68" s="211"/>
      <c r="F68" s="211"/>
      <c r="G68" s="157"/>
      <c r="H68" s="157"/>
      <c r="I68" s="157"/>
      <c r="J68" s="157"/>
      <c r="K68" s="157"/>
      <c r="L68" s="157"/>
      <c r="M68" s="157"/>
      <c r="N68" s="250"/>
      <c r="O68" s="158"/>
      <c r="P68" s="158"/>
      <c r="Q68" s="158"/>
      <c r="R68" s="158"/>
      <c r="S68" s="157"/>
      <c r="T68" s="157"/>
      <c r="U68" s="157"/>
      <c r="V68" s="157"/>
      <c r="W68" s="157"/>
      <c r="X68" s="250"/>
      <c r="Y68" s="158"/>
      <c r="Z68" s="158"/>
      <c r="AA68" s="158"/>
      <c r="AB68" s="158"/>
    </row>
    <row r="69" spans="1:28" s="2" customFormat="1">
      <c r="A69" s="135" t="s">
        <v>316</v>
      </c>
      <c r="B69" s="260"/>
      <c r="C69" s="290"/>
      <c r="D69" s="162"/>
      <c r="E69" s="211"/>
      <c r="F69" s="211"/>
      <c r="G69" s="157"/>
      <c r="H69" s="157"/>
      <c r="I69" s="157"/>
      <c r="J69" s="157"/>
      <c r="K69" s="157"/>
      <c r="L69" s="157"/>
      <c r="M69" s="157"/>
      <c r="N69" s="250"/>
      <c r="O69" s="158"/>
      <c r="P69" s="158"/>
      <c r="Q69" s="158"/>
      <c r="R69" s="158"/>
      <c r="S69" s="157"/>
      <c r="T69" s="157"/>
      <c r="U69" s="157"/>
      <c r="V69" s="157"/>
      <c r="W69" s="157"/>
      <c r="X69" s="250"/>
      <c r="Y69" s="158"/>
      <c r="Z69" s="158"/>
      <c r="AA69" s="158"/>
      <c r="AB69" s="158"/>
    </row>
    <row r="70" spans="1:28" s="2" customFormat="1">
      <c r="A70" s="135" t="s">
        <v>317</v>
      </c>
      <c r="B70" s="260"/>
      <c r="C70" s="290"/>
      <c r="D70" s="162"/>
      <c r="E70" s="211"/>
      <c r="F70" s="211"/>
      <c r="G70" s="157"/>
      <c r="H70" s="157"/>
      <c r="I70" s="157"/>
      <c r="J70" s="157"/>
      <c r="K70" s="157"/>
      <c r="L70" s="157"/>
      <c r="M70" s="157"/>
      <c r="N70" s="250"/>
      <c r="O70" s="158"/>
      <c r="P70" s="158"/>
      <c r="Q70" s="158"/>
      <c r="R70" s="158"/>
      <c r="S70" s="157"/>
      <c r="T70" s="157"/>
      <c r="U70" s="157"/>
      <c r="V70" s="157"/>
      <c r="W70" s="157"/>
      <c r="X70" s="250"/>
      <c r="Y70" s="158"/>
      <c r="Z70" s="158"/>
      <c r="AA70" s="158"/>
      <c r="AB70" s="158"/>
    </row>
    <row r="71" spans="1:28" s="2" customFormat="1">
      <c r="A71" s="134" t="s">
        <v>318</v>
      </c>
      <c r="B71" s="260"/>
      <c r="C71" s="290"/>
      <c r="D71" s="162"/>
      <c r="E71" s="211"/>
      <c r="F71" s="211"/>
      <c r="G71" s="157"/>
      <c r="H71" s="157"/>
      <c r="I71" s="157"/>
      <c r="J71" s="157"/>
      <c r="K71" s="157"/>
      <c r="L71" s="157"/>
      <c r="M71" s="157"/>
      <c r="N71" s="250"/>
      <c r="O71" s="158"/>
      <c r="P71" s="158"/>
      <c r="Q71" s="158"/>
      <c r="R71" s="158"/>
      <c r="S71" s="157"/>
      <c r="T71" s="157"/>
      <c r="U71" s="157"/>
      <c r="V71" s="157"/>
      <c r="W71" s="157"/>
      <c r="X71" s="250"/>
      <c r="Y71" s="158"/>
      <c r="Z71" s="158"/>
      <c r="AA71" s="158"/>
      <c r="AB71" s="158"/>
    </row>
    <row r="72" spans="1:28" s="2" customFormat="1">
      <c r="A72" s="135" t="s">
        <v>319</v>
      </c>
      <c r="B72" s="260"/>
      <c r="C72" s="290"/>
      <c r="D72" s="162"/>
      <c r="E72" s="211"/>
      <c r="F72" s="211"/>
      <c r="G72" s="157"/>
      <c r="H72" s="157"/>
      <c r="I72" s="157"/>
      <c r="J72" s="157"/>
      <c r="K72" s="157"/>
      <c r="L72" s="157"/>
      <c r="M72" s="157"/>
      <c r="N72" s="250"/>
      <c r="O72" s="158"/>
      <c r="P72" s="158"/>
      <c r="Q72" s="158"/>
      <c r="R72" s="158"/>
      <c r="S72" s="157"/>
      <c r="T72" s="157"/>
      <c r="U72" s="157"/>
      <c r="V72" s="157"/>
      <c r="W72" s="157"/>
      <c r="X72" s="250"/>
      <c r="Y72" s="158"/>
      <c r="Z72" s="158"/>
      <c r="AA72" s="158"/>
      <c r="AB72" s="158"/>
    </row>
    <row r="73" spans="1:28" s="2" customFormat="1">
      <c r="A73" s="135" t="s">
        <v>320</v>
      </c>
      <c r="B73" s="260"/>
      <c r="C73" s="290"/>
      <c r="D73" s="162"/>
      <c r="E73" s="211"/>
      <c r="F73" s="211"/>
      <c r="G73" s="157"/>
      <c r="H73" s="157"/>
      <c r="I73" s="157"/>
      <c r="J73" s="157"/>
      <c r="K73" s="157"/>
      <c r="L73" s="157"/>
      <c r="M73" s="157"/>
      <c r="N73" s="250"/>
      <c r="O73" s="158"/>
      <c r="P73" s="158"/>
      <c r="Q73" s="158"/>
      <c r="R73" s="158"/>
      <c r="S73" s="157"/>
      <c r="T73" s="157"/>
      <c r="U73" s="157"/>
      <c r="V73" s="157"/>
      <c r="W73" s="157"/>
      <c r="X73" s="250"/>
      <c r="Y73" s="158"/>
      <c r="Z73" s="158"/>
      <c r="AA73" s="158"/>
      <c r="AB73" s="158"/>
    </row>
    <row r="74" spans="1:28" s="2" customFormat="1">
      <c r="A74" s="135" t="s">
        <v>321</v>
      </c>
      <c r="B74" s="260"/>
      <c r="C74" s="290"/>
      <c r="D74" s="162"/>
      <c r="E74" s="211"/>
      <c r="F74" s="211"/>
      <c r="G74" s="157"/>
      <c r="H74" s="157"/>
      <c r="I74" s="157"/>
      <c r="J74" s="157"/>
      <c r="K74" s="157"/>
      <c r="L74" s="157"/>
      <c r="M74" s="157"/>
      <c r="N74" s="250"/>
      <c r="O74" s="158"/>
      <c r="P74" s="158"/>
      <c r="Q74" s="158"/>
      <c r="R74" s="158"/>
      <c r="S74" s="157"/>
      <c r="T74" s="157"/>
      <c r="U74" s="157"/>
      <c r="V74" s="157"/>
      <c r="W74" s="157"/>
      <c r="X74" s="250"/>
      <c r="Y74" s="158"/>
      <c r="Z74" s="158"/>
      <c r="AA74" s="158"/>
      <c r="AB74" s="158"/>
    </row>
    <row r="75" spans="1:28" s="2" customFormat="1">
      <c r="A75" s="135" t="s">
        <v>322</v>
      </c>
      <c r="B75" s="260"/>
      <c r="C75" s="290"/>
      <c r="D75" s="162"/>
      <c r="E75" s="211"/>
      <c r="F75" s="211"/>
      <c r="G75" s="157"/>
      <c r="H75" s="157"/>
      <c r="I75" s="157"/>
      <c r="J75" s="157"/>
      <c r="K75" s="157"/>
      <c r="L75" s="157"/>
      <c r="M75" s="157"/>
      <c r="N75" s="250"/>
      <c r="O75" s="158"/>
      <c r="P75" s="158"/>
      <c r="Q75" s="158"/>
      <c r="R75" s="158"/>
      <c r="S75" s="157"/>
      <c r="T75" s="157"/>
      <c r="U75" s="157"/>
      <c r="V75" s="157"/>
      <c r="W75" s="157"/>
      <c r="X75" s="250"/>
      <c r="Y75" s="158"/>
      <c r="Z75" s="158"/>
      <c r="AA75" s="158"/>
      <c r="AB75" s="158"/>
    </row>
    <row r="76" spans="1:28" s="2" customFormat="1">
      <c r="A76" s="135" t="s">
        <v>323</v>
      </c>
      <c r="B76" s="260"/>
      <c r="C76" s="290"/>
      <c r="D76" s="162"/>
      <c r="E76" s="211"/>
      <c r="F76" s="211"/>
      <c r="G76" s="157"/>
      <c r="H76" s="157"/>
      <c r="I76" s="157"/>
      <c r="J76" s="157"/>
      <c r="K76" s="157"/>
      <c r="L76" s="157"/>
      <c r="M76" s="157"/>
      <c r="N76" s="250"/>
      <c r="O76" s="158"/>
      <c r="P76" s="158"/>
      <c r="Q76" s="158"/>
      <c r="R76" s="158"/>
      <c r="S76" s="157"/>
      <c r="T76" s="157"/>
      <c r="U76" s="157"/>
      <c r="V76" s="157"/>
      <c r="W76" s="157"/>
      <c r="X76" s="250"/>
      <c r="Y76" s="158"/>
      <c r="Z76" s="158"/>
      <c r="AA76" s="158"/>
      <c r="AB76" s="158"/>
    </row>
    <row r="77" spans="1:28" s="2" customFormat="1">
      <c r="A77" s="135" t="s">
        <v>324</v>
      </c>
      <c r="B77" s="260"/>
      <c r="C77" s="290"/>
      <c r="D77" s="162"/>
      <c r="E77" s="211"/>
      <c r="F77" s="211"/>
      <c r="G77" s="157"/>
      <c r="H77" s="157"/>
      <c r="I77" s="157"/>
      <c r="J77" s="157"/>
      <c r="K77" s="157"/>
      <c r="L77" s="157"/>
      <c r="M77" s="157"/>
      <c r="N77" s="250"/>
      <c r="O77" s="158"/>
      <c r="P77" s="158"/>
      <c r="Q77" s="158"/>
      <c r="R77" s="158"/>
      <c r="S77" s="157"/>
      <c r="T77" s="157"/>
      <c r="U77" s="157"/>
      <c r="V77" s="157"/>
      <c r="W77" s="157"/>
      <c r="X77" s="250"/>
      <c r="Y77" s="158"/>
      <c r="Z77" s="158"/>
      <c r="AA77" s="158"/>
      <c r="AB77" s="158"/>
    </row>
    <row r="78" spans="1:28" s="2" customFormat="1">
      <c r="A78" s="135" t="s">
        <v>325</v>
      </c>
      <c r="B78" s="260"/>
      <c r="C78" s="290"/>
      <c r="D78" s="162"/>
      <c r="E78" s="211"/>
      <c r="F78" s="211"/>
      <c r="G78" s="157"/>
      <c r="H78" s="157"/>
      <c r="I78" s="157"/>
      <c r="J78" s="157"/>
      <c r="K78" s="157"/>
      <c r="L78" s="157"/>
      <c r="M78" s="157"/>
      <c r="N78" s="250"/>
      <c r="O78" s="158"/>
      <c r="P78" s="158"/>
      <c r="Q78" s="158"/>
      <c r="R78" s="158"/>
      <c r="S78" s="157"/>
      <c r="T78" s="157"/>
      <c r="U78" s="157"/>
      <c r="V78" s="157"/>
      <c r="W78" s="157"/>
      <c r="X78" s="250"/>
      <c r="Y78" s="158"/>
      <c r="Z78" s="158"/>
      <c r="AA78" s="158"/>
      <c r="AB78" s="158"/>
    </row>
    <row r="79" spans="1:28" s="2" customFormat="1">
      <c r="A79" s="135" t="s">
        <v>326</v>
      </c>
      <c r="B79" s="260"/>
      <c r="C79" s="290"/>
      <c r="D79" s="162"/>
      <c r="E79" s="211"/>
      <c r="F79" s="211"/>
      <c r="G79" s="157"/>
      <c r="H79" s="157"/>
      <c r="I79" s="157"/>
      <c r="J79" s="157"/>
      <c r="K79" s="157"/>
      <c r="L79" s="157"/>
      <c r="M79" s="157"/>
      <c r="N79" s="250"/>
      <c r="O79" s="158"/>
      <c r="P79" s="158"/>
      <c r="Q79" s="158"/>
      <c r="R79" s="158"/>
      <c r="S79" s="157"/>
      <c r="T79" s="157"/>
      <c r="U79" s="157"/>
      <c r="V79" s="157"/>
      <c r="W79" s="157"/>
      <c r="X79" s="250"/>
      <c r="Y79" s="158"/>
      <c r="Z79" s="158"/>
      <c r="AA79" s="158"/>
      <c r="AB79" s="158"/>
    </row>
    <row r="80" spans="1:28" s="2" customFormat="1">
      <c r="A80" s="137" t="s">
        <v>327</v>
      </c>
      <c r="B80" s="260"/>
      <c r="C80" s="290"/>
      <c r="D80" s="162"/>
      <c r="E80" s="211"/>
      <c r="F80" s="211"/>
      <c r="G80" s="157"/>
      <c r="H80" s="157"/>
      <c r="I80" s="157"/>
      <c r="J80" s="157"/>
      <c r="K80" s="157"/>
      <c r="L80" s="157"/>
      <c r="M80" s="157"/>
      <c r="N80" s="157"/>
      <c r="O80" s="158"/>
      <c r="P80" s="158"/>
      <c r="Q80" s="158"/>
      <c r="R80" s="158"/>
      <c r="S80" s="157"/>
      <c r="T80" s="157"/>
      <c r="U80" s="157"/>
      <c r="V80" s="157"/>
      <c r="W80" s="157"/>
      <c r="X80" s="157"/>
      <c r="Y80" s="158"/>
      <c r="Z80" s="158"/>
      <c r="AA80" s="158"/>
      <c r="AB80" s="158"/>
    </row>
    <row r="81" spans="1:28">
      <c r="A81" s="134">
        <v>4</v>
      </c>
      <c r="B81" s="245" t="s">
        <v>328</v>
      </c>
      <c r="C81" s="261"/>
      <c r="D81" s="95"/>
      <c r="E81" s="268">
        <f>SUM(E67:E80)</f>
        <v>0</v>
      </c>
      <c r="F81" s="268">
        <f>SUM(F67:F80)</f>
        <v>0</v>
      </c>
      <c r="G81" s="151">
        <f t="shared" ref="G81:R81" si="6">SUM(G67:G80)</f>
        <v>0</v>
      </c>
      <c r="H81" s="151">
        <f t="shared" si="6"/>
        <v>0</v>
      </c>
      <c r="I81" s="151">
        <f t="shared" si="6"/>
        <v>0</v>
      </c>
      <c r="J81" s="151">
        <f t="shared" si="6"/>
        <v>0</v>
      </c>
      <c r="K81" s="151">
        <f t="shared" si="6"/>
        <v>0</v>
      </c>
      <c r="L81" s="151">
        <f t="shared" si="6"/>
        <v>0</v>
      </c>
      <c r="M81" s="151">
        <f t="shared" si="6"/>
        <v>0</v>
      </c>
      <c r="N81" s="151">
        <f t="shared" si="6"/>
        <v>0</v>
      </c>
      <c r="O81" s="151">
        <f t="shared" si="6"/>
        <v>0</v>
      </c>
      <c r="P81" s="151">
        <f t="shared" si="6"/>
        <v>0</v>
      </c>
      <c r="Q81" s="151">
        <f t="shared" si="6"/>
        <v>0</v>
      </c>
      <c r="R81" s="151">
        <f t="shared" si="6"/>
        <v>0</v>
      </c>
      <c r="S81" s="151">
        <f t="shared" ref="S81:AB81" si="7">SUM(S67:S80)</f>
        <v>0</v>
      </c>
      <c r="T81" s="151">
        <f t="shared" si="7"/>
        <v>0</v>
      </c>
      <c r="U81" s="151">
        <f t="shared" si="7"/>
        <v>0</v>
      </c>
      <c r="V81" s="151">
        <f t="shared" si="7"/>
        <v>0</v>
      </c>
      <c r="W81" s="151">
        <f t="shared" si="7"/>
        <v>0</v>
      </c>
      <c r="X81" s="151">
        <f t="shared" si="7"/>
        <v>0</v>
      </c>
      <c r="Y81" s="151">
        <f t="shared" si="7"/>
        <v>0</v>
      </c>
      <c r="Z81" s="151">
        <f t="shared" si="7"/>
        <v>0</v>
      </c>
      <c r="AA81" s="151">
        <f t="shared" si="7"/>
        <v>0</v>
      </c>
      <c r="AB81" s="151">
        <f t="shared" si="7"/>
        <v>0</v>
      </c>
    </row>
    <row r="82" spans="1:28">
      <c r="A82" s="134"/>
      <c r="B82" s="132"/>
      <c r="C82" s="26"/>
      <c r="D82" s="80"/>
      <c r="E82" s="82"/>
      <c r="F82" s="265"/>
      <c r="G82" s="83"/>
      <c r="H82" s="83"/>
      <c r="I82" s="83"/>
      <c r="J82" s="83"/>
      <c r="K82" s="83"/>
      <c r="L82" s="83"/>
      <c r="M82" s="83"/>
      <c r="N82" s="83"/>
      <c r="O82" s="84"/>
      <c r="P82" s="84"/>
      <c r="Q82" s="84"/>
      <c r="R82" s="85"/>
      <c r="S82" s="83"/>
      <c r="T82" s="83"/>
      <c r="U82" s="83"/>
      <c r="V82" s="83"/>
      <c r="W82" s="83"/>
      <c r="X82" s="83"/>
      <c r="Y82" s="84"/>
      <c r="Z82" s="84"/>
      <c r="AA82" s="84"/>
      <c r="AB82" s="85"/>
    </row>
    <row r="83" spans="1:28">
      <c r="A83" s="134"/>
      <c r="B83" s="24" t="s">
        <v>167</v>
      </c>
      <c r="C83" s="132"/>
      <c r="D83" s="133"/>
      <c r="E83" s="56"/>
      <c r="F83" s="57"/>
      <c r="G83" s="57"/>
      <c r="H83" s="57"/>
      <c r="I83" s="57"/>
      <c r="J83" s="57"/>
      <c r="K83" s="57"/>
      <c r="L83" s="57"/>
      <c r="M83" s="57"/>
      <c r="N83" s="57"/>
      <c r="O83" s="54"/>
      <c r="P83" s="54"/>
      <c r="Q83" s="54"/>
      <c r="R83" s="55"/>
      <c r="S83" s="57"/>
      <c r="T83" s="57"/>
      <c r="U83" s="57"/>
      <c r="V83" s="57"/>
      <c r="W83" s="57"/>
      <c r="X83" s="57"/>
      <c r="Y83" s="54"/>
      <c r="Z83" s="54"/>
      <c r="AA83" s="54"/>
      <c r="AB83" s="55"/>
    </row>
    <row r="84" spans="1:28">
      <c r="A84" s="134"/>
      <c r="B84" s="133" t="s">
        <v>149</v>
      </c>
      <c r="C84" s="131"/>
      <c r="D84" s="220" t="s">
        <v>283</v>
      </c>
      <c r="E84" s="191" t="s">
        <v>52</v>
      </c>
      <c r="F84" s="191" t="s">
        <v>53</v>
      </c>
      <c r="G84" s="191" t="s">
        <v>54</v>
      </c>
      <c r="H84" s="191" t="s">
        <v>55</v>
      </c>
      <c r="I84" s="191" t="s">
        <v>56</v>
      </c>
      <c r="J84" s="191" t="s">
        <v>57</v>
      </c>
      <c r="K84" s="191" t="s">
        <v>58</v>
      </c>
      <c r="L84" s="191" t="s">
        <v>59</v>
      </c>
      <c r="M84" s="191" t="s">
        <v>60</v>
      </c>
      <c r="N84" s="191" t="s">
        <v>61</v>
      </c>
      <c r="O84" s="191" t="s">
        <v>62</v>
      </c>
      <c r="P84" s="191" t="s">
        <v>63</v>
      </c>
      <c r="Q84" s="191" t="s">
        <v>64</v>
      </c>
      <c r="R84" s="191" t="s">
        <v>65</v>
      </c>
      <c r="S84" s="191" t="s">
        <v>66</v>
      </c>
      <c r="T84" s="191" t="s">
        <v>67</v>
      </c>
      <c r="U84" s="191" t="s">
        <v>68</v>
      </c>
      <c r="V84" s="191" t="s">
        <v>69</v>
      </c>
      <c r="W84" s="191" t="s">
        <v>70</v>
      </c>
      <c r="X84" s="191" t="s">
        <v>71</v>
      </c>
      <c r="Y84" s="191" t="s">
        <v>72</v>
      </c>
      <c r="Z84" s="191" t="s">
        <v>73</v>
      </c>
      <c r="AA84" s="191" t="s">
        <v>74</v>
      </c>
      <c r="AB84" s="191" t="s">
        <v>75</v>
      </c>
    </row>
    <row r="85" spans="1:28" ht="16.5">
      <c r="A85" s="135" t="s">
        <v>329</v>
      </c>
      <c r="B85" s="375" t="s">
        <v>239</v>
      </c>
      <c r="C85" s="453" t="s">
        <v>126</v>
      </c>
      <c r="D85" s="183">
        <v>0</v>
      </c>
      <c r="E85" s="266">
        <v>0</v>
      </c>
      <c r="F85" s="93">
        <v>0</v>
      </c>
      <c r="G85" s="186">
        <v>0</v>
      </c>
      <c r="H85" s="186">
        <v>0</v>
      </c>
      <c r="I85" s="186">
        <v>0</v>
      </c>
      <c r="J85" s="186">
        <v>0</v>
      </c>
      <c r="K85" s="186">
        <v>0</v>
      </c>
      <c r="L85" s="186">
        <v>0</v>
      </c>
      <c r="M85" s="186">
        <v>0</v>
      </c>
      <c r="N85" s="186">
        <v>0</v>
      </c>
      <c r="O85" s="186">
        <v>0</v>
      </c>
      <c r="P85" s="186">
        <v>0</v>
      </c>
      <c r="Q85" s="186">
        <v>0</v>
      </c>
      <c r="R85" s="186">
        <v>0</v>
      </c>
      <c r="S85" s="186">
        <v>0</v>
      </c>
      <c r="T85" s="186">
        <v>0</v>
      </c>
      <c r="U85" s="186">
        <v>0</v>
      </c>
      <c r="V85" s="186">
        <v>0</v>
      </c>
      <c r="W85" s="186">
        <v>0</v>
      </c>
      <c r="X85" s="186">
        <v>0</v>
      </c>
      <c r="Y85" s="186">
        <v>0</v>
      </c>
      <c r="Z85" s="186">
        <v>0</v>
      </c>
      <c r="AA85" s="186">
        <v>0</v>
      </c>
      <c r="AB85" s="186">
        <v>0</v>
      </c>
    </row>
    <row r="86" spans="1:28" s="129" customFormat="1" ht="16.5">
      <c r="A86" s="135" t="s">
        <v>330</v>
      </c>
      <c r="B86" s="260" t="s">
        <v>239</v>
      </c>
      <c r="C86" s="453" t="s">
        <v>171</v>
      </c>
      <c r="D86" s="183">
        <v>4.5449699999999997E-3</v>
      </c>
      <c r="E86" s="93">
        <v>0</v>
      </c>
      <c r="F86" s="93">
        <v>0</v>
      </c>
      <c r="G86" s="186">
        <v>0</v>
      </c>
      <c r="H86" s="186">
        <v>0</v>
      </c>
      <c r="I86" s="186">
        <v>0</v>
      </c>
      <c r="J86" s="186">
        <v>0</v>
      </c>
      <c r="K86" s="186">
        <v>0</v>
      </c>
      <c r="L86" s="186">
        <v>0</v>
      </c>
      <c r="M86" s="186">
        <v>0</v>
      </c>
      <c r="N86" s="186">
        <v>0</v>
      </c>
      <c r="O86" s="186">
        <v>0</v>
      </c>
      <c r="P86" s="186">
        <v>0</v>
      </c>
      <c r="Q86" s="186">
        <v>0</v>
      </c>
      <c r="R86" s="186">
        <f>$D$86*EBT!R107</f>
        <v>1953.6658079310062</v>
      </c>
      <c r="S86" s="186">
        <f>$D$86*EBT!S107</f>
        <v>1953.6658079310062</v>
      </c>
      <c r="T86" s="186">
        <f>$D$86*EBT!T107</f>
        <v>1953.6658079310062</v>
      </c>
      <c r="U86" s="186">
        <f>$D$86*EBT!U107</f>
        <v>1953.6658079310062</v>
      </c>
      <c r="V86" s="186">
        <f>$D$86*EBT!V107</f>
        <v>1953.6658079310062</v>
      </c>
      <c r="W86" s="186">
        <f>$D$86*EBT!W107</f>
        <v>1953.6658079310062</v>
      </c>
      <c r="X86" s="186">
        <f>$D$86*EBT!X107</f>
        <v>1953.6658079310062</v>
      </c>
      <c r="Y86" s="186">
        <f>$D$86*EBT!Y107</f>
        <v>1953.6658079310062</v>
      </c>
      <c r="Z86" s="186">
        <f>$D$86*EBT!Z107</f>
        <v>1953.6658079310062</v>
      </c>
      <c r="AA86" s="186">
        <f>$D$86*EBT!AA107</f>
        <v>1953.6658079310062</v>
      </c>
      <c r="AB86" s="186">
        <f>$D$86*EBT!AB107</f>
        <v>1953.6658079310062</v>
      </c>
    </row>
    <row r="87" spans="1:28" s="129" customFormat="1">
      <c r="A87" s="135" t="s">
        <v>331</v>
      </c>
      <c r="B87" s="260"/>
      <c r="C87" s="156"/>
      <c r="D87" s="155"/>
      <c r="E87" s="93"/>
      <c r="F87" s="93"/>
      <c r="G87" s="186"/>
      <c r="H87" s="157"/>
      <c r="I87" s="157"/>
      <c r="J87" s="157"/>
      <c r="K87" s="157"/>
      <c r="L87" s="157"/>
      <c r="M87" s="157"/>
      <c r="N87" s="157"/>
      <c r="O87" s="158"/>
      <c r="P87" s="158"/>
      <c r="Q87" s="158"/>
      <c r="R87" s="158"/>
      <c r="S87" s="157"/>
      <c r="T87" s="157"/>
      <c r="U87" s="157"/>
      <c r="V87" s="157"/>
      <c r="W87" s="157"/>
      <c r="X87" s="157"/>
      <c r="Y87" s="158"/>
      <c r="Z87" s="158"/>
      <c r="AA87" s="158"/>
      <c r="AB87" s="158"/>
    </row>
    <row r="88" spans="1:28" s="129" customFormat="1">
      <c r="A88" s="135" t="s">
        <v>332</v>
      </c>
      <c r="B88" s="260"/>
      <c r="C88" s="156"/>
      <c r="D88" s="155"/>
      <c r="E88" s="93"/>
      <c r="F88" s="93"/>
      <c r="G88" s="186"/>
      <c r="H88" s="157"/>
      <c r="I88" s="157"/>
      <c r="J88" s="157"/>
      <c r="K88" s="157"/>
      <c r="L88" s="157"/>
      <c r="M88" s="157"/>
      <c r="N88" s="157"/>
      <c r="O88" s="158"/>
      <c r="P88" s="158"/>
      <c r="Q88" s="158"/>
      <c r="R88" s="158"/>
      <c r="S88" s="157"/>
      <c r="T88" s="157"/>
      <c r="U88" s="157"/>
      <c r="V88" s="157"/>
      <c r="W88" s="157"/>
      <c r="X88" s="157"/>
      <c r="Y88" s="158"/>
      <c r="Z88" s="158"/>
      <c r="AA88" s="158"/>
      <c r="AB88" s="158"/>
    </row>
    <row r="89" spans="1:28" s="129" customFormat="1">
      <c r="A89" s="134" t="s">
        <v>333</v>
      </c>
      <c r="B89" s="260"/>
      <c r="C89" s="156"/>
      <c r="D89" s="155"/>
      <c r="E89" s="93"/>
      <c r="F89" s="93"/>
      <c r="G89" s="186"/>
      <c r="H89" s="157"/>
      <c r="I89" s="157"/>
      <c r="J89" s="157"/>
      <c r="K89" s="157"/>
      <c r="L89" s="157"/>
      <c r="M89" s="157"/>
      <c r="N89" s="157"/>
      <c r="O89" s="158"/>
      <c r="P89" s="158"/>
      <c r="Q89" s="158"/>
      <c r="R89" s="158"/>
      <c r="S89" s="157"/>
      <c r="T89" s="157"/>
      <c r="U89" s="157"/>
      <c r="V89" s="157"/>
      <c r="W89" s="157"/>
      <c r="X89" s="157"/>
      <c r="Y89" s="158"/>
      <c r="Z89" s="158"/>
      <c r="AA89" s="158"/>
      <c r="AB89" s="158"/>
    </row>
    <row r="90" spans="1:28" s="129" customFormat="1">
      <c r="A90" s="135" t="s">
        <v>334</v>
      </c>
      <c r="B90" s="260"/>
      <c r="C90" s="156"/>
      <c r="D90" s="155"/>
      <c r="E90" s="93"/>
      <c r="F90" s="93"/>
      <c r="G90" s="186"/>
      <c r="H90" s="157"/>
      <c r="I90" s="157"/>
      <c r="J90" s="157"/>
      <c r="K90" s="157"/>
      <c r="L90" s="157"/>
      <c r="M90" s="157"/>
      <c r="N90" s="157"/>
      <c r="O90" s="158"/>
      <c r="P90" s="158"/>
      <c r="Q90" s="158"/>
      <c r="R90" s="158"/>
      <c r="S90" s="157"/>
      <c r="T90" s="157"/>
      <c r="U90" s="157"/>
      <c r="V90" s="157"/>
      <c r="W90" s="157"/>
      <c r="X90" s="157"/>
      <c r="Y90" s="158"/>
      <c r="Z90" s="158"/>
      <c r="AA90" s="158"/>
      <c r="AB90" s="158"/>
    </row>
    <row r="91" spans="1:28" s="129" customFormat="1">
      <c r="A91" s="135" t="s">
        <v>335</v>
      </c>
      <c r="B91" s="260"/>
      <c r="C91" s="156"/>
      <c r="D91" s="155"/>
      <c r="E91" s="93"/>
      <c r="F91" s="93"/>
      <c r="G91" s="186"/>
      <c r="H91" s="157"/>
      <c r="I91" s="157"/>
      <c r="J91" s="157"/>
      <c r="K91" s="157"/>
      <c r="L91" s="157"/>
      <c r="M91" s="157"/>
      <c r="N91" s="157"/>
      <c r="O91" s="158"/>
      <c r="P91" s="158"/>
      <c r="Q91" s="158"/>
      <c r="R91" s="158"/>
      <c r="S91" s="157"/>
      <c r="T91" s="157"/>
      <c r="U91" s="157"/>
      <c r="V91" s="157"/>
      <c r="W91" s="157"/>
      <c r="X91" s="157"/>
      <c r="Y91" s="158"/>
      <c r="Z91" s="158"/>
      <c r="AA91" s="158"/>
      <c r="AB91" s="158"/>
    </row>
    <row r="92" spans="1:28" s="129" customFormat="1">
      <c r="A92" s="135" t="s">
        <v>336</v>
      </c>
      <c r="B92" s="260"/>
      <c r="C92" s="156"/>
      <c r="D92" s="155"/>
      <c r="E92" s="93"/>
      <c r="F92" s="93"/>
      <c r="G92" s="186"/>
      <c r="H92" s="157"/>
      <c r="I92" s="157"/>
      <c r="J92" s="157"/>
      <c r="K92" s="157"/>
      <c r="L92" s="157"/>
      <c r="M92" s="157"/>
      <c r="N92" s="157"/>
      <c r="O92" s="158"/>
      <c r="P92" s="158"/>
      <c r="Q92" s="158"/>
      <c r="R92" s="158"/>
      <c r="S92" s="157"/>
      <c r="T92" s="157"/>
      <c r="U92" s="157"/>
      <c r="V92" s="157"/>
      <c r="W92" s="157"/>
      <c r="X92" s="157"/>
      <c r="Y92" s="158"/>
      <c r="Z92" s="158"/>
      <c r="AA92" s="158"/>
      <c r="AB92" s="158"/>
    </row>
    <row r="93" spans="1:28" s="129" customFormat="1">
      <c r="A93" s="135" t="s">
        <v>337</v>
      </c>
      <c r="B93" s="260"/>
      <c r="C93" s="156"/>
      <c r="D93" s="155"/>
      <c r="E93" s="93"/>
      <c r="F93" s="93"/>
      <c r="G93" s="186"/>
      <c r="H93" s="157"/>
      <c r="I93" s="157"/>
      <c r="J93" s="157"/>
      <c r="K93" s="157"/>
      <c r="L93" s="157"/>
      <c r="M93" s="157"/>
      <c r="N93" s="157"/>
      <c r="O93" s="158"/>
      <c r="P93" s="158"/>
      <c r="Q93" s="158"/>
      <c r="R93" s="158"/>
      <c r="S93" s="157"/>
      <c r="T93" s="157"/>
      <c r="U93" s="157"/>
      <c r="V93" s="157"/>
      <c r="W93" s="157"/>
      <c r="X93" s="157"/>
      <c r="Y93" s="158"/>
      <c r="Z93" s="158"/>
      <c r="AA93" s="158"/>
      <c r="AB93" s="158"/>
    </row>
    <row r="94" spans="1:28" s="129" customFormat="1">
      <c r="A94" s="135" t="s">
        <v>338</v>
      </c>
      <c r="B94" s="260"/>
      <c r="C94" s="156"/>
      <c r="D94" s="155"/>
      <c r="E94" s="93"/>
      <c r="F94" s="93"/>
      <c r="G94" s="186"/>
      <c r="H94" s="157"/>
      <c r="I94" s="157"/>
      <c r="J94" s="157"/>
      <c r="K94" s="157"/>
      <c r="L94" s="157"/>
      <c r="M94" s="157"/>
      <c r="N94" s="157"/>
      <c r="O94" s="158"/>
      <c r="P94" s="158"/>
      <c r="Q94" s="158"/>
      <c r="R94" s="158"/>
      <c r="S94" s="157"/>
      <c r="T94" s="157"/>
      <c r="U94" s="157"/>
      <c r="V94" s="157"/>
      <c r="W94" s="157"/>
      <c r="X94" s="157"/>
      <c r="Y94" s="158"/>
      <c r="Z94" s="158"/>
      <c r="AA94" s="158"/>
      <c r="AB94" s="158"/>
    </row>
    <row r="95" spans="1:28">
      <c r="A95" s="135" t="s">
        <v>339</v>
      </c>
      <c r="B95" s="260"/>
      <c r="C95" s="156"/>
      <c r="D95" s="155"/>
      <c r="E95" s="93"/>
      <c r="F95" s="93"/>
      <c r="G95" s="157"/>
      <c r="H95" s="157"/>
      <c r="I95" s="157"/>
      <c r="J95" s="157"/>
      <c r="K95" s="157"/>
      <c r="L95" s="157"/>
      <c r="M95" s="157"/>
      <c r="N95" s="157"/>
      <c r="O95" s="158"/>
      <c r="P95" s="158"/>
      <c r="Q95" s="158"/>
      <c r="R95" s="158"/>
      <c r="S95" s="157"/>
      <c r="T95" s="157"/>
      <c r="U95" s="157"/>
      <c r="V95" s="157"/>
      <c r="W95" s="157"/>
      <c r="X95" s="157"/>
      <c r="Y95" s="158"/>
      <c r="Z95" s="158"/>
      <c r="AA95" s="158"/>
      <c r="AB95" s="158"/>
    </row>
    <row r="96" spans="1:28">
      <c r="A96" s="135" t="s">
        <v>340</v>
      </c>
      <c r="B96" s="260"/>
      <c r="C96" s="156"/>
      <c r="D96" s="155"/>
      <c r="E96" s="266"/>
      <c r="F96" s="266"/>
      <c r="G96" s="157"/>
      <c r="H96" s="157"/>
      <c r="I96" s="157"/>
      <c r="J96" s="157"/>
      <c r="K96" s="157"/>
      <c r="L96" s="157"/>
      <c r="M96" s="157"/>
      <c r="N96" s="157"/>
      <c r="O96" s="158"/>
      <c r="P96" s="158"/>
      <c r="Q96" s="158"/>
      <c r="R96" s="158"/>
      <c r="S96" s="157"/>
      <c r="T96" s="157"/>
      <c r="U96" s="157"/>
      <c r="V96" s="157"/>
      <c r="W96" s="157"/>
      <c r="X96" s="157"/>
      <c r="Y96" s="158"/>
      <c r="Z96" s="158"/>
      <c r="AA96" s="158"/>
      <c r="AB96" s="158"/>
    </row>
    <row r="97" spans="1:28">
      <c r="A97" s="135" t="s">
        <v>341</v>
      </c>
      <c r="B97" s="260"/>
      <c r="C97" s="156"/>
      <c r="D97" s="155"/>
      <c r="E97" s="266"/>
      <c r="F97" s="266"/>
      <c r="G97" s="157"/>
      <c r="H97" s="157"/>
      <c r="I97" s="157"/>
      <c r="J97" s="157"/>
      <c r="K97" s="157"/>
      <c r="L97" s="157"/>
      <c r="M97" s="157"/>
      <c r="N97" s="157"/>
      <c r="O97" s="158"/>
      <c r="P97" s="158"/>
      <c r="Q97" s="158"/>
      <c r="R97" s="158"/>
      <c r="S97" s="157"/>
      <c r="T97" s="157"/>
      <c r="U97" s="157"/>
      <c r="V97" s="157"/>
      <c r="W97" s="157"/>
      <c r="X97" s="157"/>
      <c r="Y97" s="158"/>
      <c r="Z97" s="158"/>
      <c r="AA97" s="158"/>
      <c r="AB97" s="158"/>
    </row>
    <row r="98" spans="1:28">
      <c r="A98" s="137" t="s">
        <v>342</v>
      </c>
      <c r="B98" s="260"/>
      <c r="C98" s="156"/>
      <c r="D98" s="155"/>
      <c r="E98" s="266"/>
      <c r="F98" s="266"/>
      <c r="G98" s="157"/>
      <c r="H98" s="157"/>
      <c r="I98" s="157"/>
      <c r="J98" s="157"/>
      <c r="K98" s="157"/>
      <c r="L98" s="157"/>
      <c r="M98" s="157"/>
      <c r="N98" s="157"/>
      <c r="O98" s="158"/>
      <c r="P98" s="158"/>
      <c r="Q98" s="158"/>
      <c r="R98" s="158"/>
      <c r="S98" s="157"/>
      <c r="T98" s="157"/>
      <c r="U98" s="157"/>
      <c r="V98" s="157"/>
      <c r="W98" s="157"/>
      <c r="X98" s="157"/>
      <c r="Y98" s="158"/>
      <c r="Z98" s="158"/>
      <c r="AA98" s="158"/>
      <c r="AB98" s="158"/>
    </row>
    <row r="99" spans="1:28">
      <c r="A99" s="134">
        <v>5</v>
      </c>
      <c r="B99" s="267" t="s">
        <v>343</v>
      </c>
      <c r="C99" s="261"/>
      <c r="D99" s="313"/>
      <c r="E99" s="268">
        <f>SUM(E85:E98)</f>
        <v>0</v>
      </c>
      <c r="F99" s="268">
        <f>SUM(F85:F98)</f>
        <v>0</v>
      </c>
      <c r="G99" s="151">
        <f t="shared" ref="G99:R99" si="8">SUM(G85:G98)</f>
        <v>0</v>
      </c>
      <c r="H99" s="151">
        <f t="shared" si="8"/>
        <v>0</v>
      </c>
      <c r="I99" s="151">
        <f t="shared" si="8"/>
        <v>0</v>
      </c>
      <c r="J99" s="151">
        <f t="shared" si="8"/>
        <v>0</v>
      </c>
      <c r="K99" s="151">
        <f t="shared" si="8"/>
        <v>0</v>
      </c>
      <c r="L99" s="151">
        <f t="shared" si="8"/>
        <v>0</v>
      </c>
      <c r="M99" s="151">
        <f t="shared" si="8"/>
        <v>0</v>
      </c>
      <c r="N99" s="151">
        <f t="shared" si="8"/>
        <v>0</v>
      </c>
      <c r="O99" s="151">
        <f t="shared" si="8"/>
        <v>0</v>
      </c>
      <c r="P99" s="151">
        <f t="shared" si="8"/>
        <v>0</v>
      </c>
      <c r="Q99" s="151">
        <f t="shared" si="8"/>
        <v>0</v>
      </c>
      <c r="R99" s="151">
        <f t="shared" si="8"/>
        <v>1953.6658079310062</v>
      </c>
      <c r="S99" s="151">
        <f t="shared" ref="S99:AB99" si="9">SUM(S85:S98)</f>
        <v>1953.6658079310062</v>
      </c>
      <c r="T99" s="151">
        <f t="shared" si="9"/>
        <v>1953.6658079310062</v>
      </c>
      <c r="U99" s="151">
        <f t="shared" si="9"/>
        <v>1953.6658079310062</v>
      </c>
      <c r="V99" s="151">
        <f t="shared" si="9"/>
        <v>1953.6658079310062</v>
      </c>
      <c r="W99" s="151">
        <f t="shared" si="9"/>
        <v>1953.6658079310062</v>
      </c>
      <c r="X99" s="151">
        <f t="shared" si="9"/>
        <v>1953.6658079310062</v>
      </c>
      <c r="Y99" s="151">
        <f t="shared" si="9"/>
        <v>1953.6658079310062</v>
      </c>
      <c r="Z99" s="151">
        <f t="shared" si="9"/>
        <v>1953.6658079310062</v>
      </c>
      <c r="AA99" s="151">
        <f t="shared" si="9"/>
        <v>1953.6658079310062</v>
      </c>
      <c r="AB99" s="151">
        <f t="shared" si="9"/>
        <v>1953.6658079310062</v>
      </c>
    </row>
    <row r="100" spans="1:28">
      <c r="A100" s="134"/>
      <c r="B100" s="90"/>
      <c r="C100" s="88"/>
      <c r="D100" s="89"/>
      <c r="E100" s="57"/>
      <c r="F100" s="57"/>
      <c r="G100" s="57"/>
      <c r="H100" s="57"/>
      <c r="I100" s="57"/>
      <c r="J100" s="57"/>
      <c r="K100" s="57"/>
      <c r="L100" s="57"/>
      <c r="M100" s="57"/>
      <c r="N100" s="57"/>
      <c r="O100" s="57"/>
      <c r="P100" s="57"/>
      <c r="Q100" s="57"/>
      <c r="R100" s="91"/>
      <c r="S100" s="57"/>
      <c r="T100" s="57"/>
      <c r="U100" s="57"/>
      <c r="V100" s="57"/>
      <c r="W100" s="57"/>
      <c r="X100" s="57"/>
      <c r="Y100" s="57"/>
      <c r="Z100" s="57"/>
      <c r="AA100" s="57"/>
      <c r="AB100" s="91"/>
    </row>
    <row r="101" spans="1:28" ht="15" customHeight="1">
      <c r="A101" s="134">
        <v>6</v>
      </c>
      <c r="B101" s="256" t="s">
        <v>344</v>
      </c>
      <c r="C101" s="146"/>
      <c r="D101" s="147"/>
      <c r="E101" s="195">
        <f>E99+E81</f>
        <v>0</v>
      </c>
      <c r="F101" s="195">
        <f>F99+F81</f>
        <v>0</v>
      </c>
      <c r="G101" s="148">
        <f t="shared" ref="G101:R101" si="10">G99+G81</f>
        <v>0</v>
      </c>
      <c r="H101" s="148">
        <f t="shared" si="10"/>
        <v>0</v>
      </c>
      <c r="I101" s="148">
        <f t="shared" si="10"/>
        <v>0</v>
      </c>
      <c r="J101" s="148">
        <f t="shared" si="10"/>
        <v>0</v>
      </c>
      <c r="K101" s="148">
        <f t="shared" si="10"/>
        <v>0</v>
      </c>
      <c r="L101" s="148">
        <f t="shared" si="10"/>
        <v>0</v>
      </c>
      <c r="M101" s="148">
        <f t="shared" si="10"/>
        <v>0</v>
      </c>
      <c r="N101" s="148">
        <f t="shared" si="10"/>
        <v>0</v>
      </c>
      <c r="O101" s="148">
        <f t="shared" si="10"/>
        <v>0</v>
      </c>
      <c r="P101" s="148">
        <f t="shared" si="10"/>
        <v>0</v>
      </c>
      <c r="Q101" s="148">
        <f t="shared" si="10"/>
        <v>0</v>
      </c>
      <c r="R101" s="148">
        <f t="shared" si="10"/>
        <v>1953.6658079310062</v>
      </c>
      <c r="S101" s="148">
        <f t="shared" ref="S101:AB101" si="11">S99+S81</f>
        <v>1953.6658079310062</v>
      </c>
      <c r="T101" s="148">
        <f t="shared" si="11"/>
        <v>1953.6658079310062</v>
      </c>
      <c r="U101" s="148">
        <f t="shared" si="11"/>
        <v>1953.6658079310062</v>
      </c>
      <c r="V101" s="148">
        <f t="shared" si="11"/>
        <v>1953.6658079310062</v>
      </c>
      <c r="W101" s="148">
        <f t="shared" si="11"/>
        <v>1953.6658079310062</v>
      </c>
      <c r="X101" s="148">
        <f t="shared" si="11"/>
        <v>1953.6658079310062</v>
      </c>
      <c r="Y101" s="148">
        <f t="shared" si="11"/>
        <v>1953.6658079310062</v>
      </c>
      <c r="Z101" s="148">
        <f t="shared" si="11"/>
        <v>1953.6658079310062</v>
      </c>
      <c r="AA101" s="148">
        <f t="shared" si="11"/>
        <v>1953.6658079310062</v>
      </c>
      <c r="AB101" s="148">
        <f t="shared" si="11"/>
        <v>1953.6658079310062</v>
      </c>
    </row>
    <row r="102" spans="1:28">
      <c r="A102" s="134"/>
      <c r="B102" s="27"/>
      <c r="C102" s="27"/>
      <c r="D102" s="24"/>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row>
    <row r="103" spans="1:28" ht="18.75">
      <c r="A103" s="134"/>
      <c r="B103" s="139" t="s">
        <v>345</v>
      </c>
      <c r="C103" s="32"/>
      <c r="D103" s="49"/>
      <c r="E103" s="50"/>
      <c r="F103" s="50"/>
      <c r="G103" s="50"/>
      <c r="H103" s="50"/>
      <c r="I103" s="50"/>
      <c r="J103" s="50"/>
      <c r="K103" s="50"/>
      <c r="L103" s="50"/>
      <c r="M103" s="50"/>
      <c r="N103" s="50"/>
      <c r="O103" s="47"/>
      <c r="P103" s="47"/>
      <c r="Q103" s="47"/>
      <c r="R103" s="47"/>
      <c r="S103" s="50"/>
      <c r="T103" s="50"/>
      <c r="U103" s="50"/>
      <c r="V103" s="50"/>
      <c r="W103" s="50"/>
      <c r="X103" s="50"/>
      <c r="Y103" s="47"/>
      <c r="Z103" s="47"/>
      <c r="AA103" s="47"/>
      <c r="AB103" s="47"/>
    </row>
    <row r="104" spans="1:28">
      <c r="A104" s="134"/>
      <c r="B104" s="24"/>
      <c r="C104" s="27"/>
      <c r="D104" s="24"/>
      <c r="E104" s="130"/>
      <c r="F104" s="130"/>
      <c r="G104" s="130"/>
      <c r="H104" s="130"/>
      <c r="I104" s="130"/>
      <c r="J104" s="130"/>
      <c r="K104" s="130"/>
      <c r="L104" s="130"/>
      <c r="M104" s="130"/>
      <c r="N104" s="130"/>
      <c r="O104" s="130"/>
      <c r="P104" s="129"/>
      <c r="Q104" s="129"/>
      <c r="R104" s="129"/>
      <c r="S104" s="130"/>
      <c r="T104" s="130"/>
      <c r="U104" s="130"/>
      <c r="V104" s="130"/>
      <c r="W104" s="130"/>
      <c r="X104" s="130"/>
      <c r="Y104" s="130"/>
      <c r="Z104" s="129"/>
      <c r="AA104" s="129"/>
      <c r="AB104" s="129"/>
    </row>
    <row r="105" spans="1:28">
      <c r="A105" s="134"/>
      <c r="B105" s="28"/>
      <c r="C105" s="43"/>
      <c r="D105" s="220" t="s">
        <v>275</v>
      </c>
      <c r="E105" s="191" t="s">
        <v>52</v>
      </c>
      <c r="F105" s="191" t="s">
        <v>53</v>
      </c>
      <c r="G105" s="191" t="s">
        <v>54</v>
      </c>
      <c r="H105" s="191" t="s">
        <v>55</v>
      </c>
      <c r="I105" s="191" t="s">
        <v>56</v>
      </c>
      <c r="J105" s="191" t="s">
        <v>57</v>
      </c>
      <c r="K105" s="191" t="s">
        <v>58</v>
      </c>
      <c r="L105" s="191" t="s">
        <v>59</v>
      </c>
      <c r="M105" s="191" t="s">
        <v>60</v>
      </c>
      <c r="N105" s="191" t="s">
        <v>61</v>
      </c>
      <c r="O105" s="191" t="s">
        <v>62</v>
      </c>
      <c r="P105" s="191" t="s">
        <v>63</v>
      </c>
      <c r="Q105" s="191" t="s">
        <v>64</v>
      </c>
      <c r="R105" s="191" t="s">
        <v>65</v>
      </c>
      <c r="S105" s="191" t="s">
        <v>66</v>
      </c>
      <c r="T105" s="191" t="s">
        <v>67</v>
      </c>
      <c r="U105" s="191" t="s">
        <v>68</v>
      </c>
      <c r="V105" s="191" t="s">
        <v>69</v>
      </c>
      <c r="W105" s="191" t="s">
        <v>70</v>
      </c>
      <c r="X105" s="191" t="s">
        <v>71</v>
      </c>
      <c r="Y105" s="191" t="s">
        <v>72</v>
      </c>
      <c r="Z105" s="191" t="s">
        <v>73</v>
      </c>
      <c r="AA105" s="191" t="s">
        <v>74</v>
      </c>
      <c r="AB105" s="191" t="s">
        <v>75</v>
      </c>
    </row>
    <row r="106" spans="1:28">
      <c r="A106" s="134">
        <v>7</v>
      </c>
      <c r="B106" s="267" t="s">
        <v>346</v>
      </c>
      <c r="C106" s="314"/>
      <c r="D106" s="315">
        <v>0</v>
      </c>
      <c r="E106" s="195">
        <f>EBT!E136*$D$106</f>
        <v>0</v>
      </c>
      <c r="F106" s="195">
        <f>EBT!F136*$D$106</f>
        <v>0</v>
      </c>
      <c r="G106" s="292">
        <f>EBT!G136*$D$106</f>
        <v>0</v>
      </c>
      <c r="H106" s="292">
        <f>EBT!H136*$D$106</f>
        <v>0</v>
      </c>
      <c r="I106" s="292">
        <f>EBT!I136*$D$106</f>
        <v>0</v>
      </c>
      <c r="J106" s="292">
        <f>EBT!J136*$D$106</f>
        <v>0</v>
      </c>
      <c r="K106" s="292">
        <f>EBT!K136*$D$106</f>
        <v>0</v>
      </c>
      <c r="L106" s="292">
        <f>EBT!L136*$D$106</f>
        <v>0</v>
      </c>
      <c r="M106" s="292">
        <f>EBT!M136*$D$106</f>
        <v>0</v>
      </c>
      <c r="N106" s="292">
        <f>EBT!N136*$D$106</f>
        <v>0</v>
      </c>
      <c r="O106" s="292">
        <f>EBT!O136*$D$106</f>
        <v>0</v>
      </c>
      <c r="P106" s="292">
        <f>EBT!P136*$D$106</f>
        <v>0</v>
      </c>
      <c r="Q106" s="292">
        <f>EBT!Q136*$D$106</f>
        <v>0</v>
      </c>
      <c r="R106" s="292">
        <f>EBT!R136*$D$106</f>
        <v>0</v>
      </c>
      <c r="S106" s="292">
        <f>EBT!S136*$D$106</f>
        <v>0</v>
      </c>
      <c r="T106" s="292">
        <f>EBT!T136*$D$106</f>
        <v>0</v>
      </c>
      <c r="U106" s="292">
        <f>EBT!U136*$D$106</f>
        <v>0</v>
      </c>
      <c r="V106" s="292">
        <f>EBT!V136*$D$106</f>
        <v>0</v>
      </c>
      <c r="W106" s="292">
        <f>EBT!W136*$D$106</f>
        <v>0</v>
      </c>
      <c r="X106" s="292">
        <f>EBT!X136*$D$106</f>
        <v>0</v>
      </c>
      <c r="Y106" s="292">
        <f>EBT!Y136*$D$106</f>
        <v>0</v>
      </c>
      <c r="Z106" s="292">
        <f>EBT!Z136*$D$106</f>
        <v>0</v>
      </c>
      <c r="AA106" s="292">
        <f>EBT!AA136*$D$106</f>
        <v>0</v>
      </c>
      <c r="AB106" s="292">
        <f>EBT!AB136*$D$106</f>
        <v>0</v>
      </c>
    </row>
    <row r="107" spans="1:28" ht="18.75">
      <c r="A107" s="134"/>
      <c r="B107" s="139" t="s">
        <v>347</v>
      </c>
      <c r="C107" s="132"/>
      <c r="D107" s="133"/>
      <c r="E107" s="46"/>
      <c r="F107" s="46"/>
      <c r="G107" s="46"/>
      <c r="H107" s="46"/>
      <c r="I107" s="46"/>
      <c r="J107" s="46"/>
      <c r="K107" s="46"/>
      <c r="L107" s="46"/>
      <c r="M107" s="46"/>
      <c r="N107" s="46"/>
      <c r="O107" s="48"/>
      <c r="P107" s="48"/>
      <c r="Q107" s="48"/>
      <c r="R107" s="48"/>
      <c r="S107" s="46"/>
      <c r="T107" s="46"/>
      <c r="U107" s="46"/>
      <c r="V107" s="46"/>
      <c r="W107" s="46"/>
      <c r="X107" s="46"/>
      <c r="Y107" s="48"/>
      <c r="Z107" s="48"/>
      <c r="AA107" s="48"/>
      <c r="AB107" s="48"/>
    </row>
    <row r="108" spans="1:28" s="2" customFormat="1">
      <c r="A108" s="135"/>
      <c r="B108" s="133"/>
      <c r="C108" s="132"/>
      <c r="D108" s="133"/>
      <c r="E108" s="191" t="s">
        <v>52</v>
      </c>
      <c r="F108" s="191" t="s">
        <v>53</v>
      </c>
      <c r="G108" s="191" t="s">
        <v>54</v>
      </c>
      <c r="H108" s="191" t="s">
        <v>55</v>
      </c>
      <c r="I108" s="191" t="s">
        <v>56</v>
      </c>
      <c r="J108" s="191" t="s">
        <v>57</v>
      </c>
      <c r="K108" s="191" t="s">
        <v>58</v>
      </c>
      <c r="L108" s="191" t="s">
        <v>59</v>
      </c>
      <c r="M108" s="191" t="s">
        <v>60</v>
      </c>
      <c r="N108" s="191" t="s">
        <v>61</v>
      </c>
      <c r="O108" s="191" t="s">
        <v>62</v>
      </c>
      <c r="P108" s="191" t="s">
        <v>63</v>
      </c>
      <c r="Q108" s="191" t="s">
        <v>64</v>
      </c>
      <c r="R108" s="191" t="s">
        <v>65</v>
      </c>
      <c r="S108" s="191" t="s">
        <v>66</v>
      </c>
      <c r="T108" s="191" t="s">
        <v>67</v>
      </c>
      <c r="U108" s="191" t="s">
        <v>68</v>
      </c>
      <c r="V108" s="191" t="s">
        <v>69</v>
      </c>
      <c r="W108" s="191" t="s">
        <v>70</v>
      </c>
      <c r="X108" s="191" t="s">
        <v>71</v>
      </c>
      <c r="Y108" s="191" t="s">
        <v>72</v>
      </c>
      <c r="Z108" s="191" t="s">
        <v>73</v>
      </c>
      <c r="AA108" s="191" t="s">
        <v>74</v>
      </c>
      <c r="AB108" s="191" t="s">
        <v>75</v>
      </c>
    </row>
    <row r="109" spans="1:28">
      <c r="A109" s="134">
        <v>8</v>
      </c>
      <c r="B109" s="245" t="s">
        <v>348</v>
      </c>
      <c r="C109" s="156"/>
      <c r="D109" s="269"/>
      <c r="E109" s="195">
        <f>E61+E106+E101</f>
        <v>0</v>
      </c>
      <c r="F109" s="195">
        <f t="shared" ref="F109:R109" si="12">F61+F106+F101</f>
        <v>0</v>
      </c>
      <c r="G109" s="148">
        <f t="shared" si="12"/>
        <v>0</v>
      </c>
      <c r="H109" s="148">
        <f t="shared" si="12"/>
        <v>0</v>
      </c>
      <c r="I109" s="148">
        <f t="shared" si="12"/>
        <v>0</v>
      </c>
      <c r="J109" s="148">
        <f t="shared" si="12"/>
        <v>0</v>
      </c>
      <c r="K109" s="148">
        <f t="shared" si="12"/>
        <v>0</v>
      </c>
      <c r="L109" s="148">
        <f t="shared" si="12"/>
        <v>0</v>
      </c>
      <c r="M109" s="148">
        <f t="shared" si="12"/>
        <v>0</v>
      </c>
      <c r="N109" s="148">
        <f t="shared" si="12"/>
        <v>0</v>
      </c>
      <c r="O109" s="148">
        <f t="shared" si="12"/>
        <v>0</v>
      </c>
      <c r="P109" s="148">
        <f t="shared" si="12"/>
        <v>0</v>
      </c>
      <c r="Q109" s="148">
        <f t="shared" si="12"/>
        <v>0</v>
      </c>
      <c r="R109" s="148">
        <f t="shared" si="12"/>
        <v>1953.6658079310062</v>
      </c>
      <c r="S109" s="148">
        <f t="shared" ref="S109:AB109" si="13">S61+S106+S101</f>
        <v>1953.6658079310062</v>
      </c>
      <c r="T109" s="148">
        <f t="shared" si="13"/>
        <v>1953.6658079310062</v>
      </c>
      <c r="U109" s="148">
        <f t="shared" si="13"/>
        <v>1953.6658079310062</v>
      </c>
      <c r="V109" s="148">
        <f t="shared" si="13"/>
        <v>1953.6658079310062</v>
      </c>
      <c r="W109" s="148">
        <f t="shared" si="13"/>
        <v>1953.6658079310062</v>
      </c>
      <c r="X109" s="148">
        <f t="shared" si="13"/>
        <v>1953.6658079310062</v>
      </c>
      <c r="Y109" s="148">
        <f t="shared" si="13"/>
        <v>1953.6658079310062</v>
      </c>
      <c r="Z109" s="148">
        <f t="shared" si="13"/>
        <v>1953.6658079310062</v>
      </c>
      <c r="AA109" s="148">
        <f t="shared" si="13"/>
        <v>1953.6658079310062</v>
      </c>
      <c r="AB109" s="148">
        <f t="shared" si="13"/>
        <v>1953.6658079310062</v>
      </c>
    </row>
    <row r="110" spans="1:28" ht="15" customHeight="1">
      <c r="A110" s="134"/>
      <c r="B110" s="132"/>
      <c r="C110" s="132"/>
      <c r="D110" s="132"/>
      <c r="E110" s="9"/>
      <c r="F110" s="9"/>
      <c r="G110" s="9"/>
      <c r="H110" s="9"/>
      <c r="I110" s="9"/>
      <c r="J110" s="9"/>
      <c r="K110" s="9"/>
      <c r="L110" s="9"/>
      <c r="M110" s="9"/>
      <c r="N110" s="2"/>
      <c r="O110" s="2"/>
      <c r="P110" s="2"/>
      <c r="Q110" s="2"/>
      <c r="R110" s="2"/>
      <c r="S110" s="9"/>
      <c r="T110" s="9"/>
      <c r="U110" s="9"/>
      <c r="V110" s="9"/>
      <c r="W110" s="9"/>
      <c r="X110" s="2"/>
      <c r="Y110" s="2"/>
      <c r="Z110" s="2"/>
      <c r="AA110" s="2"/>
      <c r="AB110" s="2"/>
    </row>
    <row r="111" spans="1:28" ht="18.75">
      <c r="A111" s="134"/>
      <c r="B111" s="139" t="s">
        <v>349</v>
      </c>
      <c r="C111" s="131"/>
      <c r="D111" s="131"/>
      <c r="E111" s="130"/>
      <c r="F111" s="130"/>
      <c r="G111" s="130"/>
      <c r="H111" s="130"/>
      <c r="I111" s="130"/>
      <c r="J111" s="130"/>
      <c r="K111" s="130"/>
      <c r="L111" s="130"/>
      <c r="M111" s="130"/>
      <c r="N111" s="130"/>
      <c r="O111" s="130"/>
      <c r="P111" s="129"/>
      <c r="Q111" s="129"/>
      <c r="R111" s="129"/>
      <c r="S111" s="130"/>
      <c r="T111" s="130"/>
      <c r="U111" s="130"/>
      <c r="V111" s="130"/>
      <c r="W111" s="130"/>
      <c r="X111" s="130"/>
      <c r="Y111" s="130"/>
      <c r="Z111" s="129"/>
      <c r="AA111" s="129"/>
      <c r="AB111" s="129"/>
    </row>
    <row r="112" spans="1:28" s="129" customFormat="1">
      <c r="A112" s="134"/>
      <c r="B112" s="131"/>
      <c r="C112" s="131"/>
      <c r="D112" s="131"/>
      <c r="E112" s="130"/>
      <c r="F112" s="130"/>
      <c r="G112" s="130"/>
      <c r="H112" s="130"/>
      <c r="I112" s="130"/>
      <c r="J112" s="130"/>
      <c r="K112" s="130"/>
      <c r="L112" s="130"/>
      <c r="M112" s="130"/>
      <c r="N112" s="130"/>
      <c r="O112" s="130"/>
      <c r="S112" s="130"/>
      <c r="T112" s="130"/>
      <c r="U112" s="130"/>
      <c r="V112" s="130"/>
      <c r="W112" s="130"/>
      <c r="X112" s="130"/>
      <c r="Y112" s="130"/>
    </row>
    <row r="113" spans="1:28" s="129" customFormat="1">
      <c r="A113" s="134" t="s">
        <v>350</v>
      </c>
      <c r="B113" s="152" t="s">
        <v>351</v>
      </c>
      <c r="C113" s="131"/>
      <c r="D113" s="131"/>
      <c r="E113" s="316">
        <f>EBT!E75</f>
        <v>0</v>
      </c>
      <c r="F113" s="316">
        <f>EBT!F75</f>
        <v>0</v>
      </c>
      <c r="G113" s="317">
        <f>EBT!G75</f>
        <v>0</v>
      </c>
      <c r="H113" s="317">
        <f>EBT!H75</f>
        <v>0</v>
      </c>
      <c r="I113" s="317">
        <f>EBT!I75</f>
        <v>0</v>
      </c>
      <c r="J113" s="317">
        <f>EBT!J75</f>
        <v>0</v>
      </c>
      <c r="K113" s="317">
        <f>EBT!K75</f>
        <v>0</v>
      </c>
      <c r="L113" s="317">
        <f>EBT!L75</f>
        <v>0</v>
      </c>
      <c r="M113" s="317">
        <f>EBT!M75</f>
        <v>0</v>
      </c>
      <c r="N113" s="317">
        <f>EBT!N75</f>
        <v>0</v>
      </c>
      <c r="O113" s="317">
        <f>EBT!O75</f>
        <v>0</v>
      </c>
      <c r="P113" s="317">
        <f>EBT!P75</f>
        <v>0</v>
      </c>
      <c r="Q113" s="317">
        <f>EBT!Q75</f>
        <v>0</v>
      </c>
      <c r="R113" s="317">
        <f>EBT!R75</f>
        <v>0</v>
      </c>
      <c r="S113" s="317">
        <f>EBT!S75</f>
        <v>0</v>
      </c>
      <c r="T113" s="317">
        <f>EBT!T75</f>
        <v>0</v>
      </c>
      <c r="U113" s="317">
        <f>EBT!U75</f>
        <v>0</v>
      </c>
      <c r="V113" s="317">
        <f>EBT!V75</f>
        <v>0</v>
      </c>
      <c r="W113" s="317">
        <f>EBT!W75</f>
        <v>0</v>
      </c>
      <c r="X113" s="317">
        <f>EBT!X75</f>
        <v>0</v>
      </c>
      <c r="Y113" s="317">
        <f>EBT!Y75</f>
        <v>0</v>
      </c>
      <c r="Z113" s="317">
        <f>EBT!Z75</f>
        <v>0</v>
      </c>
      <c r="AA113" s="317">
        <f>EBT!AA75</f>
        <v>0</v>
      </c>
      <c r="AB113" s="317">
        <f>EBT!AB75</f>
        <v>0</v>
      </c>
    </row>
    <row r="114" spans="1:28" s="129" customFormat="1">
      <c r="A114" s="134" t="s">
        <v>352</v>
      </c>
      <c r="B114" s="152" t="s">
        <v>353</v>
      </c>
      <c r="C114" s="131"/>
      <c r="D114" s="131"/>
      <c r="E114" s="316">
        <f>EBT!E16</f>
        <v>0</v>
      </c>
      <c r="F114" s="316">
        <f>EBT!F16</f>
        <v>0</v>
      </c>
      <c r="G114" s="317">
        <f>EBT!G16</f>
        <v>0</v>
      </c>
      <c r="H114" s="317">
        <f>EBT!H16</f>
        <v>0</v>
      </c>
      <c r="I114" s="317">
        <f>EBT!I16</f>
        <v>0</v>
      </c>
      <c r="J114" s="317">
        <f>EBT!J16</f>
        <v>0</v>
      </c>
      <c r="K114" s="317">
        <f>EBT!K16</f>
        <v>0</v>
      </c>
      <c r="L114" s="317">
        <f>EBT!L16</f>
        <v>0</v>
      </c>
      <c r="M114" s="317">
        <f>EBT!M16</f>
        <v>0</v>
      </c>
      <c r="N114" s="317">
        <f>EBT!N16</f>
        <v>0</v>
      </c>
      <c r="O114" s="317">
        <f>EBT!O16</f>
        <v>0</v>
      </c>
      <c r="P114" s="317">
        <f>EBT!P16</f>
        <v>0</v>
      </c>
      <c r="Q114" s="317">
        <f>EBT!Q16</f>
        <v>0</v>
      </c>
      <c r="R114" s="317">
        <f>EBT!R16</f>
        <v>0</v>
      </c>
      <c r="S114" s="317">
        <f>EBT!S16</f>
        <v>0</v>
      </c>
      <c r="T114" s="317">
        <f>EBT!T16</f>
        <v>0</v>
      </c>
      <c r="U114" s="317">
        <f>EBT!U16</f>
        <v>0</v>
      </c>
      <c r="V114" s="317">
        <f>EBT!V16</f>
        <v>0</v>
      </c>
      <c r="W114" s="317">
        <f>EBT!W16</f>
        <v>0</v>
      </c>
      <c r="X114" s="317">
        <f>EBT!X16</f>
        <v>0</v>
      </c>
      <c r="Y114" s="317">
        <f>EBT!Y16</f>
        <v>0</v>
      </c>
      <c r="Z114" s="317">
        <f>EBT!Z16</f>
        <v>0</v>
      </c>
      <c r="AA114" s="317">
        <f>EBT!AA16</f>
        <v>0</v>
      </c>
      <c r="AB114" s="317">
        <f>EBT!AB16</f>
        <v>0</v>
      </c>
    </row>
    <row r="115" spans="1:28" s="129" customFormat="1">
      <c r="A115" s="134" t="s">
        <v>354</v>
      </c>
      <c r="B115" s="152" t="s">
        <v>355</v>
      </c>
      <c r="C115" s="131"/>
      <c r="D115" s="131"/>
      <c r="E115" s="316">
        <f>E113+E114</f>
        <v>0</v>
      </c>
      <c r="F115" s="316">
        <f t="shared" ref="F115:R115" si="14">F113+F114</f>
        <v>0</v>
      </c>
      <c r="G115" s="317">
        <f t="shared" si="14"/>
        <v>0</v>
      </c>
      <c r="H115" s="317">
        <f t="shared" si="14"/>
        <v>0</v>
      </c>
      <c r="I115" s="317">
        <f t="shared" si="14"/>
        <v>0</v>
      </c>
      <c r="J115" s="317">
        <f t="shared" si="14"/>
        <v>0</v>
      </c>
      <c r="K115" s="317">
        <f t="shared" si="14"/>
        <v>0</v>
      </c>
      <c r="L115" s="317">
        <f t="shared" si="14"/>
        <v>0</v>
      </c>
      <c r="M115" s="317">
        <f t="shared" si="14"/>
        <v>0</v>
      </c>
      <c r="N115" s="317">
        <f t="shared" si="14"/>
        <v>0</v>
      </c>
      <c r="O115" s="317">
        <f t="shared" si="14"/>
        <v>0</v>
      </c>
      <c r="P115" s="317">
        <f t="shared" si="14"/>
        <v>0</v>
      </c>
      <c r="Q115" s="317">
        <f t="shared" si="14"/>
        <v>0</v>
      </c>
      <c r="R115" s="317">
        <f t="shared" si="14"/>
        <v>0</v>
      </c>
      <c r="S115" s="317">
        <f t="shared" ref="S115:AB115" si="15">S113+S114</f>
        <v>0</v>
      </c>
      <c r="T115" s="317">
        <f t="shared" si="15"/>
        <v>0</v>
      </c>
      <c r="U115" s="317">
        <f t="shared" si="15"/>
        <v>0</v>
      </c>
      <c r="V115" s="317">
        <f t="shared" si="15"/>
        <v>0</v>
      </c>
      <c r="W115" s="317">
        <f t="shared" si="15"/>
        <v>0</v>
      </c>
      <c r="X115" s="317">
        <f t="shared" si="15"/>
        <v>0</v>
      </c>
      <c r="Y115" s="317">
        <f t="shared" si="15"/>
        <v>0</v>
      </c>
      <c r="Z115" s="317">
        <f t="shared" si="15"/>
        <v>0</v>
      </c>
      <c r="AA115" s="317">
        <f t="shared" si="15"/>
        <v>0</v>
      </c>
      <c r="AB115" s="317">
        <f t="shared" si="15"/>
        <v>0</v>
      </c>
    </row>
    <row r="116" spans="1:28" s="129" customFormat="1">
      <c r="A116" s="137" t="s">
        <v>356</v>
      </c>
      <c r="B116" s="152" t="s">
        <v>357</v>
      </c>
      <c r="C116" s="131"/>
      <c r="D116" s="131"/>
      <c r="E116" s="316"/>
      <c r="F116" s="316"/>
      <c r="G116" s="317"/>
      <c r="H116" s="317"/>
      <c r="I116" s="317"/>
      <c r="J116" s="317"/>
      <c r="K116" s="317"/>
      <c r="L116" s="317"/>
      <c r="M116" s="317"/>
      <c r="N116" s="317"/>
      <c r="O116" s="317"/>
      <c r="P116" s="318"/>
      <c r="Q116" s="318"/>
      <c r="R116" s="318"/>
      <c r="S116" s="317"/>
      <c r="T116" s="317"/>
      <c r="U116" s="317"/>
      <c r="V116" s="317"/>
      <c r="W116" s="317"/>
      <c r="X116" s="317"/>
      <c r="Y116" s="317"/>
      <c r="Z116" s="318"/>
      <c r="AA116" s="318"/>
      <c r="AB116" s="318"/>
    </row>
    <row r="117" spans="1:28" s="129" customFormat="1">
      <c r="A117" s="134" t="s">
        <v>358</v>
      </c>
      <c r="B117" s="152" t="s">
        <v>359</v>
      </c>
      <c r="C117" s="131"/>
      <c r="D117" s="131"/>
      <c r="E117" s="316">
        <f>E115*E116</f>
        <v>0</v>
      </c>
      <c r="F117" s="316">
        <f t="shared" ref="F117:R117" si="16">F115*F116</f>
        <v>0</v>
      </c>
      <c r="G117" s="317">
        <f t="shared" si="16"/>
        <v>0</v>
      </c>
      <c r="H117" s="317">
        <f t="shared" si="16"/>
        <v>0</v>
      </c>
      <c r="I117" s="317">
        <f t="shared" si="16"/>
        <v>0</v>
      </c>
      <c r="J117" s="317">
        <f t="shared" si="16"/>
        <v>0</v>
      </c>
      <c r="K117" s="317">
        <f t="shared" si="16"/>
        <v>0</v>
      </c>
      <c r="L117" s="317">
        <f t="shared" si="16"/>
        <v>0</v>
      </c>
      <c r="M117" s="317">
        <f t="shared" si="16"/>
        <v>0</v>
      </c>
      <c r="N117" s="317">
        <f t="shared" si="16"/>
        <v>0</v>
      </c>
      <c r="O117" s="317">
        <f t="shared" si="16"/>
        <v>0</v>
      </c>
      <c r="P117" s="317">
        <f t="shared" si="16"/>
        <v>0</v>
      </c>
      <c r="Q117" s="317">
        <f t="shared" si="16"/>
        <v>0</v>
      </c>
      <c r="R117" s="317">
        <f t="shared" si="16"/>
        <v>0</v>
      </c>
      <c r="S117" s="317">
        <f t="shared" ref="S117:AB117" si="17">S115*S116</f>
        <v>0</v>
      </c>
      <c r="T117" s="317">
        <f t="shared" si="17"/>
        <v>0</v>
      </c>
      <c r="U117" s="317">
        <f t="shared" si="17"/>
        <v>0</v>
      </c>
      <c r="V117" s="317">
        <f t="shared" si="17"/>
        <v>0</v>
      </c>
      <c r="W117" s="317">
        <f t="shared" si="17"/>
        <v>0</v>
      </c>
      <c r="X117" s="317">
        <f t="shared" si="17"/>
        <v>0</v>
      </c>
      <c r="Y117" s="317">
        <f t="shared" si="17"/>
        <v>0</v>
      </c>
      <c r="Z117" s="317">
        <f t="shared" si="17"/>
        <v>0</v>
      </c>
      <c r="AA117" s="317">
        <f t="shared" si="17"/>
        <v>0</v>
      </c>
      <c r="AB117" s="317">
        <f t="shared" si="17"/>
        <v>0</v>
      </c>
    </row>
    <row r="118" spans="1:28" s="129" customFormat="1">
      <c r="A118" s="134"/>
      <c r="B118" s="131"/>
      <c r="C118" s="131"/>
      <c r="D118" s="131"/>
      <c r="E118" s="130"/>
      <c r="F118" s="130"/>
      <c r="G118" s="130"/>
      <c r="H118" s="130"/>
      <c r="I118" s="130"/>
      <c r="J118" s="130"/>
      <c r="K118" s="130"/>
      <c r="L118" s="130"/>
      <c r="M118" s="130"/>
      <c r="N118" s="130"/>
      <c r="O118" s="130"/>
      <c r="S118" s="130"/>
      <c r="T118" s="130"/>
      <c r="U118" s="130"/>
      <c r="V118" s="130"/>
      <c r="W118" s="130"/>
      <c r="X118" s="130"/>
      <c r="Y118" s="130"/>
    </row>
    <row r="119" spans="1:28" s="129" customFormat="1" ht="18.75">
      <c r="A119" s="134"/>
      <c r="B119" s="139" t="s">
        <v>360</v>
      </c>
      <c r="C119" s="131"/>
      <c r="D119" s="131"/>
      <c r="E119" s="130"/>
      <c r="F119" s="130"/>
      <c r="G119" s="130"/>
      <c r="H119" s="130"/>
      <c r="I119" s="130"/>
      <c r="J119" s="130"/>
      <c r="K119" s="130"/>
      <c r="L119" s="130"/>
      <c r="M119" s="130"/>
      <c r="N119" s="130"/>
      <c r="O119" s="130"/>
      <c r="S119" s="130"/>
      <c r="T119" s="130"/>
      <c r="U119" s="130"/>
      <c r="V119" s="130"/>
      <c r="W119" s="130"/>
      <c r="X119" s="130"/>
      <c r="Y119" s="130"/>
    </row>
    <row r="120" spans="1:28" s="129" customFormat="1">
      <c r="A120" s="134"/>
      <c r="B120" s="131"/>
      <c r="C120" s="131"/>
      <c r="D120" s="131"/>
      <c r="E120" s="130"/>
      <c r="F120" s="130"/>
      <c r="G120" s="130"/>
      <c r="H120" s="130"/>
      <c r="I120" s="130"/>
      <c r="J120" s="130"/>
      <c r="K120" s="130"/>
      <c r="L120" s="130"/>
      <c r="M120" s="130"/>
      <c r="N120" s="130"/>
      <c r="O120" s="130"/>
      <c r="S120" s="130"/>
      <c r="T120" s="130"/>
      <c r="U120" s="130"/>
      <c r="V120" s="130"/>
      <c r="W120" s="130"/>
      <c r="X120" s="130"/>
      <c r="Y120" s="130"/>
    </row>
    <row r="121" spans="1:28" s="129" customFormat="1">
      <c r="A121" s="134" t="s">
        <v>361</v>
      </c>
      <c r="B121" s="152" t="s">
        <v>362</v>
      </c>
      <c r="C121" s="131"/>
      <c r="D121" s="131"/>
      <c r="E121" s="316">
        <f>E109-E117</f>
        <v>0</v>
      </c>
      <c r="F121" s="316">
        <f t="shared" ref="F121:R121" si="18">F109-F117</f>
        <v>0</v>
      </c>
      <c r="G121" s="317">
        <f t="shared" si="18"/>
        <v>0</v>
      </c>
      <c r="H121" s="317">
        <f t="shared" si="18"/>
        <v>0</v>
      </c>
      <c r="I121" s="317">
        <f t="shared" si="18"/>
        <v>0</v>
      </c>
      <c r="J121" s="317">
        <f t="shared" si="18"/>
        <v>0</v>
      </c>
      <c r="K121" s="317">
        <f t="shared" si="18"/>
        <v>0</v>
      </c>
      <c r="L121" s="317">
        <f t="shared" si="18"/>
        <v>0</v>
      </c>
      <c r="M121" s="317">
        <f t="shared" si="18"/>
        <v>0</v>
      </c>
      <c r="N121" s="317">
        <f t="shared" si="18"/>
        <v>0</v>
      </c>
      <c r="O121" s="317">
        <f t="shared" si="18"/>
        <v>0</v>
      </c>
      <c r="P121" s="317">
        <f t="shared" si="18"/>
        <v>0</v>
      </c>
      <c r="Q121" s="317">
        <f t="shared" si="18"/>
        <v>0</v>
      </c>
      <c r="R121" s="317">
        <f t="shared" si="18"/>
        <v>1953.6658079310062</v>
      </c>
      <c r="S121" s="317">
        <f t="shared" ref="S121:AB121" si="19">S109-S117</f>
        <v>1953.6658079310062</v>
      </c>
      <c r="T121" s="317">
        <f t="shared" si="19"/>
        <v>1953.6658079310062</v>
      </c>
      <c r="U121" s="317">
        <f t="shared" si="19"/>
        <v>1953.6658079310062</v>
      </c>
      <c r="V121" s="317">
        <f t="shared" si="19"/>
        <v>1953.6658079310062</v>
      </c>
      <c r="W121" s="317">
        <f t="shared" si="19"/>
        <v>1953.6658079310062</v>
      </c>
      <c r="X121" s="317">
        <f t="shared" si="19"/>
        <v>1953.6658079310062</v>
      </c>
      <c r="Y121" s="317">
        <f t="shared" si="19"/>
        <v>1953.6658079310062</v>
      </c>
      <c r="Z121" s="317">
        <f t="shared" si="19"/>
        <v>1953.6658079310062</v>
      </c>
      <c r="AA121" s="317">
        <f t="shared" si="19"/>
        <v>1953.6658079310062</v>
      </c>
      <c r="AB121" s="317">
        <f t="shared" si="19"/>
        <v>1953.6658079310062</v>
      </c>
    </row>
    <row r="122" spans="1:28" s="129" customFormat="1">
      <c r="A122" s="134"/>
      <c r="B122" s="131"/>
      <c r="C122" s="131"/>
      <c r="D122" s="131"/>
      <c r="E122" s="130"/>
      <c r="F122" s="130"/>
      <c r="G122" s="130"/>
      <c r="H122" s="130"/>
      <c r="I122" s="130"/>
      <c r="J122" s="130"/>
      <c r="K122" s="130"/>
      <c r="L122" s="130"/>
      <c r="M122" s="130"/>
      <c r="N122" s="130"/>
      <c r="O122" s="130"/>
      <c r="S122" s="130"/>
      <c r="T122" s="130"/>
      <c r="U122" s="130"/>
      <c r="V122" s="130"/>
      <c r="W122" s="130"/>
      <c r="X122" s="130"/>
      <c r="Y122" s="130"/>
    </row>
    <row r="123" spans="1:28" s="2" customFormat="1" ht="37.5">
      <c r="A123" s="135"/>
      <c r="B123" s="139" t="s">
        <v>363</v>
      </c>
      <c r="C123" s="131"/>
      <c r="D123" s="131"/>
      <c r="E123" s="130"/>
      <c r="F123" s="130"/>
      <c r="G123" s="130"/>
      <c r="H123" s="130"/>
      <c r="I123" s="130"/>
      <c r="J123" s="130"/>
      <c r="K123" s="130"/>
      <c r="L123" s="130"/>
      <c r="M123" s="130"/>
      <c r="N123" s="130"/>
      <c r="O123" s="130"/>
      <c r="P123" s="129"/>
      <c r="Q123" s="129"/>
      <c r="R123" s="129"/>
      <c r="S123" s="130"/>
      <c r="T123" s="130"/>
      <c r="U123" s="130"/>
      <c r="V123" s="130"/>
      <c r="W123" s="130"/>
      <c r="X123" s="130"/>
      <c r="Y123" s="130"/>
      <c r="Z123" s="129"/>
      <c r="AA123" s="129"/>
      <c r="AB123" s="129"/>
    </row>
    <row r="124" spans="1:28" s="2" customFormat="1">
      <c r="A124" s="135"/>
      <c r="B124" s="131"/>
      <c r="C124" s="131"/>
      <c r="D124" s="131"/>
      <c r="E124" s="130"/>
      <c r="F124" s="130"/>
      <c r="G124" s="130"/>
      <c r="H124" s="130"/>
      <c r="I124" s="130"/>
      <c r="J124" s="130"/>
      <c r="K124" s="130"/>
      <c r="L124" s="130"/>
      <c r="M124" s="130"/>
      <c r="N124" s="130"/>
      <c r="O124" s="130"/>
      <c r="P124" s="129"/>
      <c r="Q124" s="129"/>
      <c r="R124" s="129"/>
      <c r="S124" s="130"/>
      <c r="T124" s="130"/>
      <c r="U124" s="130"/>
      <c r="V124" s="130"/>
      <c r="W124" s="130"/>
      <c r="X124" s="130"/>
      <c r="Y124" s="130"/>
      <c r="Z124" s="129"/>
      <c r="AA124" s="129"/>
      <c r="AB124" s="129"/>
    </row>
    <row r="125" spans="1:28" s="2" customFormat="1">
      <c r="A125" s="135"/>
      <c r="B125" s="133"/>
      <c r="C125" s="132"/>
      <c r="D125" s="133"/>
      <c r="E125" s="191" t="s">
        <v>52</v>
      </c>
      <c r="F125" s="191" t="s">
        <v>53</v>
      </c>
      <c r="G125" s="191" t="s">
        <v>54</v>
      </c>
      <c r="H125" s="191" t="s">
        <v>55</v>
      </c>
      <c r="I125" s="191" t="s">
        <v>56</v>
      </c>
      <c r="J125" s="191" t="s">
        <v>57</v>
      </c>
      <c r="K125" s="191" t="s">
        <v>58</v>
      </c>
      <c r="L125" s="191" t="s">
        <v>59</v>
      </c>
      <c r="M125" s="191" t="s">
        <v>60</v>
      </c>
      <c r="N125" s="191" t="s">
        <v>61</v>
      </c>
      <c r="O125" s="191" t="s">
        <v>62</v>
      </c>
      <c r="P125" s="191" t="s">
        <v>63</v>
      </c>
      <c r="Q125" s="191" t="s">
        <v>64</v>
      </c>
      <c r="R125" s="191" t="s">
        <v>65</v>
      </c>
      <c r="S125" s="191" t="s">
        <v>66</v>
      </c>
      <c r="T125" s="191" t="s">
        <v>67</v>
      </c>
      <c r="U125" s="191" t="s">
        <v>68</v>
      </c>
      <c r="V125" s="191" t="s">
        <v>69</v>
      </c>
      <c r="W125" s="191" t="s">
        <v>70</v>
      </c>
      <c r="X125" s="191" t="s">
        <v>71</v>
      </c>
      <c r="Y125" s="191" t="s">
        <v>72</v>
      </c>
      <c r="Z125" s="191" t="s">
        <v>73</v>
      </c>
      <c r="AA125" s="191" t="s">
        <v>74</v>
      </c>
      <c r="AB125" s="191" t="s">
        <v>75</v>
      </c>
    </row>
    <row r="126" spans="1:28" s="2" customFormat="1" ht="31.5">
      <c r="A126" s="135">
        <v>9</v>
      </c>
      <c r="B126" s="245" t="s">
        <v>364</v>
      </c>
      <c r="C126" s="156"/>
      <c r="D126" s="269"/>
      <c r="E126" s="195"/>
      <c r="F126" s="195"/>
      <c r="G126" s="148"/>
      <c r="H126" s="148"/>
      <c r="I126" s="148"/>
      <c r="J126" s="148"/>
      <c r="K126" s="148"/>
      <c r="L126" s="148"/>
      <c r="M126" s="148"/>
      <c r="N126" s="148"/>
      <c r="O126" s="148"/>
      <c r="P126" s="148"/>
      <c r="Q126" s="148"/>
      <c r="R126" s="148"/>
      <c r="S126" s="148"/>
      <c r="T126" s="148"/>
      <c r="U126" s="148"/>
      <c r="V126" s="148"/>
      <c r="W126" s="148"/>
      <c r="X126" s="148"/>
      <c r="Y126" s="148"/>
      <c r="Z126" s="148"/>
      <c r="AA126" s="148"/>
      <c r="AB126" s="148"/>
    </row>
    <row r="127" spans="1:28">
      <c r="A127" s="134">
        <v>10</v>
      </c>
      <c r="B127" s="245" t="s">
        <v>365</v>
      </c>
      <c r="C127" s="156"/>
      <c r="D127" s="269"/>
      <c r="E127" s="195"/>
      <c r="F127" s="195"/>
      <c r="G127" s="148"/>
      <c r="H127" s="148"/>
      <c r="I127" s="148"/>
      <c r="J127" s="148"/>
      <c r="K127" s="148"/>
      <c r="L127" s="148"/>
      <c r="M127" s="148"/>
      <c r="N127" s="148"/>
      <c r="O127" s="148"/>
      <c r="P127" s="148"/>
      <c r="Q127" s="148"/>
      <c r="R127" s="148"/>
      <c r="S127" s="148"/>
      <c r="T127" s="148"/>
      <c r="U127" s="148"/>
      <c r="V127" s="148"/>
      <c r="W127" s="148"/>
      <c r="X127" s="148"/>
      <c r="Y127" s="148"/>
      <c r="Z127" s="148"/>
      <c r="AA127" s="148"/>
      <c r="AB127" s="148"/>
    </row>
    <row r="128" spans="1:28">
      <c r="A128" s="134"/>
      <c r="B128" s="175"/>
      <c r="C128" s="175"/>
      <c r="D128" s="175"/>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5"/>
      <c r="AA128" s="175"/>
      <c r="AB128" s="175"/>
    </row>
    <row r="129" spans="1:28">
      <c r="A129" s="134">
        <v>11</v>
      </c>
      <c r="B129" s="460" t="s">
        <v>366</v>
      </c>
      <c r="C129" s="461"/>
      <c r="D129" s="462"/>
      <c r="E129" s="195"/>
      <c r="F129" s="195"/>
      <c r="G129" s="292"/>
      <c r="H129" s="292"/>
      <c r="I129" s="292"/>
      <c r="J129" s="292"/>
      <c r="K129" s="292"/>
      <c r="L129" s="292"/>
      <c r="M129" s="292"/>
      <c r="N129" s="292"/>
      <c r="O129" s="292"/>
      <c r="P129" s="292"/>
      <c r="Q129" s="292"/>
      <c r="R129" s="292"/>
      <c r="S129" s="292"/>
      <c r="T129" s="292"/>
      <c r="U129" s="292"/>
      <c r="V129" s="292"/>
      <c r="W129" s="292"/>
      <c r="X129" s="292"/>
      <c r="Y129" s="292"/>
      <c r="Z129" s="292"/>
      <c r="AA129" s="292"/>
      <c r="AB129" s="292"/>
    </row>
    <row r="130" spans="1:28">
      <c r="A130" s="134">
        <v>12</v>
      </c>
      <c r="B130" s="460" t="s">
        <v>367</v>
      </c>
      <c r="C130" s="461"/>
      <c r="D130" s="462"/>
      <c r="E130" s="195"/>
      <c r="F130" s="195"/>
      <c r="G130" s="148"/>
      <c r="H130" s="148"/>
      <c r="I130" s="148"/>
      <c r="J130" s="148"/>
      <c r="K130" s="148"/>
      <c r="L130" s="148"/>
      <c r="M130" s="148"/>
      <c r="N130" s="148"/>
      <c r="O130" s="148"/>
      <c r="P130" s="148"/>
      <c r="Q130" s="148"/>
      <c r="R130" s="148"/>
      <c r="S130" s="148"/>
      <c r="T130" s="148"/>
      <c r="U130" s="148"/>
      <c r="V130" s="148"/>
      <c r="W130" s="148"/>
      <c r="X130" s="148"/>
      <c r="Y130" s="148"/>
      <c r="Z130" s="148"/>
      <c r="AA130" s="148"/>
      <c r="AB130" s="148"/>
    </row>
    <row r="131" spans="1:28">
      <c r="A131" s="134"/>
      <c r="B131" s="131"/>
      <c r="C131" s="131"/>
      <c r="D131" s="131"/>
      <c r="E131" s="130"/>
      <c r="F131" s="130"/>
      <c r="G131" s="130"/>
      <c r="H131" s="130"/>
      <c r="I131" s="130"/>
      <c r="J131" s="130"/>
      <c r="K131" s="130"/>
      <c r="L131" s="130"/>
      <c r="M131" s="130"/>
      <c r="N131" s="130"/>
      <c r="O131" s="130"/>
      <c r="P131" s="129"/>
      <c r="Q131" s="129"/>
      <c r="R131" s="129"/>
      <c r="S131" s="129"/>
      <c r="T131" s="129"/>
      <c r="U131" s="129"/>
      <c r="V131" s="129"/>
      <c r="W131" s="129"/>
      <c r="X131" s="129"/>
      <c r="Y131" s="129"/>
      <c r="Z131" s="129"/>
      <c r="AA131" s="129"/>
      <c r="AB131" s="129"/>
    </row>
    <row r="132" spans="1:28">
      <c r="A132" s="134"/>
      <c r="B132" s="131"/>
      <c r="C132" s="131"/>
      <c r="D132" s="131"/>
      <c r="E132" s="130"/>
      <c r="F132" s="130"/>
      <c r="G132" s="130"/>
      <c r="H132" s="130"/>
      <c r="I132" s="130"/>
      <c r="J132" s="130"/>
      <c r="K132" s="130"/>
      <c r="L132" s="130"/>
      <c r="M132" s="130"/>
      <c r="N132" s="130"/>
      <c r="O132" s="130"/>
      <c r="P132" s="129"/>
      <c r="Q132" s="129"/>
      <c r="R132" s="129"/>
      <c r="S132" s="129"/>
      <c r="T132" s="129"/>
      <c r="U132" s="129"/>
      <c r="V132" s="129"/>
      <c r="W132" s="129"/>
      <c r="X132" s="129"/>
      <c r="Y132" s="129"/>
      <c r="Z132" s="129"/>
      <c r="AA132" s="129"/>
      <c r="AB132" s="129"/>
    </row>
    <row r="133" spans="1:28">
      <c r="A133" s="134"/>
      <c r="B133" s="131"/>
      <c r="C133" s="131"/>
      <c r="D133" s="131"/>
      <c r="E133" s="130"/>
      <c r="F133" s="130"/>
      <c r="G133" s="130"/>
      <c r="H133" s="130"/>
      <c r="I133" s="130"/>
      <c r="J133" s="130"/>
      <c r="K133" s="130"/>
      <c r="L133" s="130"/>
      <c r="M133" s="130"/>
      <c r="N133" s="130"/>
      <c r="O133" s="130"/>
      <c r="P133" s="129"/>
      <c r="Q133" s="129"/>
      <c r="R133" s="129"/>
      <c r="S133" s="129"/>
      <c r="T133" s="129"/>
      <c r="U133" s="129"/>
      <c r="V133" s="129"/>
      <c r="W133" s="129"/>
      <c r="X133" s="129"/>
      <c r="Y133" s="129"/>
      <c r="Z133" s="129"/>
      <c r="AA133" s="129"/>
      <c r="AB133" s="129"/>
    </row>
    <row r="134" spans="1:28">
      <c r="A134" s="134"/>
      <c r="B134" s="131"/>
      <c r="C134" s="131"/>
      <c r="D134" s="131"/>
      <c r="E134" s="130"/>
      <c r="F134" s="130"/>
      <c r="G134" s="130"/>
      <c r="H134" s="130"/>
      <c r="I134" s="130"/>
      <c r="J134" s="130"/>
      <c r="K134" s="130"/>
      <c r="L134" s="130"/>
      <c r="M134" s="130"/>
      <c r="N134" s="130"/>
      <c r="O134" s="130"/>
      <c r="P134" s="129"/>
      <c r="Q134" s="129"/>
      <c r="R134" s="129"/>
      <c r="S134" s="129"/>
      <c r="T134" s="129"/>
      <c r="U134" s="129"/>
      <c r="V134" s="129"/>
      <c r="W134" s="129"/>
      <c r="X134" s="129"/>
      <c r="Y134" s="129"/>
      <c r="Z134" s="129"/>
      <c r="AA134" s="129"/>
      <c r="AB134" s="129"/>
    </row>
    <row r="135" spans="1:28">
      <c r="A135" s="134"/>
      <c r="B135" s="131"/>
      <c r="C135" s="131"/>
      <c r="D135" s="131"/>
      <c r="E135" s="130"/>
      <c r="F135" s="130"/>
      <c r="G135" s="130"/>
      <c r="H135" s="130"/>
      <c r="I135" s="130"/>
      <c r="J135" s="130"/>
      <c r="K135" s="130"/>
      <c r="L135" s="130"/>
      <c r="M135" s="130"/>
      <c r="N135" s="130"/>
      <c r="O135" s="130"/>
      <c r="P135" s="129"/>
      <c r="Q135" s="129"/>
      <c r="R135" s="129"/>
      <c r="S135" s="129"/>
      <c r="T135" s="129"/>
      <c r="U135" s="129"/>
      <c r="V135" s="129"/>
      <c r="W135" s="129"/>
      <c r="X135" s="129"/>
      <c r="Y135" s="129"/>
      <c r="Z135" s="129"/>
      <c r="AA135" s="129"/>
      <c r="AB135" s="129"/>
    </row>
    <row r="136" spans="1:28">
      <c r="A136" s="134"/>
      <c r="B136" s="131"/>
      <c r="C136" s="131"/>
      <c r="D136" s="131"/>
      <c r="E136" s="130"/>
      <c r="F136" s="130"/>
      <c r="G136" s="130"/>
      <c r="H136" s="130"/>
      <c r="I136" s="130"/>
      <c r="J136" s="130"/>
      <c r="K136" s="130"/>
      <c r="L136" s="130"/>
      <c r="M136" s="130"/>
      <c r="N136" s="130"/>
      <c r="O136" s="130"/>
      <c r="P136" s="129"/>
      <c r="Q136" s="129"/>
      <c r="R136" s="129"/>
      <c r="S136" s="129"/>
      <c r="T136" s="129"/>
      <c r="U136" s="129"/>
      <c r="V136" s="129"/>
      <c r="W136" s="129"/>
      <c r="X136" s="129"/>
      <c r="Y136" s="129"/>
      <c r="Z136" s="129"/>
      <c r="AA136" s="129"/>
      <c r="AB136" s="129"/>
    </row>
    <row r="137" spans="1:28">
      <c r="A137" s="134"/>
      <c r="B137" s="131"/>
      <c r="C137" s="131"/>
      <c r="D137" s="131"/>
      <c r="E137" s="130"/>
      <c r="F137" s="130"/>
      <c r="G137" s="130"/>
      <c r="H137" s="130"/>
      <c r="I137" s="130"/>
      <c r="J137" s="130"/>
      <c r="K137" s="130"/>
      <c r="L137" s="130"/>
      <c r="M137" s="130"/>
      <c r="N137" s="130"/>
      <c r="O137" s="130"/>
      <c r="P137" s="129"/>
      <c r="Q137" s="129"/>
      <c r="R137" s="129"/>
      <c r="S137" s="129"/>
      <c r="T137" s="129"/>
      <c r="U137" s="129"/>
      <c r="V137" s="129"/>
      <c r="W137" s="129"/>
      <c r="X137" s="129"/>
      <c r="Y137" s="129"/>
      <c r="Z137" s="129"/>
      <c r="AA137" s="129"/>
      <c r="AB137" s="129"/>
    </row>
    <row r="138" spans="1:28">
      <c r="A138" s="134"/>
      <c r="B138" s="131"/>
      <c r="C138" s="131"/>
      <c r="D138" s="131"/>
      <c r="E138" s="130"/>
      <c r="F138" s="130"/>
      <c r="G138" s="130"/>
      <c r="H138" s="130"/>
      <c r="I138" s="130"/>
      <c r="J138" s="130"/>
      <c r="K138" s="130"/>
      <c r="L138" s="130"/>
      <c r="M138" s="130"/>
      <c r="N138" s="130"/>
      <c r="O138" s="130"/>
      <c r="P138" s="129"/>
      <c r="Q138" s="129"/>
      <c r="R138" s="129"/>
      <c r="S138" s="129"/>
      <c r="T138" s="129"/>
      <c r="U138" s="129"/>
      <c r="V138" s="129"/>
      <c r="W138" s="129"/>
      <c r="X138" s="129"/>
      <c r="Y138" s="129"/>
      <c r="Z138" s="129"/>
      <c r="AA138" s="129"/>
      <c r="AB138" s="129"/>
    </row>
    <row r="139" spans="1:28">
      <c r="A139" s="134"/>
      <c r="B139" s="131"/>
      <c r="C139" s="131"/>
      <c r="D139" s="131"/>
      <c r="E139" s="130"/>
      <c r="F139" s="130"/>
      <c r="G139" s="130"/>
      <c r="H139" s="130"/>
      <c r="I139" s="130"/>
      <c r="J139" s="130"/>
      <c r="K139" s="130"/>
      <c r="L139" s="130"/>
      <c r="M139" s="130"/>
      <c r="N139" s="130"/>
      <c r="O139" s="130"/>
      <c r="P139" s="129"/>
      <c r="Q139" s="129"/>
      <c r="R139" s="129"/>
      <c r="S139" s="129"/>
      <c r="T139" s="129"/>
      <c r="U139" s="129"/>
      <c r="V139" s="129"/>
      <c r="W139" s="129"/>
      <c r="X139" s="129"/>
      <c r="Y139" s="129"/>
      <c r="Z139" s="129"/>
      <c r="AA139" s="129"/>
      <c r="AB139" s="129"/>
    </row>
    <row r="140" spans="1:28">
      <c r="A140" s="134"/>
      <c r="B140" s="131"/>
      <c r="C140" s="131"/>
      <c r="D140" s="131"/>
      <c r="E140" s="130"/>
      <c r="F140" s="130"/>
      <c r="G140" s="130"/>
      <c r="H140" s="130"/>
      <c r="I140" s="130"/>
      <c r="J140" s="130"/>
      <c r="K140" s="130"/>
      <c r="L140" s="130"/>
      <c r="M140" s="130"/>
      <c r="N140" s="130"/>
      <c r="O140" s="130"/>
      <c r="P140" s="129"/>
      <c r="Q140" s="129"/>
      <c r="R140" s="129"/>
      <c r="S140" s="129"/>
      <c r="T140" s="129"/>
      <c r="U140" s="129"/>
      <c r="V140" s="129"/>
      <c r="W140" s="129"/>
      <c r="X140" s="129"/>
      <c r="Y140" s="129"/>
      <c r="Z140" s="129"/>
      <c r="AA140" s="129"/>
      <c r="AB140" s="129"/>
    </row>
    <row r="141" spans="1:28" s="2" customFormat="1">
      <c r="A141" s="135"/>
      <c r="B141" s="131"/>
      <c r="C141" s="131"/>
      <c r="D141" s="131"/>
      <c r="E141" s="130"/>
      <c r="F141" s="130"/>
      <c r="G141" s="130"/>
      <c r="H141" s="130"/>
      <c r="I141" s="130"/>
      <c r="J141" s="130"/>
      <c r="K141" s="130"/>
      <c r="L141" s="130"/>
      <c r="M141" s="130"/>
      <c r="N141" s="130"/>
      <c r="O141" s="130"/>
      <c r="P141" s="129"/>
      <c r="Q141" s="129"/>
      <c r="R141" s="129"/>
    </row>
    <row r="142" spans="1:28">
      <c r="A142" s="134"/>
      <c r="B142" s="131"/>
      <c r="C142" s="131"/>
      <c r="D142" s="131"/>
      <c r="E142" s="130"/>
      <c r="F142" s="130"/>
      <c r="G142" s="130"/>
      <c r="H142" s="130"/>
      <c r="I142" s="130"/>
      <c r="J142" s="130"/>
      <c r="K142" s="130"/>
      <c r="L142" s="130"/>
      <c r="M142" s="130"/>
      <c r="N142" s="130"/>
      <c r="O142" s="130"/>
      <c r="P142" s="129"/>
      <c r="Q142" s="129"/>
      <c r="R142" s="129"/>
      <c r="S142" s="129"/>
      <c r="T142" s="129"/>
      <c r="U142" s="129"/>
      <c r="V142" s="129"/>
      <c r="W142" s="129"/>
      <c r="X142" s="129"/>
      <c r="Y142" s="129"/>
      <c r="Z142" s="129"/>
      <c r="AA142" s="129"/>
      <c r="AB142" s="129"/>
    </row>
    <row r="143" spans="1:28">
      <c r="A143" s="134"/>
      <c r="B143" s="131"/>
      <c r="C143" s="131"/>
      <c r="D143" s="131"/>
      <c r="E143" s="130"/>
      <c r="F143" s="130"/>
      <c r="G143" s="130"/>
      <c r="H143" s="130"/>
      <c r="I143" s="130"/>
      <c r="J143" s="130"/>
      <c r="K143" s="130"/>
      <c r="L143" s="130"/>
      <c r="M143" s="130"/>
      <c r="N143" s="130"/>
      <c r="O143" s="130"/>
      <c r="P143" s="129"/>
      <c r="Q143" s="129"/>
      <c r="R143" s="129"/>
      <c r="S143" s="129"/>
      <c r="T143" s="129"/>
      <c r="U143" s="129"/>
      <c r="V143" s="129"/>
      <c r="W143" s="129"/>
      <c r="X143" s="129"/>
      <c r="Y143" s="129"/>
      <c r="Z143" s="129"/>
      <c r="AA143" s="129"/>
      <c r="AB143" s="129"/>
    </row>
    <row r="144" spans="1:28">
      <c r="A144" s="134"/>
      <c r="B144" s="131"/>
      <c r="C144" s="131"/>
      <c r="D144" s="131"/>
      <c r="E144" s="130"/>
      <c r="F144" s="130"/>
      <c r="G144" s="130"/>
      <c r="H144" s="130"/>
      <c r="I144" s="130"/>
      <c r="J144" s="130"/>
      <c r="K144" s="130"/>
      <c r="L144" s="130"/>
      <c r="M144" s="130"/>
      <c r="N144" s="130"/>
      <c r="O144" s="130"/>
      <c r="P144" s="129"/>
      <c r="Q144" s="129"/>
      <c r="R144" s="129"/>
      <c r="S144" s="129"/>
      <c r="T144" s="129"/>
      <c r="U144" s="129"/>
      <c r="V144" s="129"/>
      <c r="W144" s="129"/>
      <c r="X144" s="129"/>
      <c r="Y144" s="129"/>
      <c r="Z144" s="129"/>
      <c r="AA144" s="129"/>
      <c r="AB144" s="129"/>
    </row>
    <row r="145" spans="1:1">
      <c r="A145" s="134"/>
    </row>
    <row r="146" spans="1:1">
      <c r="A146" s="134"/>
    </row>
    <row r="147" spans="1:1">
      <c r="A147" s="134"/>
    </row>
    <row r="148" spans="1:1">
      <c r="A148" s="134"/>
    </row>
    <row r="149" spans="1:1">
      <c r="A149" s="134"/>
    </row>
    <row r="150" spans="1:1">
      <c r="A150" s="134"/>
    </row>
    <row r="151" spans="1:1">
      <c r="A151" s="134"/>
    </row>
    <row r="152" spans="1:1">
      <c r="A152" s="134"/>
    </row>
    <row r="153" spans="1:1">
      <c r="A153" s="134"/>
    </row>
    <row r="154" spans="1:1">
      <c r="A154" s="134"/>
    </row>
    <row r="155" spans="1:1">
      <c r="A155" s="134"/>
    </row>
    <row r="156" spans="1:1">
      <c r="A156" s="134"/>
    </row>
    <row r="157" spans="1:1">
      <c r="A157" s="134"/>
    </row>
    <row r="158" spans="1:1">
      <c r="A158" s="134"/>
    </row>
    <row r="159" spans="1:1">
      <c r="A159" s="134"/>
    </row>
    <row r="160" spans="1:1">
      <c r="A160" s="134"/>
    </row>
    <row r="161" spans="1:1">
      <c r="A161" s="134"/>
    </row>
    <row r="162" spans="1:1">
      <c r="A162" s="134"/>
    </row>
    <row r="163" spans="1:1">
      <c r="A163" s="134"/>
    </row>
    <row r="164" spans="1:1">
      <c r="A164" s="134"/>
    </row>
    <row r="165" spans="1:1">
      <c r="A165" s="134"/>
    </row>
    <row r="166" spans="1:1">
      <c r="A166" s="134"/>
    </row>
    <row r="167" spans="1:1">
      <c r="A167" s="134"/>
    </row>
    <row r="168" spans="1:1">
      <c r="A168" s="134"/>
    </row>
  </sheetData>
  <dataConsolidate/>
  <mergeCells count="2">
    <mergeCell ref="B129:D129"/>
    <mergeCell ref="B130:D130"/>
  </mergeCells>
  <phoneticPr fontId="4" type="noConversion"/>
  <printOptions horizontalCentered="1"/>
  <pageMargins left="0.25" right="0.25" top="0.75" bottom="0.75" header="0.3" footer="0.3"/>
  <pageSetup scale="28"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DF20D-EC0D-4699-9D9C-A528ED6FAC2C}">
  <sheetPr>
    <tabColor indexed="42"/>
    <pageSetUpPr fitToPage="1"/>
  </sheetPr>
  <dimension ref="A1:AI36"/>
  <sheetViews>
    <sheetView tabSelected="1" view="pageBreakPreview" workbookViewId="0">
      <selection activeCell="G5" sqref="G5"/>
    </sheetView>
  </sheetViews>
  <sheetFormatPr defaultColWidth="9" defaultRowHeight="15.75"/>
  <cols>
    <col min="1" max="1" width="9" style="79"/>
    <col min="2" max="2" width="80.5" style="409" customWidth="1"/>
    <col min="3" max="3" width="18.375" style="409" customWidth="1"/>
    <col min="4" max="4" width="12" style="409" customWidth="1"/>
    <col min="5" max="5" width="14.125" style="409" customWidth="1"/>
    <col min="6" max="6" width="10.875" style="130" bestFit="1" customWidth="1"/>
    <col min="7" max="7" width="16.375" style="130" customWidth="1"/>
    <col min="8" max="10" width="11.75" style="130" bestFit="1" customWidth="1"/>
    <col min="11" max="11" width="12.25" style="130" customWidth="1"/>
    <col min="12" max="12" width="11.75" style="130" customWidth="1"/>
    <col min="13" max="13" width="10.625" style="130" customWidth="1"/>
    <col min="14" max="14" width="11.125" style="130" customWidth="1"/>
    <col min="15" max="15" width="12.375" style="130" customWidth="1"/>
    <col min="16" max="16" width="10.75" style="130" customWidth="1"/>
    <col min="17" max="17" width="11.25" style="130" customWidth="1"/>
    <col min="18" max="18" width="10.875" style="129" bestFit="1" customWidth="1"/>
    <col min="19" max="19" width="13.875" style="129" customWidth="1"/>
    <col min="20" max="21" width="10.875" style="129" bestFit="1" customWidth="1"/>
    <col min="22" max="22" width="10.875" style="129" customWidth="1"/>
    <col min="23" max="23" width="13.375" style="129" customWidth="1"/>
    <col min="24" max="24" width="11.125" style="129" customWidth="1"/>
    <col min="25" max="25" width="10.875" style="129" bestFit="1" customWidth="1"/>
    <col min="26" max="26" width="10.875" style="129" customWidth="1"/>
    <col min="27" max="27" width="13.875" style="129" customWidth="1"/>
    <col min="28" max="28" width="12.375" style="129" customWidth="1"/>
    <col min="29" max="29" width="11.5" style="129" customWidth="1"/>
    <col min="30" max="30" width="11" style="129" customWidth="1"/>
    <col min="31" max="31" width="13.75" style="129" customWidth="1"/>
    <col min="32" max="32" width="11" style="129" customWidth="1"/>
    <col min="33" max="33" width="10.875" style="129" bestFit="1" customWidth="1"/>
    <col min="34" max="34" width="12.5" style="129" customWidth="1"/>
    <col min="35" max="130" width="7.125" style="129" customWidth="1"/>
    <col min="131" max="16384" width="9" style="129"/>
  </cols>
  <sheetData>
    <row r="1" spans="1:35">
      <c r="B1" s="65" t="s">
        <v>7</v>
      </c>
      <c r="O1" s="129"/>
      <c r="Q1" s="129"/>
    </row>
    <row r="2" spans="1:35">
      <c r="B2" s="65" t="s">
        <v>8</v>
      </c>
      <c r="O2" s="129"/>
      <c r="Q2" s="129"/>
    </row>
    <row r="3" spans="1:35" s="407" customFormat="1">
      <c r="A3" s="79"/>
      <c r="B3" s="410" t="s">
        <v>9</v>
      </c>
      <c r="C3" s="411"/>
      <c r="D3" s="411"/>
      <c r="E3" s="411"/>
    </row>
    <row r="4" spans="1:35" s="407" customFormat="1">
      <c r="A4" s="79"/>
      <c r="B4" s="412" t="s">
        <v>368</v>
      </c>
      <c r="C4" s="413"/>
      <c r="D4" s="413"/>
      <c r="E4" s="413"/>
    </row>
    <row r="5" spans="1:35" s="407" customFormat="1">
      <c r="A5" s="79"/>
      <c r="B5" s="414" t="s">
        <v>369</v>
      </c>
      <c r="C5" s="413"/>
      <c r="D5" s="413"/>
      <c r="E5" s="413"/>
    </row>
    <row r="6" spans="1:35" s="407" customFormat="1" ht="15.75" customHeight="1">
      <c r="A6" s="79"/>
      <c r="B6" s="415" t="s">
        <v>47</v>
      </c>
      <c r="C6" s="409"/>
      <c r="D6" s="409"/>
      <c r="E6" s="409"/>
      <c r="F6" s="416"/>
      <c r="I6" s="417"/>
      <c r="J6" s="417"/>
      <c r="K6" s="417"/>
      <c r="L6" s="417"/>
      <c r="M6" s="417"/>
      <c r="N6" s="417"/>
      <c r="O6" s="417"/>
      <c r="P6" s="417"/>
      <c r="Q6" s="417"/>
    </row>
    <row r="7" spans="1:35" s="407" customFormat="1" ht="31.5">
      <c r="A7" s="79"/>
      <c r="B7" s="65"/>
      <c r="C7" s="418" t="s">
        <v>370</v>
      </c>
      <c r="D7" s="410" t="s">
        <v>195</v>
      </c>
      <c r="E7" s="65"/>
      <c r="F7" s="419"/>
      <c r="G7" s="419"/>
      <c r="H7" s="419"/>
      <c r="I7" s="419"/>
      <c r="J7" s="420"/>
      <c r="K7" s="421"/>
      <c r="L7" s="421"/>
      <c r="M7" s="421"/>
      <c r="N7" s="421"/>
      <c r="O7" s="421"/>
      <c r="P7" s="421"/>
      <c r="Q7" s="421"/>
      <c r="R7" s="420"/>
      <c r="T7" s="420"/>
      <c r="U7" s="420"/>
    </row>
    <row r="8" spans="1:35" s="407" customFormat="1" ht="31.5" customHeight="1">
      <c r="A8" s="79"/>
      <c r="B8" s="409"/>
      <c r="C8" s="418" t="s">
        <v>371</v>
      </c>
      <c r="D8" s="470" t="s">
        <v>372</v>
      </c>
      <c r="E8" s="470"/>
      <c r="F8" s="470"/>
      <c r="G8" s="422"/>
      <c r="H8" s="406"/>
      <c r="I8" s="454" t="s">
        <v>373</v>
      </c>
      <c r="J8" s="454"/>
      <c r="K8" s="423"/>
      <c r="L8" s="471" t="s">
        <v>374</v>
      </c>
      <c r="M8" s="471"/>
      <c r="N8" s="471"/>
      <c r="O8" s="421"/>
      <c r="P8" s="458" t="s">
        <v>375</v>
      </c>
      <c r="Q8" s="458"/>
      <c r="R8" s="458"/>
      <c r="T8" s="472" t="s">
        <v>376</v>
      </c>
      <c r="U8" s="472"/>
      <c r="V8" s="472"/>
      <c r="W8" s="424"/>
      <c r="X8" s="463" t="s">
        <v>377</v>
      </c>
      <c r="Y8" s="463"/>
      <c r="Z8" s="463"/>
      <c r="AA8" s="424"/>
      <c r="AB8" s="463" t="s">
        <v>378</v>
      </c>
      <c r="AC8" s="463"/>
      <c r="AD8" s="463"/>
      <c r="AF8" s="463" t="s">
        <v>379</v>
      </c>
      <c r="AG8" s="463"/>
      <c r="AH8" s="463"/>
    </row>
    <row r="9" spans="1:35" s="408" customFormat="1" ht="18.75">
      <c r="A9" s="425"/>
      <c r="B9" s="426" t="s">
        <v>380</v>
      </c>
      <c r="C9" s="427"/>
      <c r="D9" s="191" t="s">
        <v>52</v>
      </c>
      <c r="E9" s="191" t="s">
        <v>53</v>
      </c>
      <c r="F9" s="271" t="s">
        <v>54</v>
      </c>
      <c r="G9" s="319"/>
      <c r="H9" s="271" t="s">
        <v>55</v>
      </c>
      <c r="I9" s="185" t="s">
        <v>56</v>
      </c>
      <c r="J9" s="185" t="s">
        <v>57</v>
      </c>
      <c r="K9" s="319"/>
      <c r="L9" s="185" t="s">
        <v>58</v>
      </c>
      <c r="M9" s="185" t="s">
        <v>59</v>
      </c>
      <c r="N9" s="191" t="s">
        <v>60</v>
      </c>
      <c r="O9" s="319"/>
      <c r="P9" s="191" t="s">
        <v>61</v>
      </c>
      <c r="Q9" s="191" t="s">
        <v>62</v>
      </c>
      <c r="R9" s="185" t="s">
        <v>63</v>
      </c>
      <c r="S9" s="344"/>
      <c r="T9" s="398" t="s">
        <v>64</v>
      </c>
      <c r="U9" s="343" t="s">
        <v>65</v>
      </c>
      <c r="V9" s="335" t="s">
        <v>66</v>
      </c>
      <c r="W9" s="334"/>
      <c r="X9" s="333" t="s">
        <v>67</v>
      </c>
      <c r="Y9" s="333" t="s">
        <v>68</v>
      </c>
      <c r="Z9" s="335" t="s">
        <v>69</v>
      </c>
      <c r="AA9" s="334"/>
      <c r="AB9" s="335" t="s">
        <v>70</v>
      </c>
      <c r="AC9" s="335" t="s">
        <v>71</v>
      </c>
      <c r="AD9" s="335" t="s">
        <v>72</v>
      </c>
      <c r="AE9" s="336"/>
      <c r="AF9" s="335" t="s">
        <v>73</v>
      </c>
      <c r="AG9" s="335" t="s">
        <v>74</v>
      </c>
      <c r="AH9" s="332" t="s">
        <v>75</v>
      </c>
    </row>
    <row r="10" spans="1:35" ht="15" customHeight="1">
      <c r="A10" s="422">
        <v>1</v>
      </c>
      <c r="B10" s="65" t="s">
        <v>381</v>
      </c>
      <c r="C10" s="418"/>
      <c r="D10" s="428">
        <f>EBT!$E$15</f>
        <v>890564</v>
      </c>
      <c r="E10" s="428">
        <f>EBT!$F$15</f>
        <v>927405</v>
      </c>
      <c r="F10" s="180">
        <f>EBT!$G$15</f>
        <v>984153</v>
      </c>
      <c r="G10" s="111"/>
      <c r="H10" s="180">
        <f>EBT!$H$15</f>
        <v>1053784</v>
      </c>
      <c r="I10" s="180">
        <f>EBT!I15</f>
        <v>1117409</v>
      </c>
      <c r="J10" s="180">
        <f>EBT!J15</f>
        <v>1163807</v>
      </c>
      <c r="K10" s="111"/>
      <c r="L10" s="180">
        <f>EBT!K15</f>
        <v>1212142</v>
      </c>
      <c r="M10" s="180">
        <f>EBT!L15</f>
        <v>1256668</v>
      </c>
      <c r="N10" s="180">
        <f>EBT!M15</f>
        <v>1289720</v>
      </c>
      <c r="O10" s="122"/>
      <c r="P10" s="180">
        <f>EBT!N15</f>
        <v>1324311</v>
      </c>
      <c r="Q10" s="180">
        <f>EBT!O15</f>
        <v>1353096</v>
      </c>
      <c r="R10" s="320">
        <f>EBT!P15</f>
        <v>1430875</v>
      </c>
      <c r="S10" s="342"/>
      <c r="T10" s="399">
        <f>EBT!Q15</f>
        <v>1478551</v>
      </c>
      <c r="U10" s="320">
        <f>EBT!R15</f>
        <v>1493357</v>
      </c>
      <c r="V10" s="337">
        <f>EBT!S15</f>
        <v>1508311</v>
      </c>
      <c r="W10" s="111"/>
      <c r="X10" s="180">
        <f>EBT!T15</f>
        <v>1523415</v>
      </c>
      <c r="Y10" s="180">
        <f>EBT!U15</f>
        <v>1538670</v>
      </c>
      <c r="Z10" s="320">
        <f>EBT!V15</f>
        <v>1554077</v>
      </c>
      <c r="AA10" s="122"/>
      <c r="AB10" s="320">
        <f>EBT!W15</f>
        <v>1569639</v>
      </c>
      <c r="AC10" s="320">
        <f>EBT!X15</f>
        <v>1585356</v>
      </c>
      <c r="AD10" s="320">
        <f>EBT!Y15</f>
        <v>1601230</v>
      </c>
      <c r="AE10" s="429"/>
      <c r="AF10" s="320">
        <f>EBT!Z15</f>
        <v>1617263</v>
      </c>
      <c r="AG10" s="320">
        <f>EBT!AA15</f>
        <v>1633456</v>
      </c>
      <c r="AH10" s="320">
        <f>EBT!AB15</f>
        <v>1649811</v>
      </c>
    </row>
    <row r="11" spans="1:35" ht="15" customHeight="1">
      <c r="A11" s="422">
        <v>2</v>
      </c>
      <c r="B11" s="65" t="s">
        <v>382</v>
      </c>
      <c r="C11" s="430"/>
      <c r="D11" s="359">
        <f>IF(D10&gt;EBT!E27+EBT!E28+EBT!E48+EBT!E49,EBT!E27+EBT!E28+EBT!E48+EBT!E49,D10)-EBT!E37</f>
        <v>887464</v>
      </c>
      <c r="E11" s="359">
        <f>IF(E10&gt;EBT!F27+EBT!F28+EBT!F48+EBT!F49,EBT!F27+EBT!F28+EBT!F48+EBT!F49,E10)-EBT!F37</f>
        <v>924305</v>
      </c>
      <c r="F11" s="359">
        <f>IF(F10&gt;EBT!G27+EBT!G28+EBT!G48+EBT!G49,EBT!G27+EBT!G28+EBT!G48+EBT!G49,F10)-EBT!G37</f>
        <v>981053</v>
      </c>
      <c r="G11" s="111"/>
      <c r="H11" s="359">
        <f>IF(H10&gt;EBT!H27+EBT!H28+EBT!H48+EBT!H49,EBT!H27+EBT!H28+EBT!H48+EBT!H49,H10)-EBT!H37</f>
        <v>1050684</v>
      </c>
      <c r="I11" s="359">
        <f>IF(I10&gt;EBT!I27+EBT!I28+EBT!I48+EBT!I49,EBT!I27+EBT!I28+EBT!I48+EBT!I49,I10)-EBT!I37</f>
        <v>1114309</v>
      </c>
      <c r="J11" s="359">
        <f>IF(J10&gt;EBT!J27+EBT!J28+EBT!J48+EBT!J49,EBT!J27+EBT!J28+EBT!J48+EBT!J49,J10)-EBT!J37</f>
        <v>1108478</v>
      </c>
      <c r="K11" s="111"/>
      <c r="L11" s="359">
        <f>IF(L10&gt;EBT!K27+EBT!K28+EBT!K48+EBT!K49,EBT!K27+EBT!K28+EBT!K48+EBT!K49,L10)-EBT!K37</f>
        <v>1209042</v>
      </c>
      <c r="M11" s="359">
        <f>IF(M10&gt;EBT!L27+EBT!L28+EBT!L48+EBT!L49,EBT!L27+EBT!L28+EBT!L48+EBT!L49,M10)-EBT!L37</f>
        <v>1253568</v>
      </c>
      <c r="N11" s="359">
        <f>IF(N10&gt;EBT!M27+EBT!M28+EBT!M48+EBT!M49,EBT!M27+EBT!M28+EBT!M48+EBT!M49,N10)-EBT!M37</f>
        <v>1286620</v>
      </c>
      <c r="O11" s="122"/>
      <c r="P11" s="359">
        <f>IF(P10&gt;EBT!N27+EBT!N28+EBT!N48+EBT!N49,EBT!N27+EBT!N28+EBT!N48+EBT!N49,P10)-EBT!N37</f>
        <v>1321211</v>
      </c>
      <c r="Q11" s="359">
        <f>IF(Q10&gt;EBT!O27+EBT!O28+EBT!O48+EBT!O49,EBT!O27+EBT!O28+EBT!O48+EBT!O49,Q10)-EBT!O37</f>
        <v>1349996</v>
      </c>
      <c r="R11" s="359">
        <f>IF(R10&gt;EBT!P27+EBT!P28+EBT!P48+EBT!P49,EBT!P27+EBT!P28+EBT!P48+EBT!P49,R10)-EBT!P37</f>
        <v>1083326</v>
      </c>
      <c r="S11" s="342"/>
      <c r="T11" s="359">
        <f>IF(T10&gt;EBT!Q27+EBT!Q28+EBT!Q48+EBT!Q49,EBT!Q27+EBT!Q28+EBT!Q48+EBT!Q49,T10)-EBT!Q37</f>
        <v>1188626</v>
      </c>
      <c r="U11" s="359">
        <f>IF(U10&gt;EBT!R27+EBT!R28+EBT!R48+EBT!R49,EBT!R27+EBT!R28+EBT!R48+EBT!R49,U10)-EBT!R37</f>
        <v>1235715</v>
      </c>
      <c r="V11" s="359">
        <f>IF(V10&gt;EBT!S27+EBT!S28+EBT!S48+EBT!S49,EBT!S27+EBT!S28+EBT!S48+EBT!S49,V10)-EBT!S37</f>
        <v>1505211</v>
      </c>
      <c r="W11" s="111"/>
      <c r="X11" s="359">
        <f>IF(X10&gt;EBT!T27+EBT!T28+EBT!T48+EBT!T49,EBT!T27+EBT!T28+EBT!T48+EBT!T49,X10)-EBT!T37</f>
        <v>1520315</v>
      </c>
      <c r="Y11" s="359">
        <f>IF(Y10&gt;EBT!U27+EBT!U28+EBT!U48+EBT!U49,EBT!U27+EBT!U28+EBT!U48+EBT!U49,Y10)-EBT!U37</f>
        <v>1133831</v>
      </c>
      <c r="Z11" s="359">
        <f>IF(Z10&gt;EBT!V27+EBT!V28+EBT!V48+EBT!V49,EBT!V27+EBT!V28+EBT!V48+EBT!V49,Z10)-EBT!V37</f>
        <v>1102243</v>
      </c>
      <c r="AA11" s="122"/>
      <c r="AB11" s="359">
        <f>IF(AB10&gt;EBT!W27+EBT!W28+EBT!W48+EBT!W49,EBT!W27+EBT!W28+EBT!W48+EBT!W49,AB10)-EBT!W37</f>
        <v>836895</v>
      </c>
      <c r="AC11" s="359">
        <f>IF(AC10&gt;EBT!X27+EBT!X28+EBT!X48+EBT!X49,EBT!X27+EBT!X28+EBT!X48+EBT!X49,AC10)-EBT!X37</f>
        <v>871482</v>
      </c>
      <c r="AD11" s="359">
        <f>IF(AD10&gt;EBT!Y27+EBT!Y28+EBT!Y48+EBT!Y49,EBT!Y27+EBT!Y28+EBT!Y48+EBT!Y49,AD10)-EBT!Y37</f>
        <v>1585606</v>
      </c>
      <c r="AE11" s="429"/>
      <c r="AF11" s="359">
        <f>IF(AF10&gt;EBT!Z27+EBT!Z28+EBT!Z48+EBT!Z49,EBT!Z27+EBT!Z28+EBT!Z48+EBT!Z49,AF10)-EBT!Z37</f>
        <v>1572269</v>
      </c>
      <c r="AG11" s="359">
        <f>IF(AG10&gt;EBT!AA27+EBT!AA28+EBT!AA48+EBT!AA49,EBT!AA27+EBT!AA28+EBT!AA48+EBT!AA49,AG10)-EBT!AA37</f>
        <v>1313908</v>
      </c>
      <c r="AH11" s="359">
        <f>IF(AH10&gt;EBT!AB27+EBT!AB28+EBT!AB48+EBT!AB49,EBT!AB27+EBT!AB28+EBT!AB48+EBT!AB49,AH10)-EBT!AB37</f>
        <v>1313908</v>
      </c>
      <c r="AI11" s="359"/>
    </row>
    <row r="12" spans="1:35">
      <c r="A12" s="422">
        <v>3</v>
      </c>
      <c r="B12" s="65" t="s">
        <v>383</v>
      </c>
      <c r="C12" s="65"/>
      <c r="D12" s="197">
        <v>0.36499999999999999</v>
      </c>
      <c r="E12" s="197">
        <v>0.38250000000000001</v>
      </c>
      <c r="F12" s="362">
        <v>0.4</v>
      </c>
      <c r="G12" s="111"/>
      <c r="H12" s="204">
        <v>0.41670000000000001</v>
      </c>
      <c r="I12" s="197">
        <v>0.43330000000000002</v>
      </c>
      <c r="J12" s="203">
        <v>0.45</v>
      </c>
      <c r="K12" s="111"/>
      <c r="L12" s="202">
        <v>0.4667</v>
      </c>
      <c r="M12" s="204">
        <v>0.48330000000000001</v>
      </c>
      <c r="N12" s="197">
        <v>0.5</v>
      </c>
      <c r="O12" s="122"/>
      <c r="P12" s="197">
        <v>0.51714722222222198</v>
      </c>
      <c r="Q12" s="197">
        <v>0.53396555555555503</v>
      </c>
      <c r="R12" s="327">
        <v>0.55078388888888896</v>
      </c>
      <c r="S12" s="342"/>
      <c r="T12" s="328">
        <v>0.56760222222222201</v>
      </c>
      <c r="U12" s="204">
        <v>0.58442055555555505</v>
      </c>
      <c r="V12" s="327">
        <v>0.60123888888888899</v>
      </c>
      <c r="W12" s="111"/>
      <c r="X12" s="328">
        <v>0.61805722222222204</v>
      </c>
      <c r="Y12" s="204">
        <v>0.63487555555555497</v>
      </c>
      <c r="Z12" s="197">
        <v>0.65169388888888902</v>
      </c>
      <c r="AA12" s="122"/>
      <c r="AB12" s="197">
        <v>0.66851222222222195</v>
      </c>
      <c r="AC12" s="203">
        <v>0.685330555555555</v>
      </c>
      <c r="AD12" s="202">
        <v>0.70214888888888904</v>
      </c>
      <c r="AE12" s="429"/>
      <c r="AF12" s="202">
        <v>0.71896722222222198</v>
      </c>
      <c r="AG12" s="204">
        <v>0.73578555555555503</v>
      </c>
      <c r="AH12" s="202">
        <v>0.75260388888888896</v>
      </c>
    </row>
    <row r="13" spans="1:35">
      <c r="A13" s="422">
        <v>4</v>
      </c>
      <c r="B13" s="65" t="s">
        <v>384</v>
      </c>
      <c r="C13" s="65"/>
      <c r="D13" s="464">
        <f>(D10-D11)+(E10-E11)+(F10-F11)</f>
        <v>9300</v>
      </c>
      <c r="E13" s="465"/>
      <c r="F13" s="466"/>
      <c r="G13" s="111"/>
      <c r="H13" s="464">
        <f>(I10-I11)+(J10-J11)+(H10-H11)</f>
        <v>61529</v>
      </c>
      <c r="I13" s="465"/>
      <c r="J13" s="466"/>
      <c r="K13" s="111"/>
      <c r="L13" s="467">
        <f>(N10-N11)+(L10-L11)+(M10-M11)</f>
        <v>9300</v>
      </c>
      <c r="M13" s="468"/>
      <c r="N13" s="469"/>
      <c r="O13" s="122"/>
      <c r="P13" s="467">
        <f>(R10-R11)+(P10-P11)+(Q10-Q11)</f>
        <v>353749</v>
      </c>
      <c r="Q13" s="468"/>
      <c r="R13" s="469"/>
      <c r="S13" s="342"/>
      <c r="T13" s="467">
        <f>(V10-V11)+(T10-T11)+(U10-U11)</f>
        <v>550667</v>
      </c>
      <c r="U13" s="468"/>
      <c r="V13" s="469"/>
      <c r="W13" s="111"/>
      <c r="X13" s="467">
        <f>(Z10-Z11)+(X10-X11)+(Y10-Y11)</f>
        <v>859773</v>
      </c>
      <c r="Y13" s="468"/>
      <c r="Z13" s="469"/>
      <c r="AA13" s="112"/>
      <c r="AB13" s="467">
        <f>(AD10-AD11)+(AB10-AB11)+(AC10-AC11)</f>
        <v>1462242</v>
      </c>
      <c r="AC13" s="468"/>
      <c r="AD13" s="469"/>
      <c r="AE13" s="429"/>
      <c r="AF13" s="467">
        <f>(AF10-AF11)+(AG10-AG11)+(AH10-AH11)</f>
        <v>700445</v>
      </c>
      <c r="AG13" s="468"/>
      <c r="AH13" s="469"/>
    </row>
    <row r="14" spans="1:35">
      <c r="A14" s="422"/>
      <c r="B14" s="65"/>
      <c r="C14" s="65"/>
      <c r="D14" s="321"/>
      <c r="E14" s="322"/>
      <c r="F14" s="200"/>
      <c r="G14" s="431"/>
      <c r="H14" s="200"/>
      <c r="I14" s="200"/>
      <c r="J14" s="200"/>
      <c r="K14" s="431"/>
      <c r="L14" s="200"/>
      <c r="M14" s="200"/>
      <c r="N14" s="431"/>
      <c r="O14" s="431"/>
      <c r="P14" s="431"/>
      <c r="Q14" s="431"/>
      <c r="R14" s="200"/>
      <c r="S14" s="342"/>
      <c r="T14" s="200"/>
      <c r="U14" s="200"/>
      <c r="V14" s="200"/>
      <c r="W14" s="431"/>
      <c r="X14" s="200"/>
      <c r="Y14" s="200"/>
      <c r="Z14" s="200"/>
      <c r="AA14" s="431"/>
      <c r="AB14" s="200"/>
      <c r="AC14" s="200"/>
      <c r="AD14" s="200"/>
      <c r="AE14" s="429"/>
      <c r="AF14" s="200"/>
      <c r="AG14" s="200"/>
      <c r="AH14" s="200"/>
    </row>
    <row r="15" spans="1:35" ht="16.5" thickBot="1">
      <c r="A15" s="422"/>
      <c r="B15" s="432" t="s">
        <v>385</v>
      </c>
      <c r="C15" s="65"/>
      <c r="D15" s="114"/>
      <c r="E15" s="433"/>
      <c r="F15" s="431"/>
      <c r="G15" s="116"/>
      <c r="H15" s="431"/>
      <c r="I15" s="431"/>
      <c r="J15" s="431"/>
      <c r="K15" s="431"/>
      <c r="L15" s="431"/>
      <c r="M15" s="431"/>
      <c r="N15" s="431"/>
      <c r="O15" s="431"/>
      <c r="P15" s="431"/>
      <c r="Q15" s="431"/>
      <c r="R15" s="431"/>
      <c r="S15" s="342"/>
      <c r="T15" s="431"/>
      <c r="U15" s="431"/>
      <c r="V15" s="431"/>
      <c r="W15" s="431"/>
      <c r="X15" s="431"/>
      <c r="Y15" s="431"/>
      <c r="Z15" s="431"/>
      <c r="AA15" s="431"/>
      <c r="AB15" s="431"/>
      <c r="AC15" s="431"/>
      <c r="AD15" s="431"/>
      <c r="AE15" s="429"/>
      <c r="AF15" s="431"/>
      <c r="AG15" s="431"/>
      <c r="AH15" s="431"/>
    </row>
    <row r="16" spans="1:35" ht="32.25" customHeight="1" thickBot="1">
      <c r="A16" s="422">
        <v>5</v>
      </c>
      <c r="B16" s="65" t="s">
        <v>386</v>
      </c>
      <c r="C16" s="434">
        <v>1280484</v>
      </c>
      <c r="D16" s="115"/>
      <c r="E16" s="115"/>
      <c r="F16" s="116"/>
      <c r="G16" s="405">
        <f>C16+SUM(D21:F21)</f>
        <v>2072742.857951707</v>
      </c>
      <c r="H16" s="330"/>
      <c r="I16" s="404"/>
      <c r="J16" s="116"/>
      <c r="K16" s="405">
        <f>G16+SUM(H21:J21)</f>
        <v>2530798.5852211309</v>
      </c>
      <c r="L16" s="116"/>
      <c r="M16" s="116"/>
      <c r="N16" s="116"/>
      <c r="O16" s="405">
        <f>K16+SUM(L21:N21)</f>
        <v>2735372.0545785753</v>
      </c>
      <c r="P16" s="116"/>
      <c r="Q16" s="431"/>
      <c r="R16" s="116"/>
      <c r="S16" s="405">
        <f>O16+SUM(P21:R21)</f>
        <v>3238555.6651374176</v>
      </c>
      <c r="T16" s="116"/>
      <c r="U16" s="116"/>
      <c r="V16" s="116"/>
      <c r="W16" s="405">
        <f>S16+SUM(T21:V21)</f>
        <v>4613872.9840692831</v>
      </c>
      <c r="X16" s="116"/>
      <c r="Y16" s="116"/>
      <c r="Z16" s="116"/>
      <c r="AA16" s="405">
        <f>W16+SUM(X21:Z21)</f>
        <v>6034985.6228710245</v>
      </c>
      <c r="AB16" s="116"/>
      <c r="AC16" s="116"/>
      <c r="AD16" s="116"/>
      <c r="AE16" s="405">
        <f>AA16+SUM(AB21:AD21)</f>
        <v>6752079.9093640456</v>
      </c>
      <c r="AF16" s="116"/>
      <c r="AG16" s="116"/>
      <c r="AH16" s="116"/>
    </row>
    <row r="17" spans="1:34" ht="27.75" customHeight="1">
      <c r="A17" s="422">
        <v>6</v>
      </c>
      <c r="B17" s="65" t="s">
        <v>387</v>
      </c>
      <c r="C17" s="65" t="s">
        <v>48</v>
      </c>
      <c r="D17" s="117">
        <f>(SUM(EBT!E27,EBT!E28,EBT!E48,EBT!E49)-D11-EBT!E130)+EBT!E50+EBT!E51+EBT!E67</f>
        <v>316514</v>
      </c>
      <c r="E17" s="117">
        <f>(SUM(EBT!F27,EBT!F28,EBT!F48,EBT!F49)-E11-EBT!F130)+EBT!F50+EBT!F51+EBT!F67</f>
        <v>9722</v>
      </c>
      <c r="F17" s="117">
        <f>(SUM(EBT!G27,EBT!G28,EBT!G48,EBT!G49)-F11-EBT!G130)+EBT!G50+EBT!G51+EBT!G67</f>
        <v>475322.85795170692</v>
      </c>
      <c r="G17" s="112"/>
      <c r="H17" s="117">
        <f>(SUM(EBT!H27,EBT!H28,EBT!H48,EBT!H49)-H11-EBT!H130)+EBT!H50+EBT!H51+EBT!H67</f>
        <v>219967.7164739625</v>
      </c>
      <c r="I17" s="117">
        <f>(SUM(EBT!I27,EBT!I28,EBT!I48,EBT!I49)-I11-EBT!I130)+EBT!I50+EBT!I51+EBT!I67</f>
        <v>239021.57556648177</v>
      </c>
      <c r="J17" s="117">
        <f>(SUM(EBT!J27,EBT!J28,EBT!J48,EBT!J49)-J11-EBT!J130)+EBT!J50+EBT!J51+EBT!J67</f>
        <v>11377.435228979773</v>
      </c>
      <c r="K17" s="112"/>
      <c r="L17" s="117">
        <f>(SUM(EBT!K27,EBT!K28,EBT!K48,EBT!K49)-L11-EBT!K130)+EBT!K50+EBT!K51+EBT!K67</f>
        <v>102355.29546117179</v>
      </c>
      <c r="M17" s="117">
        <f>(SUM(EBT!L27,EBT!L28,EBT!L48,EBT!L49)-M11-EBT!L130)+EBT!L50+EBT!L51+EBT!L67</f>
        <v>15832.156262773204</v>
      </c>
      <c r="N17" s="117">
        <f>(SUM(EBT!M27,EBT!M28,EBT!M48,EBT!M49)-N11-EBT!M130)+EBT!M50+EBT!M51+EBT!M67</f>
        <v>95686.017633499549</v>
      </c>
      <c r="O17" s="112"/>
      <c r="P17" s="117">
        <f>(SUM(EBT!N27,EBT!N28,EBT!N48,EBT!N49)-P11-EBT!N130)+EBT!N50+EBT!N51+EBT!N67</f>
        <v>319114.87957306649</v>
      </c>
      <c r="Q17" s="117">
        <f>(SUM(EBT!O27,EBT!O28,EBT!O48,EBT!O49)-Q11-EBT!O130)+EBT!O50+EBT!O51+EBT!O67</f>
        <v>186140.74208118985</v>
      </c>
      <c r="R17" s="117">
        <f>(SUM(EBT!P27,EBT!P28,EBT!P48,EBT!P49)-R11-EBT!P130)+EBT!P50+EBT!P51+EBT!P67</f>
        <v>11352.605157585594</v>
      </c>
      <c r="S17" s="342"/>
      <c r="T17" s="117">
        <f>(SUM(EBT!Q27,EBT!Q28,EBT!Q48,EBT!Q49)-T11-EBT!Q130)+EBT!Q50+EBT!Q51+EBT!Q67</f>
        <v>11348.468801969815</v>
      </c>
      <c r="U17" s="117">
        <f>(SUM(EBT!R27,EBT!R28,EBT!R48,EBT!R49)-U11-EBT!R130)+EBT!R50+EBT!R51+EBT!R67</f>
        <v>11344.333014058755</v>
      </c>
      <c r="V17" s="117">
        <f>(SUM(EBT!S27,EBT!S28,EBT!S48,EBT!S49)-V11-EBT!S130)+EBT!S50+EBT!S51+EBT!S67</f>
        <v>158605.1977935688</v>
      </c>
      <c r="W17" s="112"/>
      <c r="X17" s="117">
        <f>(SUM(EBT!T27,EBT!T28,EBT!T48,EBT!T49)-X11-EBT!T130)+EBT!T50+EBT!T51+EBT!T67</f>
        <v>107356.06314021647</v>
      </c>
      <c r="Y17" s="117">
        <f>(SUM(EBT!U27,EBT!U28,EBT!U48,EBT!U49)-Y11-EBT!U130)+EBT!U50+EBT!U51+EBT!U67</f>
        <v>5368.9290537184497</v>
      </c>
      <c r="Z17" s="117">
        <f>(SUM(EBT!V27,EBT!V28,EBT!V48,EBT!V49)-Z11-EBT!V130)+EBT!V50+EBT!V51+EBT!V67</f>
        <v>5367.79553379153</v>
      </c>
      <c r="AA17" s="112"/>
      <c r="AB17" s="117">
        <f>(SUM(EBT!W27,EBT!W28,EBT!W48,EBT!W49)-AB11-EBT!W130)+EBT!W50+EBT!W51+EBT!W67</f>
        <v>5366.6625801526661</v>
      </c>
      <c r="AC17" s="117">
        <f>(SUM(EBT!X27,EBT!X28,EBT!X48,EBT!X49)-AC11-EBT!X130)+EBT!X50+EBT!X51+EBT!X67</f>
        <v>5365.5301925189515</v>
      </c>
      <c r="AD17" s="117">
        <f>(SUM(EBT!Y27,EBT!Y28,EBT!Y48,EBT!Y49)-AD11-EBT!Y130)+EBT!Y50+EBT!Y51+EBT!Y67</f>
        <v>5364.3983706076178</v>
      </c>
      <c r="AE17" s="429"/>
      <c r="AF17" s="117">
        <f>(SUM(EBT!Z27,EBT!Z28,EBT!Z48,EBT!Z49)-AF11-EBT!Z130)+EBT!Z50+EBT!Z51+EBT!Z67</f>
        <v>5363.2671141360406</v>
      </c>
      <c r="AG17" s="117">
        <f>(SUM(EBT!AA27,EBT!AA28,EBT!AA48,EBT!AA49)-AG11-EBT!AA130)+EBT!AA50+EBT!AA51+EBT!AA67</f>
        <v>5362.1364228217335</v>
      </c>
      <c r="AH17" s="117">
        <f>(SUM(EBT!AB27,EBT!AB28,EBT!AB48,EBT!AB49)-AH11-EBT!AB130)+EBT!AB50+EBT!AB51+EBT!AB67</f>
        <v>5361.0062963823557</v>
      </c>
    </row>
    <row r="18" spans="1:34">
      <c r="A18" s="422" t="s">
        <v>388</v>
      </c>
      <c r="B18" s="65" t="s">
        <v>389</v>
      </c>
      <c r="C18" s="65" t="s">
        <v>48</v>
      </c>
      <c r="D18" s="198">
        <f>+D10-D11</f>
        <v>3100</v>
      </c>
      <c r="E18" s="198">
        <f>+E10-E11</f>
        <v>3100</v>
      </c>
      <c r="F18" s="198">
        <f>+F10-F11</f>
        <v>3100</v>
      </c>
      <c r="G18" s="112"/>
      <c r="H18" s="198">
        <f>+H10-H11</f>
        <v>3100</v>
      </c>
      <c r="I18" s="198">
        <f>+I10-I11</f>
        <v>3100</v>
      </c>
      <c r="J18" s="198">
        <f>+J10-J11</f>
        <v>55329</v>
      </c>
      <c r="K18" s="112"/>
      <c r="L18" s="198">
        <f>+L10-L11</f>
        <v>3100</v>
      </c>
      <c r="M18" s="198">
        <f>+M10-M11</f>
        <v>3100</v>
      </c>
      <c r="N18" s="198">
        <f>+N10-N11</f>
        <v>3100</v>
      </c>
      <c r="O18" s="112"/>
      <c r="P18" s="198">
        <f>+P10-P11</f>
        <v>3100</v>
      </c>
      <c r="Q18" s="198">
        <f>+Q10-Q11</f>
        <v>3100</v>
      </c>
      <c r="R18" s="198">
        <f>+R10-R11</f>
        <v>347549</v>
      </c>
      <c r="S18" s="342"/>
      <c r="T18" s="198">
        <f>+T10-T11</f>
        <v>289925</v>
      </c>
      <c r="U18" s="198">
        <f>+U10-U11</f>
        <v>257642</v>
      </c>
      <c r="V18" s="198">
        <f>+V10-V11</f>
        <v>3100</v>
      </c>
      <c r="W18" s="112"/>
      <c r="X18" s="198">
        <f>+X10-X11</f>
        <v>3100</v>
      </c>
      <c r="Y18" s="198">
        <f>+Y10-Y11</f>
        <v>404839</v>
      </c>
      <c r="Z18" s="198">
        <f>+Z10-Z11</f>
        <v>451834</v>
      </c>
      <c r="AA18" s="112"/>
      <c r="AB18" s="198">
        <f>+AB10-AB11</f>
        <v>732744</v>
      </c>
      <c r="AC18" s="198">
        <f>+AC10-AC11</f>
        <v>713874</v>
      </c>
      <c r="AD18" s="198">
        <f>+AD10-AD11</f>
        <v>15624</v>
      </c>
      <c r="AE18" s="429"/>
      <c r="AF18" s="198">
        <f>+AF10-AF11</f>
        <v>44994</v>
      </c>
      <c r="AG18" s="198">
        <f>+AG10-AG11</f>
        <v>319548</v>
      </c>
      <c r="AH18" s="198">
        <f>+AH10-AH11</f>
        <v>335903</v>
      </c>
    </row>
    <row r="19" spans="1:34">
      <c r="A19" s="422">
        <v>7</v>
      </c>
      <c r="B19" s="65" t="s">
        <v>390</v>
      </c>
      <c r="C19" s="65" t="s">
        <v>48</v>
      </c>
      <c r="D19" s="198">
        <f>EBT!E120+EBT!E124</f>
        <v>0</v>
      </c>
      <c r="E19" s="198">
        <f>EBT!F120+EBT!F124</f>
        <v>0</v>
      </c>
      <c r="F19" s="198">
        <f>EBT!G120+EBT!G124</f>
        <v>0</v>
      </c>
      <c r="G19" s="112"/>
      <c r="H19" s="198">
        <f>EBT!H120+EBT!H124</f>
        <v>0</v>
      </c>
      <c r="I19" s="198">
        <f>EBT!I120+EBT!I124</f>
        <v>0</v>
      </c>
      <c r="J19" s="198">
        <f>EBT!J120+EBT!J124</f>
        <v>49218</v>
      </c>
      <c r="K19" s="112"/>
      <c r="L19" s="198">
        <f>EBT!K122 +EBT!K124</f>
        <v>0</v>
      </c>
      <c r="M19" s="198">
        <f>EBT!L122 +EBT!L124</f>
        <v>0</v>
      </c>
      <c r="N19" s="198">
        <f>EBT!M122 +EBT!M124</f>
        <v>0</v>
      </c>
      <c r="O19" s="112"/>
      <c r="P19" s="198">
        <f>EBT!N122 +EBT!N124</f>
        <v>0</v>
      </c>
      <c r="Q19" s="198">
        <f>EBT!O122 +EBT!O124</f>
        <v>0</v>
      </c>
      <c r="R19" s="198">
        <f>EBT!P122 +EBT!P124</f>
        <v>340324.38374700013</v>
      </c>
      <c r="S19" s="342"/>
      <c r="T19" s="198">
        <f>EBT!Q122 +EBT!Q124</f>
        <v>295486.38374700013</v>
      </c>
      <c r="U19" s="198">
        <f>EBT!R122 +EBT!R124</f>
        <v>725338.68374700146</v>
      </c>
      <c r="V19" s="198">
        <f>EBT!S122 +EBT!S124</f>
        <v>723861.25182826654</v>
      </c>
      <c r="W19" s="112"/>
      <c r="X19" s="198">
        <f>EBT!T122 +EBT!T124</f>
        <v>722391.20706912526</v>
      </c>
      <c r="Y19" s="198">
        <f>EBT!U122 +EBT!U124</f>
        <v>720928.51253377961</v>
      </c>
      <c r="Z19" s="198">
        <f>EBT!V122 +EBT!V124</f>
        <v>719473.13147111074</v>
      </c>
      <c r="AA19" s="112"/>
      <c r="AB19" s="198">
        <f>EBT!W122 +EBT!W124</f>
        <v>731505.02731375513</v>
      </c>
      <c r="AC19" s="198">
        <f>EBT!X122 +EBT!X124</f>
        <v>716584.16367718647</v>
      </c>
      <c r="AD19" s="198">
        <f>EBT!Y122 +EBT!Y124</f>
        <v>715150.50435880048</v>
      </c>
      <c r="AE19" s="429"/>
      <c r="AF19" s="198">
        <f>EBT!Z122 +EBT!Z124</f>
        <v>713724.01333700656</v>
      </c>
      <c r="AG19" s="323">
        <f>EBT!AA122 +EBT!AA124</f>
        <v>712304.65477032145</v>
      </c>
      <c r="AH19" s="323">
        <f>EBT!AB122 +EBT!AB124</f>
        <v>710892.39299646986</v>
      </c>
    </row>
    <row r="20" spans="1:34">
      <c r="A20" s="422" t="s">
        <v>391</v>
      </c>
      <c r="B20" s="65" t="s">
        <v>392</v>
      </c>
      <c r="C20" s="65"/>
      <c r="D20" s="198"/>
      <c r="E20" s="198"/>
      <c r="F20" s="198"/>
      <c r="G20" s="112"/>
      <c r="H20" s="198"/>
      <c r="I20" s="198"/>
      <c r="J20" s="198"/>
      <c r="K20" s="112"/>
      <c r="L20" s="198"/>
      <c r="M20" s="198"/>
      <c r="N20" s="198"/>
      <c r="O20" s="112"/>
      <c r="P20" s="198"/>
      <c r="Q20" s="198"/>
      <c r="R20" s="198"/>
      <c r="S20" s="342"/>
      <c r="T20" s="198"/>
      <c r="U20" s="198"/>
      <c r="V20" s="350"/>
      <c r="W20" s="112"/>
      <c r="X20" s="198"/>
      <c r="Y20" s="198"/>
      <c r="Z20" s="198"/>
      <c r="AA20" s="112"/>
      <c r="AB20" s="198"/>
      <c r="AC20" s="198"/>
      <c r="AD20" s="198"/>
      <c r="AE20" s="429"/>
      <c r="AF20" s="400"/>
      <c r="AG20" s="401"/>
      <c r="AH20" s="402"/>
    </row>
    <row r="21" spans="1:34">
      <c r="A21" s="422">
        <v>8</v>
      </c>
      <c r="B21" s="65" t="s">
        <v>393</v>
      </c>
      <c r="C21" s="65" t="s">
        <v>48</v>
      </c>
      <c r="D21" s="119">
        <f>D19-D20+D17-D18</f>
        <v>313414</v>
      </c>
      <c r="E21" s="119">
        <f>E19-E20+E17-E18</f>
        <v>6622</v>
      </c>
      <c r="F21" s="119">
        <f>F19-F20+F17-F18</f>
        <v>472222.85795170692</v>
      </c>
      <c r="G21" s="112"/>
      <c r="H21" s="119">
        <f>H19-H20+H17-H18</f>
        <v>216867.7164739625</v>
      </c>
      <c r="I21" s="119">
        <f>I19-I20+I17-I18</f>
        <v>235921.57556648177</v>
      </c>
      <c r="J21" s="119">
        <f>J19-J20+J17-J18</f>
        <v>5266.4352289797753</v>
      </c>
      <c r="K21" s="112"/>
      <c r="L21" s="119">
        <f>L19-L20+L17-L18</f>
        <v>99255.295461171787</v>
      </c>
      <c r="M21" s="119">
        <f>M19-M20+M17-M18</f>
        <v>12732.156262773204</v>
      </c>
      <c r="N21" s="119">
        <f>N19-N20+N17-N18</f>
        <v>92586.017633499549</v>
      </c>
      <c r="O21" s="112"/>
      <c r="P21" s="119">
        <f>P19-P20+P17-P18</f>
        <v>316014.87957306649</v>
      </c>
      <c r="Q21" s="119">
        <f>Q19-Q20+Q17-Q18</f>
        <v>183040.74208118985</v>
      </c>
      <c r="R21" s="119">
        <f>R19-R20+R17-R18</f>
        <v>4127.9889045857126</v>
      </c>
      <c r="S21" s="342"/>
      <c r="T21" s="119">
        <f>T19-T20+T17-T18</f>
        <v>16909.852548969968</v>
      </c>
      <c r="U21" s="119">
        <f>U19-U20+U17-U18</f>
        <v>479041.01676106022</v>
      </c>
      <c r="V21" s="119">
        <f>V19-V20+V17-V18</f>
        <v>879366.44962183537</v>
      </c>
      <c r="W21" s="112"/>
      <c r="X21" s="119">
        <f>X19-X20+X17-X18</f>
        <v>826647.27020934178</v>
      </c>
      <c r="Y21" s="119">
        <f>Y19-Y20+Y17-Y18</f>
        <v>321458.44158749806</v>
      </c>
      <c r="Z21" s="119">
        <f>Z19-Z20+Z17-Z18</f>
        <v>273006.92700490227</v>
      </c>
      <c r="AA21" s="112"/>
      <c r="AB21" s="119">
        <f>AB19-AB20+AB17-AB18</f>
        <v>4127.689893907751</v>
      </c>
      <c r="AC21" s="119">
        <f>AC19-AC20+AC17-AC18</f>
        <v>8075.6938697054284</v>
      </c>
      <c r="AD21" s="119">
        <f>AD19-AD20+AD17-AD18</f>
        <v>704890.90272940812</v>
      </c>
      <c r="AE21" s="429"/>
      <c r="AF21" s="119">
        <f>AF19-AF20+AF17-AF18</f>
        <v>674093.28045114258</v>
      </c>
      <c r="AG21" s="119">
        <f>AG19-AG20+AG17-AG18</f>
        <v>398118.79119314323</v>
      </c>
      <c r="AH21" s="399">
        <f>AH19-AH20+AH17-AH18</f>
        <v>380350.39929285226</v>
      </c>
    </row>
    <row r="22" spans="1:34">
      <c r="A22" s="422"/>
      <c r="B22" s="65"/>
      <c r="C22" s="65"/>
      <c r="D22" s="321"/>
      <c r="E22" s="322"/>
      <c r="F22" s="200"/>
      <c r="G22" s="431"/>
      <c r="H22" s="200"/>
      <c r="I22" s="200"/>
      <c r="J22" s="200"/>
      <c r="K22" s="431"/>
      <c r="L22" s="200"/>
      <c r="M22" s="200"/>
      <c r="N22" s="200"/>
      <c r="O22" s="431"/>
      <c r="P22" s="200"/>
      <c r="Q22" s="431"/>
      <c r="R22" s="200"/>
      <c r="S22" s="342"/>
      <c r="T22" s="200"/>
      <c r="U22" s="200"/>
      <c r="V22" s="200"/>
      <c r="W22" s="431"/>
      <c r="X22" s="200"/>
      <c r="Y22" s="200"/>
      <c r="Z22" s="200"/>
      <c r="AA22" s="431"/>
      <c r="AB22" s="200"/>
      <c r="AC22" s="200"/>
      <c r="AD22" s="200"/>
      <c r="AE22" s="429"/>
      <c r="AF22" s="200"/>
      <c r="AG22" s="431"/>
      <c r="AH22" s="431"/>
    </row>
    <row r="23" spans="1:34" ht="16.5" thickBot="1">
      <c r="A23" s="422"/>
      <c r="B23" s="432" t="s">
        <v>394</v>
      </c>
      <c r="C23" s="65"/>
      <c r="D23" s="114"/>
      <c r="E23" s="433"/>
      <c r="F23" s="431"/>
      <c r="G23" s="431"/>
      <c r="H23" s="431"/>
      <c r="I23" s="431"/>
      <c r="J23" s="431" t="s">
        <v>48</v>
      </c>
      <c r="K23" s="431"/>
      <c r="L23" s="431"/>
      <c r="M23" s="431"/>
      <c r="N23" s="431"/>
      <c r="O23" s="431"/>
      <c r="P23" s="431"/>
      <c r="Q23" s="431"/>
      <c r="R23" s="431"/>
      <c r="S23" s="342"/>
      <c r="T23" s="431"/>
      <c r="U23" s="431"/>
      <c r="V23" s="431"/>
      <c r="W23" s="431"/>
      <c r="X23" s="431"/>
      <c r="Y23" s="431"/>
      <c r="Z23" s="431"/>
      <c r="AA23" s="431"/>
      <c r="AB23" s="431"/>
      <c r="AC23" s="431"/>
      <c r="AD23" s="431"/>
      <c r="AE23" s="429"/>
      <c r="AF23" s="431"/>
      <c r="AG23" s="431"/>
      <c r="AH23" s="431"/>
    </row>
    <row r="24" spans="1:34" ht="16.5" thickBot="1">
      <c r="A24" s="422">
        <v>9</v>
      </c>
      <c r="B24" s="65" t="s">
        <v>386</v>
      </c>
      <c r="C24" s="435">
        <v>0</v>
      </c>
      <c r="D24" s="115"/>
      <c r="E24" s="115"/>
      <c r="F24" s="116"/>
      <c r="G24" s="405">
        <f>C24+SUM(D27:F27)</f>
        <v>0</v>
      </c>
      <c r="H24" s="113"/>
      <c r="I24" s="120"/>
      <c r="J24" s="116"/>
      <c r="K24" s="405">
        <f>G24+SUM(H27:J27)</f>
        <v>0</v>
      </c>
      <c r="L24" s="116"/>
      <c r="M24" s="431"/>
      <c r="N24" s="431"/>
      <c r="O24" s="405">
        <f>K24+SUM(L27:N27)</f>
        <v>0</v>
      </c>
      <c r="P24" s="116"/>
      <c r="Q24" s="116"/>
      <c r="R24" s="116"/>
      <c r="S24" s="405">
        <f>O24+SUM(P27:R27)</f>
        <v>0</v>
      </c>
      <c r="T24" s="116"/>
      <c r="U24" s="116"/>
      <c r="V24" s="431"/>
      <c r="W24" s="405">
        <f>S24+SUM(T27:V27)</f>
        <v>0</v>
      </c>
      <c r="X24" s="116"/>
      <c r="Y24" s="116"/>
      <c r="Z24" s="116"/>
      <c r="AA24" s="405">
        <f>W24+SUM(X27:Z27)</f>
        <v>0</v>
      </c>
      <c r="AB24" s="116"/>
      <c r="AC24" s="431"/>
      <c r="AD24" s="431"/>
      <c r="AE24" s="405">
        <f>AA24+SUM(AB27:AD27)</f>
        <v>0</v>
      </c>
      <c r="AF24" s="116"/>
      <c r="AG24" s="116"/>
      <c r="AH24" s="116"/>
    </row>
    <row r="25" spans="1:34">
      <c r="A25" s="422">
        <v>10</v>
      </c>
      <c r="B25" s="65" t="s">
        <v>395</v>
      </c>
      <c r="C25" s="65"/>
      <c r="D25" s="118"/>
      <c r="E25" s="118"/>
      <c r="F25" s="436"/>
      <c r="G25" s="199"/>
      <c r="H25" s="437"/>
      <c r="I25" s="438"/>
      <c r="J25" s="436"/>
      <c r="K25" s="112"/>
      <c r="L25" s="439"/>
      <c r="M25" s="440"/>
      <c r="N25" s="441"/>
      <c r="O25" s="113"/>
      <c r="P25" s="442"/>
      <c r="Q25" s="443"/>
      <c r="R25" s="444"/>
      <c r="S25" s="342"/>
      <c r="T25" s="442"/>
      <c r="U25" s="442"/>
      <c r="V25" s="445"/>
      <c r="W25" s="112"/>
      <c r="X25" s="438"/>
      <c r="Y25" s="436"/>
      <c r="Z25" s="444"/>
      <c r="AA25" s="112"/>
      <c r="AB25" s="446"/>
      <c r="AC25" s="447"/>
      <c r="AD25" s="441"/>
      <c r="AE25" s="429"/>
      <c r="AF25" s="442"/>
      <c r="AG25" s="442"/>
      <c r="AH25" s="448"/>
    </row>
    <row r="26" spans="1:34">
      <c r="A26" s="422">
        <v>11</v>
      </c>
      <c r="B26" s="65" t="s">
        <v>396</v>
      </c>
      <c r="C26" s="65"/>
      <c r="D26" s="118"/>
      <c r="E26" s="118"/>
      <c r="F26" s="436"/>
      <c r="G26" s="112"/>
      <c r="H26" s="439"/>
      <c r="I26" s="118"/>
      <c r="J26" s="118"/>
      <c r="K26" s="112"/>
      <c r="L26" s="118"/>
      <c r="M26" s="118"/>
      <c r="N26" s="118"/>
      <c r="O26" s="113"/>
      <c r="P26" s="118"/>
      <c r="Q26" s="331"/>
      <c r="R26" s="118"/>
      <c r="S26" s="342"/>
      <c r="T26" s="118"/>
      <c r="U26" s="196"/>
      <c r="V26" s="339"/>
      <c r="W26" s="112"/>
      <c r="X26" s="118"/>
      <c r="Y26" s="118"/>
      <c r="Z26" s="118"/>
      <c r="AA26" s="112"/>
      <c r="AB26" s="118"/>
      <c r="AC26" s="118"/>
      <c r="AD26" s="118"/>
      <c r="AE26" s="429"/>
      <c r="AF26" s="118"/>
      <c r="AG26" s="196"/>
      <c r="AH26" s="196"/>
    </row>
    <row r="27" spans="1:34">
      <c r="A27" s="422">
        <v>12</v>
      </c>
      <c r="B27" s="65" t="s">
        <v>397</v>
      </c>
      <c r="C27" s="65"/>
      <c r="D27" s="119">
        <f>D25-D26</f>
        <v>0</v>
      </c>
      <c r="E27" s="119">
        <f>E25-E26</f>
        <v>0</v>
      </c>
      <c r="F27" s="119">
        <f>F25-F26</f>
        <v>0</v>
      </c>
      <c r="G27" s="431"/>
      <c r="H27" s="329">
        <f>H25-H26</f>
        <v>0</v>
      </c>
      <c r="I27" s="119">
        <f>I25-I26</f>
        <v>0</v>
      </c>
      <c r="J27" s="119">
        <f>J25-J26</f>
        <v>0</v>
      </c>
      <c r="K27" s="431"/>
      <c r="L27" s="119">
        <f>L25-L26</f>
        <v>0</v>
      </c>
      <c r="M27" s="329">
        <f>M25-M26</f>
        <v>0</v>
      </c>
      <c r="N27" s="119">
        <f>N25-N26</f>
        <v>0</v>
      </c>
      <c r="O27" s="431"/>
      <c r="P27" s="119">
        <f>P25-P26</f>
        <v>0</v>
      </c>
      <c r="Q27" s="329">
        <f>Q25-Q26</f>
        <v>0</v>
      </c>
      <c r="R27" s="119">
        <f>R25-R26</f>
        <v>0</v>
      </c>
      <c r="S27" s="342"/>
      <c r="T27" s="119">
        <f>T25-T26</f>
        <v>0</v>
      </c>
      <c r="U27" s="180">
        <f>U25-U26</f>
        <v>0</v>
      </c>
      <c r="V27" s="338">
        <f>V25-V26</f>
        <v>0</v>
      </c>
      <c r="W27" s="431"/>
      <c r="X27" s="119">
        <f>X25-X26</f>
        <v>0</v>
      </c>
      <c r="Y27" s="329">
        <f>Y25-Y26</f>
        <v>0</v>
      </c>
      <c r="Z27" s="119">
        <f>Z25-Z26</f>
        <v>0</v>
      </c>
      <c r="AA27" s="431"/>
      <c r="AB27" s="119">
        <f>AB25-AB26</f>
        <v>0</v>
      </c>
      <c r="AC27" s="329">
        <f>AC25-AC26</f>
        <v>0</v>
      </c>
      <c r="AD27" s="119">
        <f>AD25-AD26</f>
        <v>0</v>
      </c>
      <c r="AE27" s="429"/>
      <c r="AF27" s="119">
        <f>AF25-AF26</f>
        <v>0</v>
      </c>
      <c r="AG27" s="403">
        <f>AG25-AG26</f>
        <v>0</v>
      </c>
      <c r="AH27" s="399">
        <f>AH25-AH26</f>
        <v>0</v>
      </c>
    </row>
    <row r="28" spans="1:34">
      <c r="A28" s="422"/>
      <c r="B28" s="65"/>
      <c r="C28" s="65"/>
      <c r="D28" s="324"/>
      <c r="E28" s="325"/>
      <c r="F28" s="276"/>
      <c r="G28" s="431"/>
      <c r="H28" s="276"/>
      <c r="I28" s="276"/>
      <c r="J28" s="276"/>
      <c r="K28" s="431"/>
      <c r="L28" s="276"/>
      <c r="M28" s="276"/>
      <c r="N28" s="276"/>
      <c r="O28" s="431"/>
      <c r="P28" s="200"/>
      <c r="Q28" s="200"/>
      <c r="R28" s="200"/>
      <c r="S28" s="342"/>
      <c r="T28" s="200"/>
      <c r="U28" s="431"/>
      <c r="V28" s="200"/>
      <c r="W28" s="431"/>
      <c r="X28" s="276"/>
      <c r="Y28" s="276"/>
      <c r="Z28" s="276"/>
      <c r="AA28" s="431"/>
      <c r="AB28" s="276"/>
      <c r="AC28" s="276"/>
      <c r="AD28" s="200"/>
      <c r="AE28" s="429"/>
      <c r="AF28" s="200"/>
      <c r="AG28" s="431"/>
      <c r="AH28" s="431"/>
    </row>
    <row r="29" spans="1:34" ht="31.5">
      <c r="A29" s="422">
        <v>13</v>
      </c>
      <c r="B29" s="65" t="s">
        <v>398</v>
      </c>
      <c r="C29" s="65"/>
      <c r="D29" s="476">
        <f>SUM(D18:F18)+SUM(D20:F20)+SUM(D26:F26)</f>
        <v>9300</v>
      </c>
      <c r="E29" s="477"/>
      <c r="F29" s="478"/>
      <c r="G29" s="112"/>
      <c r="H29" s="476">
        <f>SUM(H18:J18)+SUM(H20:J20)+SUM(I26:M26)</f>
        <v>61529</v>
      </c>
      <c r="I29" s="477"/>
      <c r="J29" s="478"/>
      <c r="K29" s="112"/>
      <c r="L29" s="475">
        <f>SUM(L18:N18)+SUM(L20:N20)+SUM(L26:N26)</f>
        <v>9300</v>
      </c>
      <c r="M29" s="473"/>
      <c r="N29" s="473"/>
      <c r="O29" s="431"/>
      <c r="P29" s="480">
        <f>SUM(P18:R18)+SUM(P20:R20)+SUM(P26:R26)</f>
        <v>353749</v>
      </c>
      <c r="Q29" s="480"/>
      <c r="R29" s="480"/>
      <c r="S29" s="342"/>
      <c r="T29" s="480">
        <f>SUM(T18:V18)+SUM(T20:V20)+SUM(T26:V26)</f>
        <v>550667</v>
      </c>
      <c r="U29" s="480"/>
      <c r="V29" s="480"/>
      <c r="W29" s="113"/>
      <c r="X29" s="475">
        <f>SUM(X18:Z18)+SUM(X20:Z20)+SUM(X26:Z26)</f>
        <v>859773</v>
      </c>
      <c r="Y29" s="473"/>
      <c r="Z29" s="474"/>
      <c r="AA29" s="199"/>
      <c r="AB29" s="473">
        <f>SUM(AB18:AD18)+SUM(AB20:AD20)+SUM(AB26:AD26)</f>
        <v>1462242</v>
      </c>
      <c r="AC29" s="473"/>
      <c r="AD29" s="474"/>
      <c r="AE29" s="429"/>
      <c r="AF29" s="475">
        <f>SUM(AF18:AH18)+SUM(AF20:AH20)+SUM(AF26:AH26)</f>
        <v>700445</v>
      </c>
      <c r="AG29" s="473"/>
      <c r="AH29" s="474"/>
    </row>
    <row r="30" spans="1:34">
      <c r="A30" s="422"/>
      <c r="B30" s="65"/>
      <c r="C30" s="65"/>
      <c r="D30" s="324"/>
      <c r="E30" s="325"/>
      <c r="F30" s="276"/>
      <c r="G30" s="431"/>
      <c r="H30" s="276"/>
      <c r="I30" s="276"/>
      <c r="J30" s="276"/>
      <c r="K30" s="431"/>
      <c r="L30" s="276"/>
      <c r="M30" s="276"/>
      <c r="N30" s="276"/>
      <c r="O30" s="431"/>
      <c r="P30" s="116"/>
      <c r="Q30" s="116"/>
      <c r="R30" s="431"/>
      <c r="S30" s="342"/>
      <c r="T30" s="431"/>
      <c r="U30" s="431"/>
      <c r="V30" s="116"/>
      <c r="W30" s="431"/>
      <c r="X30" s="276"/>
      <c r="Y30" s="276"/>
      <c r="Z30" s="276"/>
      <c r="AA30" s="431"/>
      <c r="AB30" s="200"/>
      <c r="AC30" s="200"/>
      <c r="AD30" s="431"/>
      <c r="AE30" s="429"/>
      <c r="AF30" s="431"/>
      <c r="AG30" s="431"/>
      <c r="AH30" s="431"/>
    </row>
    <row r="31" spans="1:34">
      <c r="A31" s="422">
        <v>14</v>
      </c>
      <c r="B31" s="65" t="s">
        <v>399</v>
      </c>
      <c r="C31" s="65"/>
      <c r="D31" s="476">
        <f>D29-D13</f>
        <v>0</v>
      </c>
      <c r="E31" s="477"/>
      <c r="F31" s="478"/>
      <c r="G31" s="112"/>
      <c r="H31" s="476">
        <f>H29-H13</f>
        <v>0</v>
      </c>
      <c r="I31" s="477"/>
      <c r="J31" s="478"/>
      <c r="K31" s="112"/>
      <c r="L31" s="464">
        <f>L29-L13</f>
        <v>0</v>
      </c>
      <c r="M31" s="465"/>
      <c r="N31" s="465"/>
      <c r="O31" s="431"/>
      <c r="P31" s="465">
        <f>P29-P13</f>
        <v>0</v>
      </c>
      <c r="Q31" s="465"/>
      <c r="R31" s="466"/>
      <c r="S31" s="342"/>
      <c r="T31" s="464">
        <f>T29-T13</f>
        <v>0</v>
      </c>
      <c r="U31" s="465"/>
      <c r="V31" s="466"/>
      <c r="W31" s="112"/>
      <c r="X31" s="464">
        <f>X29-X13</f>
        <v>0</v>
      </c>
      <c r="Y31" s="465"/>
      <c r="Z31" s="466"/>
      <c r="AA31" s="199"/>
      <c r="AB31" s="479">
        <f>AB29-AB13</f>
        <v>0</v>
      </c>
      <c r="AC31" s="479"/>
      <c r="AD31" s="479"/>
      <c r="AE31" s="429"/>
      <c r="AF31" s="479">
        <f>AF29-AF13</f>
        <v>0</v>
      </c>
      <c r="AG31" s="479"/>
      <c r="AH31" s="479"/>
    </row>
    <row r="32" spans="1:34">
      <c r="A32" s="274"/>
      <c r="B32" s="215"/>
      <c r="C32" s="275"/>
      <c r="D32" s="275"/>
      <c r="E32" s="275"/>
      <c r="F32" s="276"/>
      <c r="G32" s="116"/>
      <c r="H32" s="276"/>
      <c r="I32" s="276"/>
      <c r="J32" s="276"/>
      <c r="K32" s="116"/>
      <c r="L32" s="276"/>
      <c r="M32" s="276"/>
      <c r="N32" s="276"/>
      <c r="O32" s="121"/>
      <c r="P32" s="276"/>
      <c r="Q32" s="201"/>
      <c r="R32" s="121"/>
      <c r="S32" s="345"/>
      <c r="T32" s="121"/>
      <c r="U32" s="121"/>
      <c r="V32" s="351"/>
      <c r="W32" s="340"/>
      <c r="X32" s="351"/>
      <c r="Y32" s="351"/>
      <c r="Z32" s="351"/>
      <c r="AA32" s="341"/>
      <c r="AB32" s="340"/>
      <c r="AC32" s="341"/>
      <c r="AD32" s="341"/>
      <c r="AE32" s="326"/>
      <c r="AF32" s="341"/>
      <c r="AG32" s="341"/>
      <c r="AH32" s="341"/>
    </row>
    <row r="33" spans="1:33" s="409" customFormat="1">
      <c r="A33" s="134"/>
      <c r="F33" s="130"/>
      <c r="G33" s="130"/>
      <c r="H33" s="130"/>
      <c r="I33" s="130"/>
      <c r="J33" s="130"/>
      <c r="K33" s="130"/>
      <c r="L33" s="130"/>
      <c r="M33" s="130"/>
      <c r="N33" s="130"/>
      <c r="O33" s="130"/>
      <c r="P33" s="130"/>
      <c r="Q33" s="130"/>
      <c r="R33" s="129"/>
      <c r="T33" s="129"/>
      <c r="U33" s="129"/>
    </row>
    <row r="34" spans="1:33" s="409" customFormat="1">
      <c r="A34" s="134"/>
      <c r="C34" s="449"/>
      <c r="D34" s="449"/>
      <c r="E34" s="449"/>
      <c r="F34" s="450"/>
      <c r="G34" s="450"/>
      <c r="H34" s="450"/>
      <c r="I34" s="450"/>
      <c r="J34" s="450"/>
      <c r="K34" s="450"/>
      <c r="L34" s="450"/>
      <c r="M34" s="450"/>
      <c r="N34" s="450"/>
      <c r="O34" s="450"/>
      <c r="P34" s="450"/>
      <c r="Q34" s="450"/>
      <c r="R34" s="451"/>
      <c r="S34" s="449"/>
      <c r="T34" s="451"/>
      <c r="U34" s="451"/>
      <c r="V34" s="449"/>
      <c r="W34" s="449"/>
      <c r="X34" s="449"/>
      <c r="Y34" s="449"/>
      <c r="Z34" s="449"/>
      <c r="AA34" s="449"/>
      <c r="AB34" s="449"/>
      <c r="AC34" s="449"/>
      <c r="AD34" s="449"/>
      <c r="AF34" s="449"/>
      <c r="AG34" s="449"/>
    </row>
    <row r="35" spans="1:33" s="409" customFormat="1">
      <c r="A35" s="134"/>
      <c r="C35" s="449"/>
      <c r="D35" s="452"/>
      <c r="E35" s="452"/>
      <c r="F35" s="452"/>
      <c r="G35" s="452"/>
      <c r="H35" s="452"/>
      <c r="I35" s="452"/>
      <c r="J35" s="452"/>
      <c r="K35" s="452"/>
      <c r="L35" s="452"/>
      <c r="M35" s="452"/>
      <c r="N35" s="452"/>
      <c r="O35" s="452"/>
      <c r="P35" s="452"/>
      <c r="Q35" s="452"/>
      <c r="R35" s="452"/>
      <c r="S35" s="452"/>
      <c r="T35" s="452"/>
      <c r="U35" s="452"/>
      <c r="V35" s="452"/>
      <c r="W35" s="452"/>
      <c r="X35" s="452"/>
      <c r="Y35" s="452"/>
      <c r="Z35" s="452"/>
      <c r="AA35" s="452"/>
      <c r="AB35" s="452"/>
      <c r="AC35" s="452"/>
      <c r="AD35" s="452"/>
      <c r="AF35" s="452"/>
      <c r="AG35" s="449"/>
    </row>
    <row r="36" spans="1:33">
      <c r="C36" s="449"/>
      <c r="D36" s="449"/>
      <c r="E36" s="449"/>
      <c r="F36" s="450"/>
      <c r="G36" s="450"/>
      <c r="H36" s="450"/>
      <c r="I36" s="450"/>
      <c r="J36" s="450"/>
      <c r="K36" s="450"/>
      <c r="L36" s="450"/>
      <c r="M36" s="450"/>
      <c r="N36" s="450"/>
      <c r="O36" s="450"/>
      <c r="P36" s="450"/>
      <c r="Q36" s="450"/>
      <c r="R36" s="451"/>
      <c r="S36" s="451"/>
      <c r="T36" s="451"/>
      <c r="U36" s="451"/>
      <c r="V36" s="451"/>
      <c r="W36" s="451"/>
      <c r="X36" s="451"/>
      <c r="Y36" s="451"/>
      <c r="Z36" s="451"/>
      <c r="AA36" s="451"/>
      <c r="AB36" s="451"/>
      <c r="AC36" s="451"/>
      <c r="AD36" s="451"/>
      <c r="AF36" s="451"/>
      <c r="AG36" s="451"/>
    </row>
  </sheetData>
  <dataConsolidate/>
  <mergeCells count="31">
    <mergeCell ref="AB29:AD29"/>
    <mergeCell ref="AF29:AH29"/>
    <mergeCell ref="D31:F31"/>
    <mergeCell ref="H31:J31"/>
    <mergeCell ref="L31:N31"/>
    <mergeCell ref="P31:R31"/>
    <mergeCell ref="T31:V31"/>
    <mergeCell ref="X31:Z31"/>
    <mergeCell ref="AB31:AD31"/>
    <mergeCell ref="AF31:AH31"/>
    <mergeCell ref="D29:F29"/>
    <mergeCell ref="H29:J29"/>
    <mergeCell ref="L29:N29"/>
    <mergeCell ref="P29:R29"/>
    <mergeCell ref="T29:V29"/>
    <mergeCell ref="X29:Z29"/>
    <mergeCell ref="AF8:AH8"/>
    <mergeCell ref="D13:F13"/>
    <mergeCell ref="H13:J13"/>
    <mergeCell ref="L13:N13"/>
    <mergeCell ref="P13:R13"/>
    <mergeCell ref="T13:V13"/>
    <mergeCell ref="X13:Z13"/>
    <mergeCell ref="AB13:AD13"/>
    <mergeCell ref="AF13:AH13"/>
    <mergeCell ref="D8:F8"/>
    <mergeCell ref="L8:N8"/>
    <mergeCell ref="P8:R8"/>
    <mergeCell ref="T8:V8"/>
    <mergeCell ref="X8:Z8"/>
    <mergeCell ref="AB8:AD8"/>
  </mergeCells>
  <printOptions horizontalCentered="1"/>
  <pageMargins left="0.25" right="0.25" top="0.75" bottom="0.75" header="0.3" footer="0.3"/>
  <pageSetup scale="26"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160" t="s">
        <v>400</v>
      </c>
      <c r="B1" s="160" t="s">
        <v>401</v>
      </c>
      <c r="C1" s="160" t="s">
        <v>402</v>
      </c>
      <c r="D1" s="160" t="s">
        <v>403</v>
      </c>
      <c r="E1" s="160" t="s">
        <v>404</v>
      </c>
      <c r="F1" s="160" t="s">
        <v>405</v>
      </c>
    </row>
    <row r="2" spans="1:6">
      <c r="A2" s="161" t="s">
        <v>406</v>
      </c>
      <c r="B2" s="161" t="s">
        <v>406</v>
      </c>
      <c r="C2" s="161" t="s">
        <v>407</v>
      </c>
      <c r="D2" s="161" t="s">
        <v>407</v>
      </c>
      <c r="E2" s="161" t="s">
        <v>406</v>
      </c>
      <c r="F2" s="161" t="s">
        <v>407</v>
      </c>
    </row>
    <row r="3" spans="1:6">
      <c r="A3" s="161" t="s">
        <v>408</v>
      </c>
      <c r="B3" s="161" t="s">
        <v>408</v>
      </c>
      <c r="C3" s="161" t="s">
        <v>126</v>
      </c>
      <c r="D3" s="161" t="s">
        <v>126</v>
      </c>
      <c r="E3" s="161" t="s">
        <v>408</v>
      </c>
      <c r="F3" s="161" t="s">
        <v>126</v>
      </c>
    </row>
    <row r="4" spans="1:6">
      <c r="A4" s="161" t="s">
        <v>409</v>
      </c>
      <c r="B4" s="161" t="s">
        <v>409</v>
      </c>
      <c r="C4" s="161" t="s">
        <v>410</v>
      </c>
      <c r="D4" s="161" t="s">
        <v>410</v>
      </c>
      <c r="E4" s="161" t="s">
        <v>409</v>
      </c>
      <c r="F4" s="161" t="s">
        <v>410</v>
      </c>
    </row>
    <row r="5" spans="1:6">
      <c r="A5" s="161" t="s">
        <v>95</v>
      </c>
      <c r="B5" s="161" t="s">
        <v>95</v>
      </c>
      <c r="C5" s="161" t="s">
        <v>408</v>
      </c>
      <c r="D5" s="161" t="s">
        <v>408</v>
      </c>
      <c r="E5" s="161" t="s">
        <v>95</v>
      </c>
      <c r="F5" s="161" t="s">
        <v>408</v>
      </c>
    </row>
    <row r="6" spans="1:6">
      <c r="A6" s="161" t="s">
        <v>411</v>
      </c>
      <c r="B6" s="161" t="s">
        <v>411</v>
      </c>
      <c r="C6" s="161" t="s">
        <v>172</v>
      </c>
      <c r="D6" s="161" t="s">
        <v>172</v>
      </c>
      <c r="E6" s="161" t="s">
        <v>411</v>
      </c>
      <c r="F6" s="161" t="s">
        <v>172</v>
      </c>
    </row>
    <row r="7" spans="1:6">
      <c r="A7" s="161" t="s">
        <v>412</v>
      </c>
      <c r="B7" s="161" t="s">
        <v>412</v>
      </c>
      <c r="C7" s="161" t="s">
        <v>413</v>
      </c>
      <c r="D7" s="161" t="s">
        <v>413</v>
      </c>
      <c r="E7" s="161" t="s">
        <v>412</v>
      </c>
      <c r="F7" s="161" t="s">
        <v>413</v>
      </c>
    </row>
    <row r="8" spans="1:6">
      <c r="A8" s="161" t="s">
        <v>414</v>
      </c>
      <c r="B8" s="161" t="s">
        <v>414</v>
      </c>
      <c r="D8" s="161"/>
      <c r="E8" s="161" t="s">
        <v>414</v>
      </c>
      <c r="F8" s="161"/>
    </row>
    <row r="9" spans="1:6">
      <c r="A9" s="161" t="s">
        <v>152</v>
      </c>
      <c r="B9" s="161" t="s">
        <v>152</v>
      </c>
      <c r="D9" s="161"/>
      <c r="E9" s="161" t="s">
        <v>152</v>
      </c>
      <c r="F9" s="161"/>
    </row>
    <row r="10" spans="1:6">
      <c r="B10" s="161" t="s">
        <v>415</v>
      </c>
      <c r="D10" s="161"/>
      <c r="E10" s="161" t="s">
        <v>415</v>
      </c>
      <c r="F10" s="161"/>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27DD0F6BD5E540952FA0CE76B939EE" ma:contentTypeVersion="9" ma:contentTypeDescription="Create a new document." ma:contentTypeScope="" ma:versionID="c760ddafc49a727c6d8760620ee94c04">
  <xsd:schema xmlns:xsd="http://www.w3.org/2001/XMLSchema" xmlns:xs="http://www.w3.org/2001/XMLSchema" xmlns:p="http://schemas.microsoft.com/office/2006/metadata/properties" xmlns:ns2="a04f36a0-6d18-4622-ae70-26fcb31a180f" xmlns:ns3="d6d086ad-c54e-4142-95c8-801159e3d8c1" targetNamespace="http://schemas.microsoft.com/office/2006/metadata/properties" ma:root="true" ma:fieldsID="59026ac093e78d6712453edccd6fb009" ns2:_="" ns3:_="">
    <xsd:import namespace="a04f36a0-6d18-4622-ae70-26fcb31a180f"/>
    <xsd:import namespace="d6d086ad-c54e-4142-95c8-801159e3d8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4f36a0-6d18-4622-ae70-26fcb31a18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d086ad-c54e-4142-95c8-801159e3d8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file>

<file path=customXml/itemProps2.xml><?xml version="1.0" encoding="utf-8"?>
<ds:datastoreItem xmlns:ds="http://schemas.openxmlformats.org/officeDocument/2006/customXml" ds:itemID="{5CC46F0A-D228-46DD-BAB0-21CF8307FB81}"/>
</file>

<file path=customXml/itemProps3.xml><?xml version="1.0" encoding="utf-8"?>
<ds:datastoreItem xmlns:ds="http://schemas.openxmlformats.org/officeDocument/2006/customXml" ds:itemID="{9678BF10-E081-410F-A079-7EDBD2E8C0B4}"/>
</file>

<file path=docProps/app.xml><?xml version="1.0" encoding="utf-8"?>
<Properties xmlns="http://schemas.openxmlformats.org/officeDocument/2006/extended-properties" xmlns:vt="http://schemas.openxmlformats.org/officeDocument/2006/docPropsVTypes">
  <Application>Microsoft Excel Online</Application>
  <Manager/>
  <Company>CA Energy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subject/>
  <dc:creator>CEC</dc:creator>
  <cp:keywords/>
  <dc:description/>
  <cp:lastModifiedBy>Hyams, Michael</cp:lastModifiedBy>
  <cp:revision/>
  <dcterms:created xsi:type="dcterms:W3CDTF">2004-11-07T17:37:25Z</dcterms:created>
  <dcterms:modified xsi:type="dcterms:W3CDTF">2024-04-30T19:19:46Z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0x010100BD27DD0F6BD5E540952FA0CE76B939EE</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