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5" yWindow="420" windowWidth="10200" windowHeight="11925" activeTab="3"/>
  </bookViews>
  <sheets>
    <sheet name="PSDP Intro" sheetId="1" r:id="rId1"/>
    <sheet name="Instructions" sheetId="2" r:id="rId2"/>
    <sheet name="PSDP Schedule 1" sheetId="3" r:id="rId3"/>
    <sheet name="PSDP Schedule 2" sheetId="4" r:id="rId4"/>
    <sheet name="PSDP Schedule 3" sheetId="5" r:id="rId5"/>
    <sheet name="PSDP Schedule 4" sheetId="6" r:id="rId6"/>
    <sheet name="PSDP Attestation" sheetId="7" r:id="rId7"/>
  </sheets>
  <externalReferences>
    <externalReference r:id="rId8"/>
  </externalReferences>
  <definedNames>
    <definedName name="_xlnm._FilterDatabase" localSheetId="2" hidden="1">'PSDP Schedule 1'!$A$9:$T$446</definedName>
    <definedName name="_xlnm.Print_Area" localSheetId="1">Instructions!$B$1:$G$41</definedName>
    <definedName name="_xlnm.Print_Area" localSheetId="6">'PSDP Attestation'!$B$2:$E$45</definedName>
    <definedName name="_xlnm.Print_Area" localSheetId="0">'PSDP Intro'!$B$2:$F$21</definedName>
    <definedName name="_xlnm.Print_Area" localSheetId="2">'PSDP Schedule 1'!$B$1:$P$451</definedName>
    <definedName name="_xlnm.Print_Area" localSheetId="3">'PSDP Schedule 2'!$A$1:$E$40</definedName>
    <definedName name="_xlnm.Print_Area" localSheetId="4">'PSDP Schedule 3'!$A$1:$X$44</definedName>
    <definedName name="_xlnm.Print_Area" localSheetId="5">'PSDP Schedule 4'!$A$1:$J$28</definedName>
    <definedName name="_xlnm.Print_Titles" localSheetId="2">'PSDP Schedule 1'!$9:$9</definedName>
    <definedName name="Z_1B292E26_A620_4559_B350_AD7FB1BCF93F_.wvu.Cols" localSheetId="1" hidden="1">Instructions!$H:$IV</definedName>
    <definedName name="Z_1B292E26_A620_4559_B350_AD7FB1BCF93F_.wvu.Cols" localSheetId="6" hidden="1">'PSDP Attestation'!$G:$IV</definedName>
    <definedName name="Z_1B292E26_A620_4559_B350_AD7FB1BCF93F_.wvu.Cols" localSheetId="0" hidden="1">'PSDP Intro'!$H:$IV</definedName>
    <definedName name="Z_1B292E26_A620_4559_B350_AD7FB1BCF93F_.wvu.Cols" localSheetId="2" hidden="1">'PSDP Schedule 1'!$Q:$IS</definedName>
    <definedName name="Z_1B292E26_A620_4559_B350_AD7FB1BCF93F_.wvu.Cols" localSheetId="3" hidden="1">'PSDP Schedule 2'!$F:$IU</definedName>
    <definedName name="Z_1B292E26_A620_4559_B350_AD7FB1BCF93F_.wvu.Cols" localSheetId="4" hidden="1">'PSDP Schedule 3'!$I:$IU</definedName>
    <definedName name="Z_1B292E26_A620_4559_B350_AD7FB1BCF93F_.wvu.Cols" localSheetId="5" hidden="1">'PSDP Schedule 4'!$L:$IV</definedName>
    <definedName name="Z_1B292E26_A620_4559_B350_AD7FB1BCF93F_.wvu.PrintArea" localSheetId="1" hidden="1">Instructions!$B$1:$G$41</definedName>
    <definedName name="Z_1B292E26_A620_4559_B350_AD7FB1BCF93F_.wvu.PrintArea" localSheetId="6" hidden="1">'PSDP Attestation'!$B$2:$E$45</definedName>
    <definedName name="Z_1B292E26_A620_4559_B350_AD7FB1BCF93F_.wvu.PrintArea" localSheetId="0" hidden="1">'PSDP Intro'!$B$2:$F$21</definedName>
    <definedName name="Z_1B292E26_A620_4559_B350_AD7FB1BCF93F_.wvu.PrintArea" localSheetId="3" hidden="1">'PSDP Schedule 2'!$A$1:$E$40</definedName>
    <definedName name="Z_1B292E26_A620_4559_B350_AD7FB1BCF93F_.wvu.PrintArea" localSheetId="4" hidden="1">'PSDP Schedule 3'!$A$1:$X$44</definedName>
    <definedName name="Z_1B292E26_A620_4559_B350_AD7FB1BCF93F_.wvu.PrintArea" localSheetId="5" hidden="1">'PSDP Schedule 4'!$A$1:$J$28</definedName>
    <definedName name="Z_1B292E26_A620_4559_B350_AD7FB1BCF93F_.wvu.Rows" localSheetId="0" hidden="1">'PSDP Intro'!$1225:$65536,'PSDP Intro'!$22:$1223</definedName>
    <definedName name="Z_1B292E26_A620_4559_B350_AD7FB1BCF93F_.wvu.Rows" localSheetId="2" hidden="1">'PSDP Schedule 1'!$461:$65960,'PSDP Schedule 1'!$455:$460</definedName>
    <definedName name="Z_1B292E26_A620_4559_B350_AD7FB1BCF93F_.wvu.Rows" localSheetId="3" hidden="1">'PSDP Schedule 2'!$41:$65536</definedName>
  </definedNames>
  <calcPr calcId="145621"/>
  <customWorkbookViews>
    <customWorkbookView name="Kevin Chou - Personal View" guid="{1B292E26-A620-4559-B350-AD7FB1BCF93F}" mergeInterval="0" personalView="1" maximized="1" xWindow="1" yWindow="1" windowWidth="1280" windowHeight="803" activeSheetId="1" showComments="commIndAndComment"/>
  </customWorkbookViews>
</workbook>
</file>

<file path=xl/calcChain.xml><?xml version="1.0" encoding="utf-8"?>
<calcChain xmlns="http://schemas.openxmlformats.org/spreadsheetml/2006/main">
  <c r="D27" i="4" l="1"/>
  <c r="D24" i="4"/>
  <c r="D23" i="4"/>
  <c r="D22" i="4"/>
  <c r="D21" i="4"/>
  <c r="D20" i="4"/>
  <c r="D19" i="4"/>
  <c r="D18" i="4"/>
  <c r="D17" i="4"/>
  <c r="D16" i="4"/>
  <c r="D15" i="4"/>
  <c r="D14" i="4" s="1"/>
  <c r="D25" i="4" s="1"/>
  <c r="D29" i="4" s="1"/>
  <c r="L344" i="3" l="1"/>
  <c r="L341" i="3"/>
  <c r="L340" i="3"/>
  <c r="L338" i="3"/>
  <c r="L337" i="3"/>
  <c r="L336" i="3"/>
  <c r="L335" i="3"/>
  <c r="L334" i="3"/>
  <c r="L333" i="3"/>
  <c r="L332" i="3"/>
  <c r="L330" i="3"/>
  <c r="L329" i="3"/>
  <c r="L328" i="3"/>
  <c r="L327" i="3"/>
  <c r="L326" i="3"/>
  <c r="L325" i="3"/>
  <c r="L324" i="3"/>
  <c r="L322" i="3"/>
  <c r="L321" i="3"/>
  <c r="L320" i="3"/>
  <c r="L319" i="3"/>
  <c r="L318" i="3"/>
  <c r="L317" i="3"/>
  <c r="L316" i="3"/>
  <c r="L315" i="3"/>
  <c r="L314" i="3"/>
  <c r="L313" i="3"/>
  <c r="L312" i="3"/>
  <c r="L311" i="3"/>
  <c r="L309" i="3"/>
  <c r="L308" i="3"/>
  <c r="L307" i="3"/>
  <c r="L306" i="3"/>
  <c r="L305" i="3"/>
  <c r="L300" i="3"/>
  <c r="L292" i="3"/>
  <c r="L291" i="3"/>
  <c r="L290" i="3"/>
  <c r="L287" i="3"/>
  <c r="L286" i="3"/>
  <c r="L285" i="3"/>
  <c r="L284" i="3"/>
  <c r="L283" i="3"/>
  <c r="L282" i="3"/>
  <c r="L281" i="3"/>
  <c r="L280" i="3"/>
  <c r="L279" i="3"/>
  <c r="L277" i="3"/>
  <c r="L275" i="3"/>
  <c r="P12" i="3" l="1"/>
  <c r="O418" i="3" l="1"/>
  <c r="P418" i="3" s="1"/>
  <c r="O366" i="3"/>
  <c r="P366" i="3" s="1"/>
  <c r="O364" i="3"/>
  <c r="P364" i="3" s="1"/>
  <c r="O392" i="3"/>
  <c r="P392" i="3" s="1"/>
  <c r="P167" i="3" l="1"/>
  <c r="P238" i="3"/>
  <c r="P263" i="3" l="1"/>
  <c r="P264" i="3"/>
  <c r="P265" i="3"/>
  <c r="P266" i="3"/>
  <c r="P267" i="3"/>
  <c r="P268" i="3"/>
  <c r="P269" i="3"/>
  <c r="P270" i="3"/>
  <c r="P334" i="3" l="1"/>
  <c r="P335" i="3"/>
  <c r="P336" i="3"/>
  <c r="P337" i="3"/>
  <c r="P338" i="3"/>
  <c r="P339" i="3"/>
  <c r="P340" i="3"/>
  <c r="P341" i="3"/>
  <c r="P342" i="3"/>
  <c r="P343" i="3"/>
  <c r="P344" i="3"/>
  <c r="P345" i="3"/>
  <c r="P346" i="3"/>
  <c r="P347" i="3"/>
  <c r="P348" i="3"/>
  <c r="P349" i="3"/>
  <c r="P350" i="3"/>
  <c r="P351" i="3"/>
  <c r="P205" i="3" l="1"/>
  <c r="P204" i="3"/>
  <c r="P203" i="3"/>
  <c r="P202" i="3"/>
  <c r="P201" i="3"/>
  <c r="P200" i="3"/>
  <c r="P199" i="3"/>
  <c r="P198" i="3"/>
  <c r="P197" i="3"/>
  <c r="P196" i="3"/>
  <c r="P195" i="3"/>
  <c r="P194" i="3"/>
  <c r="P193" i="3"/>
  <c r="P192" i="3"/>
  <c r="P191" i="3"/>
  <c r="P190" i="3"/>
  <c r="P189" i="3"/>
  <c r="P188" i="3"/>
  <c r="P187" i="3"/>
  <c r="P186" i="3"/>
  <c r="P185" i="3"/>
  <c r="P184" i="3"/>
  <c r="P183" i="3"/>
  <c r="P182" i="3"/>
  <c r="P181" i="3"/>
  <c r="P180" i="3"/>
  <c r="P179" i="3"/>
  <c r="P178" i="3"/>
  <c r="P177" i="3"/>
  <c r="P176" i="3"/>
  <c r="P175" i="3"/>
  <c r="P174" i="3"/>
  <c r="P173" i="3"/>
  <c r="P172" i="3"/>
  <c r="P171" i="3"/>
  <c r="P170" i="3"/>
  <c r="P169" i="3"/>
  <c r="P168" i="3"/>
  <c r="P166" i="3"/>
  <c r="P165" i="3"/>
  <c r="P164" i="3"/>
  <c r="P163" i="3"/>
  <c r="P162" i="3"/>
  <c r="P161" i="3"/>
  <c r="P160" i="3"/>
  <c r="P159" i="3"/>
  <c r="P158" i="3"/>
  <c r="P157" i="3"/>
  <c r="P156" i="3"/>
  <c r="P155" i="3"/>
  <c r="P154" i="3"/>
  <c r="P153" i="3"/>
  <c r="P152" i="3"/>
  <c r="P151" i="3"/>
  <c r="P150" i="3"/>
  <c r="P149" i="3"/>
  <c r="P148" i="3"/>
  <c r="P147" i="3"/>
  <c r="P146" i="3"/>
  <c r="P145" i="3"/>
  <c r="P144" i="3"/>
  <c r="P143" i="3"/>
  <c r="P142" i="3"/>
  <c r="P141" i="3"/>
  <c r="P140" i="3"/>
  <c r="P139" i="3"/>
  <c r="P138" i="3"/>
  <c r="P137" i="3"/>
  <c r="P136" i="3"/>
  <c r="P135" i="3"/>
  <c r="P134" i="3"/>
  <c r="P133" i="3"/>
  <c r="P132" i="3"/>
  <c r="P131" i="3"/>
  <c r="P130" i="3"/>
  <c r="P129" i="3"/>
  <c r="P128" i="3"/>
  <c r="P127" i="3"/>
  <c r="P126" i="3"/>
  <c r="P125" i="3"/>
  <c r="P124" i="3"/>
  <c r="P123" i="3"/>
  <c r="P122" i="3"/>
  <c r="P121" i="3"/>
  <c r="P120" i="3"/>
  <c r="P119" i="3"/>
  <c r="P118" i="3"/>
  <c r="P117" i="3"/>
  <c r="P116" i="3"/>
  <c r="P115" i="3"/>
  <c r="P114" i="3"/>
  <c r="P113" i="3"/>
  <c r="P112" i="3"/>
  <c r="P111" i="3"/>
  <c r="P110" i="3"/>
  <c r="P109" i="3"/>
  <c r="P108" i="3"/>
  <c r="P107" i="3"/>
  <c r="P106" i="3"/>
  <c r="P105" i="3"/>
  <c r="P446" i="3" l="1"/>
  <c r="P445" i="3"/>
  <c r="P444" i="3"/>
  <c r="P443" i="3"/>
  <c r="P442" i="3"/>
  <c r="P441" i="3"/>
  <c r="P440" i="3"/>
  <c r="P439" i="3"/>
  <c r="P438" i="3"/>
  <c r="P437" i="3"/>
  <c r="P436" i="3"/>
  <c r="P435" i="3"/>
  <c r="P434" i="3"/>
  <c r="P433" i="3"/>
  <c r="P432" i="3"/>
  <c r="P431" i="3"/>
  <c r="P430" i="3"/>
  <c r="P429" i="3"/>
  <c r="P428" i="3"/>
  <c r="P427" i="3"/>
  <c r="P426" i="3"/>
  <c r="P425" i="3"/>
  <c r="P424" i="3"/>
  <c r="P423" i="3"/>
  <c r="P422" i="3"/>
  <c r="P421" i="3"/>
  <c r="P420" i="3"/>
  <c r="P419" i="3"/>
  <c r="P417" i="3"/>
  <c r="P416" i="3"/>
  <c r="P415" i="3"/>
  <c r="P414" i="3"/>
  <c r="P245" i="3"/>
  <c r="P244" i="3"/>
  <c r="P243" i="3"/>
  <c r="P242" i="3"/>
  <c r="P241" i="3"/>
  <c r="P240" i="3"/>
  <c r="P239" i="3"/>
  <c r="P237" i="3"/>
  <c r="P236" i="3"/>
  <c r="P235" i="3"/>
  <c r="P234" i="3"/>
  <c r="P233" i="3"/>
  <c r="P232" i="3"/>
  <c r="P231" i="3"/>
  <c r="P230" i="3"/>
  <c r="P229" i="3"/>
  <c r="P228" i="3"/>
  <c r="P227" i="3"/>
  <c r="P226" i="3"/>
  <c r="P225" i="3"/>
  <c r="P224" i="3"/>
  <c r="P223" i="3"/>
  <c r="P222" i="3"/>
  <c r="P221" i="3"/>
  <c r="P220" i="3"/>
  <c r="P219" i="3"/>
  <c r="P218" i="3"/>
  <c r="P217" i="3"/>
  <c r="P216" i="3"/>
  <c r="P215" i="3"/>
  <c r="P214" i="3"/>
  <c r="P213" i="3"/>
  <c r="P212" i="3"/>
  <c r="P211" i="3"/>
  <c r="P210" i="3"/>
  <c r="P209" i="3"/>
  <c r="P208" i="3"/>
  <c r="P207" i="3"/>
  <c r="P206" i="3"/>
  <c r="P104" i="3"/>
  <c r="P102" i="3"/>
  <c r="P103" i="3"/>
  <c r="P101" i="3"/>
  <c r="P100" i="3"/>
  <c r="P99" i="3"/>
  <c r="P98" i="3"/>
  <c r="P97" i="3"/>
  <c r="P96" i="3"/>
  <c r="P95" i="3"/>
  <c r="P94" i="3"/>
  <c r="P93" i="3"/>
  <c r="P92" i="3"/>
  <c r="P91" i="3"/>
  <c r="P90" i="3"/>
  <c r="P89" i="3"/>
  <c r="P88" i="3"/>
  <c r="P87" i="3"/>
  <c r="P86" i="3"/>
  <c r="P85" i="3"/>
  <c r="P84" i="3"/>
  <c r="P83" i="3"/>
  <c r="P82" i="3"/>
  <c r="P81" i="3"/>
  <c r="P80" i="3"/>
  <c r="P79" i="3"/>
  <c r="P78" i="3"/>
  <c r="P77" i="3"/>
  <c r="P76" i="3"/>
  <c r="P75" i="3"/>
  <c r="P74" i="3"/>
  <c r="P73" i="3"/>
  <c r="P72" i="3"/>
  <c r="P71" i="3"/>
  <c r="P70" i="3"/>
  <c r="P69" i="3"/>
  <c r="P68" i="3"/>
  <c r="P67" i="3"/>
  <c r="P66" i="3"/>
  <c r="P65" i="3"/>
  <c r="P64" i="3"/>
  <c r="P63" i="3"/>
  <c r="P62" i="3"/>
  <c r="P61" i="3"/>
  <c r="P60" i="3"/>
  <c r="P47" i="3"/>
  <c r="P59" i="3"/>
  <c r="P58" i="3"/>
  <c r="P57" i="3"/>
  <c r="P56" i="3"/>
  <c r="P55" i="3"/>
  <c r="P54" i="3"/>
  <c r="P53" i="3"/>
  <c r="P52" i="3"/>
  <c r="P51" i="3"/>
  <c r="P50" i="3"/>
  <c r="P49" i="3"/>
  <c r="P48" i="3"/>
  <c r="P46" i="3"/>
  <c r="P45" i="3"/>
  <c r="P44" i="3"/>
  <c r="P43" i="3"/>
  <c r="P42" i="3"/>
  <c r="P41" i="3"/>
  <c r="P40" i="3"/>
  <c r="P39" i="3"/>
  <c r="P38" i="3"/>
  <c r="P37" i="3"/>
  <c r="P36" i="3"/>
  <c r="P35" i="3"/>
  <c r="P34" i="3"/>
  <c r="P33" i="3"/>
  <c r="P32" i="3"/>
  <c r="P31" i="3"/>
  <c r="P30" i="3"/>
  <c r="P29" i="3"/>
  <c r="P28" i="3"/>
  <c r="P27" i="3"/>
  <c r="P26" i="3"/>
  <c r="P11" i="3"/>
  <c r="P413" i="3"/>
  <c r="P412" i="3"/>
  <c r="P411" i="3"/>
  <c r="P410" i="3"/>
  <c r="P409" i="3"/>
  <c r="P408" i="3"/>
  <c r="P407" i="3"/>
  <c r="P406" i="3"/>
  <c r="P405" i="3"/>
  <c r="P404" i="3"/>
  <c r="P403" i="3"/>
  <c r="P402" i="3"/>
  <c r="P401" i="3"/>
  <c r="P400" i="3"/>
  <c r="P399" i="3"/>
  <c r="P398" i="3"/>
  <c r="P397" i="3"/>
  <c r="P396" i="3"/>
  <c r="P395" i="3"/>
  <c r="P394" i="3"/>
  <c r="P393" i="3"/>
  <c r="P391" i="3"/>
  <c r="P390" i="3"/>
  <c r="P389" i="3"/>
  <c r="P388" i="3"/>
  <c r="P387" i="3"/>
  <c r="P386" i="3"/>
  <c r="P385" i="3"/>
  <c r="P384" i="3"/>
  <c r="P383" i="3"/>
  <c r="P382" i="3"/>
  <c r="P381" i="3"/>
  <c r="P380" i="3"/>
  <c r="P379" i="3"/>
  <c r="P378" i="3"/>
  <c r="P377" i="3"/>
  <c r="P376" i="3"/>
  <c r="P375" i="3"/>
  <c r="P374" i="3"/>
  <c r="P373" i="3"/>
  <c r="P372" i="3"/>
  <c r="P371" i="3"/>
  <c r="P370" i="3"/>
  <c r="P369" i="3"/>
  <c r="P368" i="3"/>
  <c r="P367" i="3"/>
  <c r="P365" i="3"/>
  <c r="P363" i="3"/>
  <c r="P362" i="3"/>
  <c r="P361" i="3"/>
  <c r="P360" i="3"/>
  <c r="P359" i="3"/>
  <c r="P358" i="3"/>
  <c r="P357" i="3"/>
  <c r="P356" i="3"/>
  <c r="P355" i="3"/>
  <c r="P354" i="3"/>
  <c r="P353" i="3"/>
  <c r="P352" i="3"/>
  <c r="P333" i="3"/>
  <c r="P332" i="3"/>
  <c r="P331" i="3"/>
  <c r="P330" i="3"/>
  <c r="P329" i="3"/>
  <c r="P328" i="3"/>
  <c r="P327" i="3"/>
  <c r="P326" i="3"/>
  <c r="P325" i="3"/>
  <c r="P324" i="3"/>
  <c r="P323" i="3"/>
  <c r="P322" i="3"/>
  <c r="P321" i="3"/>
  <c r="P278" i="3"/>
  <c r="P277" i="3"/>
  <c r="P276" i="3"/>
  <c r="P275" i="3"/>
  <c r="P274" i="3"/>
  <c r="P273" i="3"/>
  <c r="P272" i="3"/>
  <c r="P271" i="3"/>
  <c r="P255" i="3"/>
  <c r="P262" i="3"/>
  <c r="P261" i="3"/>
  <c r="P260" i="3"/>
  <c r="P254" i="3"/>
  <c r="P253" i="3"/>
  <c r="P259" i="3"/>
  <c r="P258" i="3"/>
  <c r="P257" i="3"/>
  <c r="P252" i="3"/>
  <c r="P251" i="3"/>
  <c r="P250" i="3"/>
  <c r="P249" i="3"/>
  <c r="P256" i="3"/>
  <c r="P248" i="3"/>
  <c r="P247" i="3"/>
  <c r="P246" i="3"/>
  <c r="P299" i="3"/>
  <c r="P298" i="3"/>
  <c r="P297" i="3"/>
  <c r="P296" i="3"/>
  <c r="P295" i="3"/>
  <c r="P294" i="3"/>
  <c r="P293" i="3"/>
  <c r="P292" i="3"/>
  <c r="P291" i="3"/>
  <c r="P290" i="3"/>
  <c r="P289" i="3"/>
  <c r="P288" i="3"/>
  <c r="P287" i="3"/>
  <c r="P286" i="3"/>
  <c r="P285" i="3"/>
  <c r="P284" i="3"/>
  <c r="P283" i="3"/>
  <c r="P282" i="3"/>
  <c r="P281" i="3"/>
  <c r="P280" i="3"/>
  <c r="P279" i="3"/>
  <c r="P300" i="3"/>
  <c r="P301" i="3"/>
  <c r="P302" i="3"/>
  <c r="P303" i="3"/>
  <c r="P304" i="3"/>
  <c r="P305" i="3"/>
  <c r="P306" i="3"/>
  <c r="P307" i="3"/>
  <c r="P308" i="3"/>
  <c r="P309" i="3"/>
  <c r="P310" i="3" l="1"/>
  <c r="P311" i="3"/>
  <c r="P10" i="3"/>
  <c r="C26" i="6"/>
  <c r="D26" i="6"/>
  <c r="E26" i="6"/>
  <c r="F26" i="6"/>
  <c r="G26" i="6"/>
  <c r="H26" i="6"/>
  <c r="I26" i="6"/>
  <c r="J25" i="6"/>
  <c r="J24" i="6"/>
  <c r="J23" i="6"/>
  <c r="J22" i="6"/>
  <c r="J21" i="6"/>
  <c r="J20" i="6"/>
  <c r="J19" i="6"/>
  <c r="J18" i="6"/>
  <c r="J17" i="6"/>
  <c r="J16" i="6"/>
  <c r="J15" i="6"/>
  <c r="G44" i="5"/>
  <c r="E40" i="4"/>
  <c r="P312" i="3"/>
  <c r="P313" i="3"/>
  <c r="P314" i="3"/>
  <c r="P315" i="3"/>
  <c r="P316" i="3"/>
  <c r="P317" i="3"/>
  <c r="P318" i="3"/>
  <c r="P319" i="3"/>
  <c r="P320" i="3"/>
  <c r="J26" i="6" l="1"/>
  <c r="O448" i="3"/>
</calcChain>
</file>

<file path=xl/sharedStrings.xml><?xml version="1.0" encoding="utf-8"?>
<sst xmlns="http://schemas.openxmlformats.org/spreadsheetml/2006/main" count="2680" uniqueCount="1441">
  <si>
    <t>ENERGY COMMISSION:</t>
  </si>
  <si>
    <t>Power Source Disclosure Program</t>
  </si>
  <si>
    <t>GENERAL INSTRUCTIONS</t>
  </si>
  <si>
    <t>NOTE:  Information submitted in this report is not automatically held confidential.  If your company wishes the information you submit to be held in confidence, it will be necessary to submit an application for confidentiality.</t>
  </si>
  <si>
    <t>INTRODUCTION</t>
  </si>
  <si>
    <t>Schedule #</t>
  </si>
  <si>
    <t>Schedule Name</t>
  </si>
  <si>
    <t>Annual Power Content Label Calculation</t>
  </si>
  <si>
    <t>N/A</t>
  </si>
  <si>
    <t>Power Sold Into Pool</t>
  </si>
  <si>
    <t>Power Purchased Out of Pool</t>
  </si>
  <si>
    <t>This worksheet is provided for entering information about all power sold into the power pool.</t>
  </si>
  <si>
    <t>This schedule is for entering details about purchases out of the pool, including the name of the purchaser and the kilowatt-hours of power purchased by fuel type.</t>
  </si>
  <si>
    <t>SCHEDULE 1: RETAIL SALES</t>
  </si>
  <si>
    <t>Facility Name</t>
  </si>
  <si>
    <t>Fuel Type</t>
  </si>
  <si>
    <t>kWh Resold or Self-Consumed</t>
  </si>
  <si>
    <t>Total Net Purchases</t>
  </si>
  <si>
    <t>Specific Purchases</t>
  </si>
  <si>
    <t>Renewable</t>
  </si>
  <si>
    <t xml:space="preserve">     Geothermal</t>
  </si>
  <si>
    <t xml:space="preserve">     Solar electric</t>
  </si>
  <si>
    <t xml:space="preserve">     Wind</t>
  </si>
  <si>
    <t>Coal</t>
  </si>
  <si>
    <t>Large hydroelectric</t>
  </si>
  <si>
    <t>Natural Gas</t>
  </si>
  <si>
    <t>Nuclear</t>
  </si>
  <si>
    <t>Other</t>
  </si>
  <si>
    <t>CEC Reg. #</t>
  </si>
  <si>
    <t>Net Purchases (kWh)</t>
  </si>
  <si>
    <t>SCHEDULE 3:  POWER SOLD INTO POOL</t>
  </si>
  <si>
    <t>Applicable to:  Power Pools</t>
  </si>
  <si>
    <t>SPECIFIC PURCHASE POWER - POWER SOLD AS A DEFINED FUEL TYPE</t>
  </si>
  <si>
    <t>kWh Sold into Pool</t>
  </si>
  <si>
    <t>Total kWh Sold into Pool</t>
  </si>
  <si>
    <t>SCHEDULE 4:  Power Purchased out of Pool</t>
  </si>
  <si>
    <t xml:space="preserve">Applicable to:  Power Pools </t>
  </si>
  <si>
    <t>Name of Purchaser</t>
  </si>
  <si>
    <t>kWh Purchased</t>
  </si>
  <si>
    <t>TOTALS</t>
  </si>
  <si>
    <t xml:space="preserve"> </t>
  </si>
  <si>
    <t>Total Purchases from Pool</t>
  </si>
  <si>
    <t>ATTESTATION FORM</t>
  </si>
  <si>
    <t>Applicable to:  All participants in the Power Source Disclosure Program</t>
  </si>
  <si>
    <t>CONTACT INFORMATION</t>
  </si>
  <si>
    <t>Name</t>
  </si>
  <si>
    <t>Title</t>
  </si>
  <si>
    <t>Company Name</t>
  </si>
  <si>
    <t>Address</t>
  </si>
  <si>
    <t>City, State, Zip</t>
  </si>
  <si>
    <t>Phone</t>
  </si>
  <si>
    <t>Fax</t>
  </si>
  <si>
    <t>E-mail</t>
  </si>
  <si>
    <t>Each worksheet, with the exception of the "Attestation," is identified by a schedule number and a title that describes the information needed for that sheet. The program participants are only required to submit those schedules that are relevant to them as identified below.</t>
  </si>
  <si>
    <r>
      <t>Specific Purchases</t>
    </r>
    <r>
      <rPr>
        <sz val="10"/>
        <rFont val="Arial"/>
        <family val="2"/>
      </rPr>
      <t xml:space="preserve">:  The first table on Schedule 3 is for entering detailed information about all power sold into the pool, including the name, fuel type, and identification number(s) of the generating facility, and total kilowatt-hours sold.  </t>
    </r>
  </si>
  <si>
    <t xml:space="preserve">Total Retail Sales </t>
  </si>
  <si>
    <t>Total</t>
  </si>
  <si>
    <t>Percent of Total Retail Sales (kWh)</t>
  </si>
  <si>
    <t xml:space="preserve">Total Specific Purchases </t>
  </si>
  <si>
    <t xml:space="preserve">     Biomass &amp; Biowaste</t>
  </si>
  <si>
    <t xml:space="preserve">     Eligible hydroelectric</t>
  </si>
  <si>
    <t>Unspecified kWh Sold into Pool</t>
  </si>
  <si>
    <t>Unspecified Power Purchases</t>
  </si>
  <si>
    <t>SCHEDULE 2:  ANNUAL POWER CONTENT LABEL CALCULATION</t>
  </si>
  <si>
    <t>Total Retail Sales (kWh)</t>
  </si>
  <si>
    <t>Unspecified Power (kWh)</t>
  </si>
  <si>
    <r>
      <t>Unspecified Purchases:</t>
    </r>
    <r>
      <rPr>
        <sz val="10"/>
        <rFont val="Arial"/>
        <family val="2"/>
      </rPr>
      <t xml:space="preserve">  A separate table at the bottom of this page is provided for information about total unspecified purchases, which for purposes of the Annual Report to the Energy Commission refers to any purchase not traceable to specific generation sources by any auditable contract trail or equivalent, such as a tradeable commodity system (e.g., power purchased from the wholesale market such that the generating facility cannot be identified).  </t>
    </r>
  </si>
  <si>
    <r>
      <rPr>
        <b/>
        <sz val="16"/>
        <color indexed="10"/>
        <rFont val="Arial"/>
        <family val="2"/>
      </rPr>
      <t>PROPOSED</t>
    </r>
    <r>
      <rPr>
        <b/>
        <sz val="16"/>
        <color indexed="9"/>
        <rFont val="Arial"/>
        <family val="2"/>
      </rPr>
      <t xml:space="preserve"> ANNUAL REPORT TO THE CALIFORNIA</t>
    </r>
  </si>
  <si>
    <r>
      <rPr>
        <b/>
        <sz val="14"/>
        <color indexed="10"/>
        <rFont val="Arial"/>
        <family val="2"/>
      </rPr>
      <t xml:space="preserve">PROPOSED </t>
    </r>
    <r>
      <rPr>
        <b/>
        <sz val="14"/>
        <color indexed="9"/>
        <rFont val="Arial"/>
        <family val="2"/>
      </rPr>
      <t>ANNUAL REPORT TO THE CALIFORNIA ENERGY COMMISSION: Power Source Disclosure Program</t>
    </r>
  </si>
  <si>
    <r>
      <rPr>
        <b/>
        <sz val="9"/>
        <color indexed="10"/>
        <rFont val="Arial"/>
        <family val="2"/>
      </rPr>
      <t>PROPOSED</t>
    </r>
    <r>
      <rPr>
        <b/>
        <sz val="9"/>
        <color indexed="9"/>
        <rFont val="Arial"/>
        <family val="2"/>
      </rPr>
      <t xml:space="preserve"> ANNUAL REPORT TO THE CALIFORNIA ENERGY COMMISSION: Power Source Disclosure Program</t>
    </r>
  </si>
  <si>
    <r>
      <rPr>
        <b/>
        <sz val="14"/>
        <color indexed="10"/>
        <rFont val="Arial"/>
        <family val="2"/>
      </rPr>
      <t>PROPOSED</t>
    </r>
    <r>
      <rPr>
        <b/>
        <sz val="14"/>
        <color indexed="9"/>
        <rFont val="Arial"/>
        <family val="2"/>
      </rPr>
      <t xml:space="preserve"> ANNUAL REPORT TO THE CALIFORNIA ENERGY COMMISSION: Power Source Disclosure Program</t>
    </r>
  </si>
  <si>
    <r>
      <rPr>
        <b/>
        <sz val="14"/>
        <color indexed="10"/>
        <rFont val="Arial"/>
        <family val="2"/>
      </rPr>
      <t>PROPOSED</t>
    </r>
    <r>
      <rPr>
        <b/>
        <sz val="14"/>
        <color indexed="9"/>
        <rFont val="Arial"/>
        <family val="2"/>
      </rPr>
      <t xml:space="preserve"> ANNUAL REPORT TO THE CALIFORNIA ENERGY COMMISSION: Power Source Disclosure Program                                                                                           </t>
    </r>
  </si>
  <si>
    <r>
      <rPr>
        <b/>
        <sz val="10"/>
        <color indexed="10"/>
        <rFont val="Arial"/>
        <family val="2"/>
      </rPr>
      <t>PROPOSED</t>
    </r>
    <r>
      <rPr>
        <b/>
        <sz val="10"/>
        <color indexed="9"/>
        <rFont val="Arial"/>
        <family val="2"/>
      </rPr>
      <t xml:space="preserve"> ANNUAL REPORT TO THE CALIFORNIA ENERGY COMMISSION:                                                                                               </t>
    </r>
  </si>
  <si>
    <t>Applicable to: Load Serving Entities</t>
  </si>
  <si>
    <t>Applicable to:  Load Serving Entities</t>
  </si>
  <si>
    <t xml:space="preserve">Fill out the schedules that apply to your company’s filing requirements. Please print, sign the attestation, scan and e-mail or mail the attestation to the address shown below. </t>
  </si>
  <si>
    <t>Attestation</t>
  </si>
  <si>
    <t>California Energy Commission
1516 9th St.  MS-45
Sacramento, CA  95814
e-mail:  &lt;kevin.chou@energy.ca.gov&gt;</t>
  </si>
  <si>
    <r>
      <t>If you have questions, contact</t>
    </r>
    <r>
      <rPr>
        <b/>
        <sz val="10"/>
        <color rgb="FFFF0000"/>
        <rFont val="Arial"/>
        <family val="2"/>
      </rPr>
      <t xml:space="preserve"> </t>
    </r>
    <r>
      <rPr>
        <b/>
        <sz val="10"/>
        <rFont val="Arial"/>
        <family val="2"/>
      </rPr>
      <t>Kevin Chou at (916) 653-1628 or &lt;kevin.chou@energy.ca.gov&gt;.</t>
    </r>
  </si>
  <si>
    <t xml:space="preserve">Power Procurements and Resales   </t>
  </si>
  <si>
    <t>ALL PROCUREMENTS (Specified and Unspecified)</t>
  </si>
  <si>
    <t>EIA ID</t>
  </si>
  <si>
    <t>WREGIS GU ID</t>
  </si>
  <si>
    <t>QF ID</t>
  </si>
  <si>
    <t>Location (State or Province)</t>
  </si>
  <si>
    <t>WREGIS        GU ID</t>
  </si>
  <si>
    <t>CEC Plant ID</t>
  </si>
  <si>
    <t>http://www.energy.ca.gov/sb1305/</t>
  </si>
  <si>
    <t>Gross kWh Procured</t>
  </si>
  <si>
    <t>Net kWh Procured</t>
  </si>
  <si>
    <t xml:space="preserve">This schedule is an automated worksheet that uses the information from Schedule 1 to calculate the power content, or resource mix, for each electric service product recorded.  The percentages calculated on this worksheet should be used for your Power Content Label, which is due October 1 and can be found at: </t>
  </si>
  <si>
    <t>INSTRUCTIONS</t>
  </si>
  <si>
    <t>Schedule 1:  Power Procurements and Resales (for Retail Suppliers)</t>
  </si>
  <si>
    <t>Schedule 2:  Power Content Label Calculator (for Retail Suppliers)</t>
  </si>
  <si>
    <t>This worksheet is provided for entering information about all power purchases that were used to support one electric service product covered in this filing. If a retail supplier offers multiple electric service products, it must submit additional reports for each additonal product. Insert additional rows as needed. At the bottom of the sheet, provide the annual sales to retail consumers.</t>
  </si>
  <si>
    <r>
      <t xml:space="preserve">This </t>
    </r>
    <r>
      <rPr>
        <sz val="10"/>
        <color indexed="8"/>
        <rFont val="Arial"/>
        <family val="2"/>
      </rPr>
      <t>template</t>
    </r>
    <r>
      <rPr>
        <sz val="10"/>
        <rFont val="Arial"/>
        <family val="2"/>
      </rPr>
      <t xml:space="preserv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then print, sign, and scan the document. This attestation must be included in the package that is transmitted to the Energy Commission.  </t>
    </r>
  </si>
  <si>
    <t>Schedule 3:  Power Sold Into Pool (for Power Pools/Registered Renweable Wholesalers)</t>
  </si>
  <si>
    <t>Schedule 4:  Power Purchased from Pool (for Power Pools/Registered Renewable Wholesalers)</t>
  </si>
  <si>
    <r>
      <t>Attestation (for Retail Suppliers)</t>
    </r>
    <r>
      <rPr>
        <sz val="14"/>
        <rFont val="Arial"/>
        <family val="2"/>
      </rPr>
      <t xml:space="preserve">                                                </t>
    </r>
  </si>
  <si>
    <r>
      <t xml:space="preserve">Attestation (for Power Pools/Registered Renewable Wholesalers)                                                                                                                </t>
    </r>
    <r>
      <rPr>
        <sz val="14"/>
        <rFont val="Arial"/>
        <family val="2"/>
      </rPr>
      <t xml:space="preserve">                                    </t>
    </r>
  </si>
  <si>
    <t xml:space="preserve">This template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simply fill out the information (insert your cursor over the blanks), then print, sign, and scan the document. This attestation must be included in the package that is transmitted to the Energy Commission.  </t>
  </si>
  <si>
    <r>
      <rPr>
        <b/>
        <u/>
        <sz val="10"/>
        <rFont val="Arial"/>
        <family val="2"/>
      </rPr>
      <t>Unspecified Sources of Power</t>
    </r>
    <r>
      <rPr>
        <i/>
        <sz val="10"/>
        <rFont val="Arial"/>
        <family val="2"/>
      </rPr>
      <t xml:space="preserve">: </t>
    </r>
    <r>
      <rPr>
        <sz val="10"/>
        <rFont val="Arial"/>
        <family val="2"/>
      </rPr>
      <t>This refers to any purchase not traceable to specific generation sources by any auditable contract trail or equivalent, such as a tradeable commodity system (e.g., power purchased from the wholesale market such that the generating facility cannot be identified),</t>
    </r>
    <r>
      <rPr>
        <sz val="10"/>
        <color indexed="8"/>
        <rFont val="Arial"/>
        <family val="2"/>
      </rPr>
      <t xml:space="preserve"> or to null power purchases from a transaction that expressly transferred energy only and not the RECs associated from an RPS-eligible facility. For these purchases, if the seller's  name is unknown, please indicate "Generic Purchase" as the Facility Name in Schedule 1. For unspecified sources of power, include the following information for each line item: </t>
    </r>
  </si>
  <si>
    <t>The following schedules are required for retail suppliers:</t>
  </si>
  <si>
    <t xml:space="preserve">The following schedules are required for power pools that facilitated claims of specific purchases: </t>
  </si>
  <si>
    <r>
      <t xml:space="preserve">For Year ending: </t>
    </r>
    <r>
      <rPr>
        <b/>
        <sz val="16"/>
        <color theme="0"/>
        <rFont val="Arial"/>
        <family val="2"/>
      </rPr>
      <t>12/31/2015</t>
    </r>
  </si>
  <si>
    <r>
      <rPr>
        <b/>
        <u/>
        <sz val="10"/>
        <rFont val="Arial"/>
        <family val="2"/>
      </rPr>
      <t>Specific Purchases</t>
    </r>
    <r>
      <rPr>
        <sz val="10"/>
        <rFont val="Arial"/>
        <family val="2"/>
      </rPr>
      <t>:  A Specific purchase refers to procured electricity that is traceable to a specific generating facility. If the power was purchased from a power pool, it is sufficient to indicate the name of the pool in lieu of the generating facility name so long as the pool is also filing an Annual Report with the Energy Commission. If a purchase was for unbundled RECs, include the term "REC Only" in parentheses after the facility name in the Facility Name column, and categorize the power as the resource type of the generating facility from which the unbundled REC was derived. Electricity from RPS-eligible facilities that has been stripped of its RECs should be categorized as "unspecified power." For specific purchases, include the following information for each line item:</t>
    </r>
  </si>
  <si>
    <r>
      <t xml:space="preserve"> for the year ending December 31, </t>
    </r>
    <r>
      <rPr>
        <b/>
        <sz val="10"/>
        <color theme="0"/>
        <rFont val="Arial"/>
        <family val="2"/>
      </rPr>
      <t>2015</t>
    </r>
  </si>
  <si>
    <r>
      <t xml:space="preserve">June </t>
    </r>
    <r>
      <rPr>
        <b/>
        <sz val="14"/>
        <color theme="0"/>
        <rFont val="Arial"/>
        <family val="2"/>
      </rPr>
      <t>2016</t>
    </r>
  </si>
  <si>
    <r>
      <t xml:space="preserve">For the Year Ending </t>
    </r>
    <r>
      <rPr>
        <b/>
        <sz val="14"/>
        <color theme="0"/>
        <rFont val="Arial"/>
        <family val="2"/>
      </rPr>
      <t>December 31, 2015</t>
    </r>
  </si>
  <si>
    <r>
      <t xml:space="preserve"> for the year ending December 31, </t>
    </r>
    <r>
      <rPr>
        <b/>
        <sz val="14"/>
        <color theme="0"/>
        <rFont val="Arial"/>
        <family val="2"/>
      </rPr>
      <t>2015</t>
    </r>
  </si>
  <si>
    <r>
      <t xml:space="preserve"> for the year ending December 31,</t>
    </r>
    <r>
      <rPr>
        <b/>
        <sz val="10"/>
        <color rgb="FFFF0000"/>
        <rFont val="Arial"/>
        <family val="2"/>
      </rPr>
      <t xml:space="preserve"> </t>
    </r>
    <r>
      <rPr>
        <b/>
        <sz val="10"/>
        <color theme="0"/>
        <rFont val="Arial"/>
        <family val="2"/>
      </rPr>
      <t>2015</t>
    </r>
  </si>
  <si>
    <t>Puget Exchange</t>
  </si>
  <si>
    <t>AT&amp;T Park Solar Arrays</t>
  </si>
  <si>
    <t>SF Service Center Solar Array 1</t>
  </si>
  <si>
    <t>SF Service Center Solar Array 2</t>
  </si>
  <si>
    <t>Cantua Solar Station</t>
  </si>
  <si>
    <t>Giffen Solar Station</t>
  </si>
  <si>
    <t>Huron Solar Station</t>
  </si>
  <si>
    <t>Five Points Solar Station</t>
  </si>
  <si>
    <t>Westside Solar Station</t>
  </si>
  <si>
    <t>Stroud Solar Station</t>
  </si>
  <si>
    <t>Vaca Dixon Solar Center</t>
  </si>
  <si>
    <t>Guernsey Solar Station</t>
  </si>
  <si>
    <t>Gates Solar Station</t>
  </si>
  <si>
    <t>West Gates Solar Station</t>
  </si>
  <si>
    <t>Diablo Canyon #1 Gen</t>
  </si>
  <si>
    <t>Diablo Canyon #2 Gen</t>
  </si>
  <si>
    <t>CSU East Bay Fuel Cells</t>
  </si>
  <si>
    <t>SF State Fuel Cells</t>
  </si>
  <si>
    <t>Colusa G.S.</t>
  </si>
  <si>
    <t>Gateway G.S.</t>
  </si>
  <si>
    <t>Balch #1 PH</t>
  </si>
  <si>
    <t>Balch #2 PH</t>
  </si>
  <si>
    <t>Belden</t>
  </si>
  <si>
    <t>Bucks Creek</t>
  </si>
  <si>
    <t>Butt Valley</t>
  </si>
  <si>
    <t>Caribou 1</t>
  </si>
  <si>
    <t>Caribou 2</t>
  </si>
  <si>
    <t>Cresta</t>
  </si>
  <si>
    <t>Drum #1</t>
  </si>
  <si>
    <t>Drum # 2</t>
  </si>
  <si>
    <t>Electra</t>
  </si>
  <si>
    <t>Haas</t>
  </si>
  <si>
    <t>James B Black</t>
  </si>
  <si>
    <t>Kings River</t>
  </si>
  <si>
    <t>Pit 1</t>
  </si>
  <si>
    <t>Pit 3</t>
  </si>
  <si>
    <t>Pit 4</t>
  </si>
  <si>
    <t>Pit 5</t>
  </si>
  <si>
    <t>Pit 6</t>
  </si>
  <si>
    <t>Pit 7</t>
  </si>
  <si>
    <t>Poe</t>
  </si>
  <si>
    <t>Rock Creek</t>
  </si>
  <si>
    <t>Salt Springs</t>
  </si>
  <si>
    <t>Stanislaus</t>
  </si>
  <si>
    <t>Tiger Creek</t>
  </si>
  <si>
    <t xml:space="preserve">Kerckhoff #2 PH </t>
  </si>
  <si>
    <t>A G Wishon</t>
  </si>
  <si>
    <t>Alta Powerhouse</t>
  </si>
  <si>
    <t>Centerville</t>
  </si>
  <si>
    <t>Chili Bar</t>
  </si>
  <si>
    <t>Coleman</t>
  </si>
  <si>
    <t>Cow Creek</t>
  </si>
  <si>
    <t>Crane Valley</t>
  </si>
  <si>
    <t>De Sabla</t>
  </si>
  <si>
    <t>Deer Creek</t>
  </si>
  <si>
    <t>Dutch Flat</t>
  </si>
  <si>
    <t>Halsey</t>
  </si>
  <si>
    <t>Hamilton Branch</t>
  </si>
  <si>
    <t>Hat Creek 1</t>
  </si>
  <si>
    <t>Hat Creek 2</t>
  </si>
  <si>
    <t>Inskip</t>
  </si>
  <si>
    <t>Kern Canyon</t>
  </si>
  <si>
    <t>Kerckhoff #1 PH, Unit 1</t>
  </si>
  <si>
    <t>Kilarc</t>
  </si>
  <si>
    <t>Lime Saddle</t>
  </si>
  <si>
    <t>Merced Falls</t>
  </si>
  <si>
    <t>Narrows</t>
  </si>
  <si>
    <t>Newcastle</t>
  </si>
  <si>
    <t>Oak Flat</t>
  </si>
  <si>
    <t>Phoenix</t>
  </si>
  <si>
    <t>Potter Valley</t>
  </si>
  <si>
    <t>San Joaquin 1A</t>
  </si>
  <si>
    <t>San Joaquin 2</t>
  </si>
  <si>
    <t>San Joaquin 3</t>
  </si>
  <si>
    <t>South</t>
  </si>
  <si>
    <t>Spaulding 1</t>
  </si>
  <si>
    <t>Spaulding 2</t>
  </si>
  <si>
    <t>Spaulding 3</t>
  </si>
  <si>
    <t>Spring Gap</t>
  </si>
  <si>
    <t>Toadtown</t>
  </si>
  <si>
    <t>Tule River</t>
  </si>
  <si>
    <t>Volta 1</t>
  </si>
  <si>
    <t>Volta 2</t>
  </si>
  <si>
    <t>West Point</t>
  </si>
  <si>
    <t>Wise PH</t>
  </si>
  <si>
    <t>Wise #2 PH</t>
  </si>
  <si>
    <t>Narrows 2 (YCWA)</t>
  </si>
  <si>
    <t>Monticello (SID)</t>
  </si>
  <si>
    <t>1080 CHESTNUT CORP.</t>
  </si>
  <si>
    <t>AERA ENERGY LLC (SOUTH BELRIDGE)</t>
  </si>
  <si>
    <t>AERA ENERGY LLC. (COALINGA)</t>
  </si>
  <si>
    <t>AIRPORT CLUB</t>
  </si>
  <si>
    <t>ALTAMONT POWER LLC (3-4 )</t>
  </si>
  <si>
    <t>ALTAMONT POWER LLC (4-4)</t>
  </si>
  <si>
    <t>ALTAMONT POWER LLC (6-4)</t>
  </si>
  <si>
    <t>ALTAMONT-MIDWAY, LTD.</t>
  </si>
  <si>
    <t>ARBUCKLE MOUNTAIN HYDRO</t>
  </si>
  <si>
    <t>ARDEN WOOD BENEVOLENT ASSOC.</t>
  </si>
  <si>
    <t>BADGER CREEK LIMITED</t>
  </si>
  <si>
    <t>BEAR MOUNTAIN LIMITED</t>
  </si>
  <si>
    <t>BERRY PETROLEUM COMPANY - TANNEHILL FACILITY</t>
  </si>
  <si>
    <t>BERRY PETROLEUM COMPANY - UNIVERSITY COGEN</t>
  </si>
  <si>
    <t>BURNEY FOREST PRODUCTS</t>
  </si>
  <si>
    <t>CALPINE KING CITY COGEN.</t>
  </si>
  <si>
    <t>CARDINAL COGEN</t>
  </si>
  <si>
    <t>CHALK CLIFF LIMITED</t>
  </si>
  <si>
    <t>CHEVRON MCKITTRICK (MCKITTRICK COGEN)</t>
  </si>
  <si>
    <t>CHEVRON RICHMOND REFINERY</t>
  </si>
  <si>
    <t>CHEVRON U.S.A. INC. (SE KERN RIVER)</t>
  </si>
  <si>
    <t>CHEVRON USA (COALINGA)</t>
  </si>
  <si>
    <t>CHEVRON USA (CYMRIC)</t>
  </si>
  <si>
    <t>CHEVRON USA (EASTRIDGE)</t>
  </si>
  <si>
    <t>CHEVRON USA (TAFT/CADET)</t>
  </si>
  <si>
    <t>CITY OF MILPITAS</t>
  </si>
  <si>
    <t>CITY OF WATSONVILLE</t>
  </si>
  <si>
    <t>COALINGA COGENERATION COMPANY</t>
  </si>
  <si>
    <t>COLLINS PINE</t>
  </si>
  <si>
    <t>COVANTA MENDOTA L. P.</t>
  </si>
  <si>
    <t>CROCKETT COGEN</t>
  </si>
  <si>
    <t>DG FAIRHAVEN POWER, LLC</t>
  </si>
  <si>
    <t>DONALD R. CHENOWETH</t>
  </si>
  <si>
    <t>EAGLE HYDRO</t>
  </si>
  <si>
    <t>EDF RENEWABLE WINDFARM V, INC (10 MW)</t>
  </si>
  <si>
    <t>EDF RENEWABLE WINDFARM V, INC (70 MW - C)</t>
  </si>
  <si>
    <t>EEL RIVER POWER LLC</t>
  </si>
  <si>
    <t>EIF HAYPRESS LLC (LWR)</t>
  </si>
  <si>
    <t>EIF HAYPRESS LLC (MDL)</t>
  </si>
  <si>
    <t>EL DORADO (MONTGOMERY CK)</t>
  </si>
  <si>
    <t>ERIC AND DEBBIE WATTENBURG</t>
  </si>
  <si>
    <t>FAR WEST POWER CORPORATION</t>
  </si>
  <si>
    <t>FIVE BEARS HYDROELECTRIC</t>
  </si>
  <si>
    <t>FREEPORT-MCMORAN OIL &amp; GAS LLC</t>
  </si>
  <si>
    <t>FRESNO COGENERATION CORPORATION</t>
  </si>
  <si>
    <t>FRIANT POWER AUTHORITY</t>
  </si>
  <si>
    <t>FRITO-LAY COGEN</t>
  </si>
  <si>
    <t>GRAPHIC PACKAGING INTERNATIONAL, INC.</t>
  </si>
  <si>
    <t>GREATER VALLEJO RECREATION DISTRICT</t>
  </si>
  <si>
    <t>GREEN RIDGE POWER LLC (100 MW - A)</t>
  </si>
  <si>
    <t>GREEN RIDGE POWER LLC (100 MW - D)</t>
  </si>
  <si>
    <t>GREEN RIDGE POWER LLC (110 MW)</t>
  </si>
  <si>
    <t>GREEN RIDGE POWER LLC (23.8 MW)</t>
  </si>
  <si>
    <t>GREEN RIDGE POWER LLC (5.9 MW)</t>
  </si>
  <si>
    <t>GREEN RIDGE POWER LLC (70 MW)</t>
  </si>
  <si>
    <t>GREENLEAF UNIT #1</t>
  </si>
  <si>
    <t>GREENLEAF UNIT #2</t>
  </si>
  <si>
    <t>HAT CREEK HEREFORD RANCH</t>
  </si>
  <si>
    <t>HAYWARD AREA REC &amp; PARK DIST.</t>
  </si>
  <si>
    <t>HL POWER</t>
  </si>
  <si>
    <t>HUMBOLDT BAY MWD</t>
  </si>
  <si>
    <t>HYPOWER, INC.</t>
  </si>
  <si>
    <t>INTERNATIONAL TURBINE RESEARCH</t>
  </si>
  <si>
    <t>JAMES B. PETER</t>
  </si>
  <si>
    <t>JAMES CRANE HYDRO</t>
  </si>
  <si>
    <t>JOHN NEERHOUT JR.</t>
  </si>
  <si>
    <t>KINGS RIVER HYDRO CO.</t>
  </si>
  <si>
    <t>LASSEN STATION HYDRO</t>
  </si>
  <si>
    <t>LIVE OAK LIMITED</t>
  </si>
  <si>
    <t>LOFTON RANCH</t>
  </si>
  <si>
    <t>MADERA-CHOWCHILLA WATER AND POWER AUTHORITY</t>
  </si>
  <si>
    <t>MALACHA HYDRO L.P.</t>
  </si>
  <si>
    <t>MARTINEZ COGEN LIMITED PARTNERSHIP (MCLP)</t>
  </si>
  <si>
    <t>MCKITTRICK LIMITED</t>
  </si>
  <si>
    <t>MEGA HYDRO #1 (CLOVER CREEK)</t>
  </si>
  <si>
    <t>MEGA RENEWABLES (BIDWELL DITCH)</t>
  </si>
  <si>
    <t>MEGA RENEWABLES (HATCHET CRK)</t>
  </si>
  <si>
    <t>MEGA RENEWABLES (ROARING CRK)</t>
  </si>
  <si>
    <t>MEGA RENEWABLES (SILVER SPRINGS)</t>
  </si>
  <si>
    <t>MIDSET COGEN CO.</t>
  </si>
  <si>
    <t>MONTEREY REGIONAL WATER</t>
  </si>
  <si>
    <t>NELSON CREEK POWER INC.</t>
  </si>
  <si>
    <t>NEVADA IRRIGATION DISTRICT/BOWMAN HYDROELECTRIC PROJECT</t>
  </si>
  <si>
    <t>NIHONMACHI TERRACE</t>
  </si>
  <si>
    <t>OILDALE ENERGY LLC</t>
  </si>
  <si>
    <t>OLCESE WATER DISTRICT</t>
  </si>
  <si>
    <t>OLSEN POWER PARTNERS</t>
  </si>
  <si>
    <t>ORANGE COVE IRRIGATION DIST.</t>
  </si>
  <si>
    <t>PACIFIC-ULTRAPOWER CHINESE STATION</t>
  </si>
  <si>
    <t>PE - BERKELEY, INC.</t>
  </si>
  <si>
    <t>PE - KES KINGSBURG,LLC</t>
  </si>
  <si>
    <t>PHILLIPS 66</t>
  </si>
  <si>
    <t>PLAINS EXPLORATION AND PRODUCTION COMPANY (DOME)</t>
  </si>
  <si>
    <t>RHODIA INC. (RHONE- POULENC)</t>
  </si>
  <si>
    <t>RIO BRAVO FRESNO</t>
  </si>
  <si>
    <t>RIO BRAVO ROCKLIN</t>
  </si>
  <si>
    <t>RIPON COGENERATION, LLC</t>
  </si>
  <si>
    <t>ROCK CREEK L.P.</t>
  </si>
  <si>
    <t>ROCK CREEK WATER DISTRICT</t>
  </si>
  <si>
    <t>SALINAS RIVER COGEN CO</t>
  </si>
  <si>
    <t>SANGER POWER, L.L.C.</t>
  </si>
  <si>
    <t>SANTA CLARA VALLEY WATER DIST.</t>
  </si>
  <si>
    <t>SARGENT CANYON COGENERATION COMPANY</t>
  </si>
  <si>
    <t>SATELLITE SENIOR HOMES</t>
  </si>
  <si>
    <t>SCHAADS HYDRO</t>
  </si>
  <si>
    <t>SHAMROCK UTILITIES (CEDAR FLAT)</t>
  </si>
  <si>
    <t>SHAMROCK UTILITIES (CLOVER LEAF)</t>
  </si>
  <si>
    <t>SIERRA PACIFIC IND. (ANDERSON)</t>
  </si>
  <si>
    <t>SIERRA PACIFIC IND. (BURNEY)</t>
  </si>
  <si>
    <t>SIERRA PACIFIC IND. (LINCOLN)</t>
  </si>
  <si>
    <t>SIERRA PACIFIC IND. (QUINCY)</t>
  </si>
  <si>
    <t>SIERRA PACIFIC IND.(SONORA)</t>
  </si>
  <si>
    <t>SNOW MOUNTAIN HYDRO LLC (BURNEY CREEK)</t>
  </si>
  <si>
    <t>SNOW MOUNTAIN HYDRO LLC (COVE)</t>
  </si>
  <si>
    <t>SNOW MOUNTAIN HYDRO LLC (PONDEROSA BAILEY CREEK)</t>
  </si>
  <si>
    <t>SRI INTERNATIONAL</t>
  </si>
  <si>
    <t>STS HYDROPOWER LTD. (KANAKA)</t>
  </si>
  <si>
    <t>STS HYDROPOWER LTD. (KEKAWAKA)</t>
  </si>
  <si>
    <t>SUTTER'S MILL</t>
  </si>
  <si>
    <t>SWISS AMERICA</t>
  </si>
  <si>
    <t>THERMAL ENERGY DEV. CORP.</t>
  </si>
  <si>
    <t>TKO POWER (SOUTH BEAR CREEK)</t>
  </si>
  <si>
    <t>TOM BENNINGHOVEN</t>
  </si>
  <si>
    <t>TRI-DAM AUTHORITY</t>
  </si>
  <si>
    <t>VILLA SORRISO SOLAR</t>
  </si>
  <si>
    <t>WASTE MANAGEMENT RENEWABLE ENERGY</t>
  </si>
  <si>
    <t>WATER WHEEL RANCH</t>
  </si>
  <si>
    <t>WENDEL ENERGY OPERATIONS 1,LLC</t>
  </si>
  <si>
    <t>WESTERN POWER &amp; STEAM INC.</t>
  </si>
  <si>
    <t>WHEELABRATOR SHASTA</t>
  </si>
  <si>
    <t>YUBA CITY COGEN</t>
  </si>
  <si>
    <t>YUBA CITY RACQUET CLUB</t>
  </si>
  <si>
    <t>YUBA COUNTY WATER (DEADWOOD CREEK)</t>
  </si>
  <si>
    <t>YUBA COUNTY WATER AGENCY (FISH RELEASE)</t>
  </si>
  <si>
    <t>STARWOOD POWER MIDWAY, LLC</t>
  </si>
  <si>
    <t>CALPINE RUSSELL CITY</t>
  </si>
  <si>
    <t>EIF PANOCHE (FIREBAUGH)</t>
  </si>
  <si>
    <t>JR SIMPLOT</t>
  </si>
  <si>
    <t>MIDWAY SUNSET PPA</t>
  </si>
  <si>
    <t>MARIPOSA ENERGY, LLC</t>
  </si>
  <si>
    <t>MARSH LANDING</t>
  </si>
  <si>
    <t>CALPINE LOS ESTEROS UPGRADE</t>
  </si>
  <si>
    <t>GWF TRACY REPOWERING PPA</t>
  </si>
  <si>
    <t>GENON- PITTS 5,6,7 (2011-2015)</t>
  </si>
  <si>
    <t>CAMS-DOUBLE C LIMITED</t>
  </si>
  <si>
    <t>CAMS-HIGH SIERRA LIMITED</t>
  </si>
  <si>
    <t>CAMS-KERN FRONT LIMITED</t>
  </si>
  <si>
    <t>GWF HANFORD 2013-2022</t>
  </si>
  <si>
    <t>GWF HENRIETTA 2013-2022</t>
  </si>
  <si>
    <t>CALPINE ENERGY - AGNEWS, INC</t>
  </si>
  <si>
    <t>OROVILLE COGEN</t>
  </si>
  <si>
    <t>KERN RIVER COGEN (KRCC)</t>
  </si>
  <si>
    <t>Noble America</t>
  </si>
  <si>
    <t>SOUTH FEATHER WATER AND POWER AGENCY</t>
  </si>
  <si>
    <t>NID-CHICAGO PARK</t>
  </si>
  <si>
    <t>PLACER COUNTY WATER AGENCY</t>
  </si>
  <si>
    <t>MERCED IRRIGATION DISTRICT</t>
  </si>
  <si>
    <t xml:space="preserve">BUCKEYE HYDROELECTRIC PROJECT </t>
  </si>
  <si>
    <t xml:space="preserve">CASTELANELLI BROS. BIOGAS </t>
  </si>
  <si>
    <t>LOST CREEK 1</t>
  </si>
  <si>
    <t>LOST CREEK 2</t>
  </si>
  <si>
    <t xml:space="preserve">NEVADA IRRIGATION DISTRICT NORTH COMBIE </t>
  </si>
  <si>
    <t xml:space="preserve">NID COMBIE SOUTH </t>
  </si>
  <si>
    <t xml:space="preserve">NID/SCOTTS FLAT </t>
  </si>
  <si>
    <t>ORTIGALITA POWER COMPANY LLC</t>
  </si>
  <si>
    <t xml:space="preserve">SANTA MARIA II LFG POWER PLANT </t>
  </si>
  <si>
    <t xml:space="preserve">SIERRA GREEN ENERGY </t>
  </si>
  <si>
    <t xml:space="preserve">TUNNEL HILL HYDROELECTRIC PROJECT </t>
  </si>
  <si>
    <t>Cox Ave Station (San Jose Hydro)</t>
  </si>
  <si>
    <t>Twin Valley Hydro</t>
  </si>
  <si>
    <t>SOUTH SUTTER WATER DISTRICT</t>
  </si>
  <si>
    <t>CALAVERAS PUBLIC UTILITY DISTRICT #1</t>
  </si>
  <si>
    <t>CALAVERAS PUBLIC UTILITY DISTRICT #2</t>
  </si>
  <si>
    <t>CALAVERAS PUBLIC UTILITY DISTRICT #3</t>
  </si>
  <si>
    <t>JACKSON VALLEY IRRIGATION DIST</t>
  </si>
  <si>
    <t>BROWNS VALLEY IRRIGATION DISTRICT</t>
  </si>
  <si>
    <t>AMERICAN ENERGY, INC. (WOLFSEN BYPASS )</t>
  </si>
  <si>
    <t>NICKEL 1 (NLH1 SOLAR, LLC)</t>
  </si>
  <si>
    <t>La Joya Del Sol #1</t>
  </si>
  <si>
    <t>Pristine Sun Rogers</t>
  </si>
  <si>
    <t>Pristine Sun Stroing</t>
  </si>
  <si>
    <t xml:space="preserve">Pristine Sun Smotherman </t>
  </si>
  <si>
    <t>Pristine Sun Scherz</t>
  </si>
  <si>
    <t>Pristine Sun Christensen</t>
  </si>
  <si>
    <t>Pristine Sun Alvares 2041</t>
  </si>
  <si>
    <t>Oakley Executive Solar Project</t>
  </si>
  <si>
    <t>Yolo County Grassland #3</t>
  </si>
  <si>
    <t>Yolo County Grassland #4</t>
  </si>
  <si>
    <t>Fresh Air Energy III, LLC - Sonora 1</t>
  </si>
  <si>
    <t>Toro SLO Landfill</t>
  </si>
  <si>
    <t>Kingsburg 1</t>
  </si>
  <si>
    <t>Kingsburg 2</t>
  </si>
  <si>
    <t>Kingsburg 3</t>
  </si>
  <si>
    <t>Central Valley Ag Power</t>
  </si>
  <si>
    <t>Bear Creek Solar Project</t>
  </si>
  <si>
    <t>Kettleman Solar Project</t>
  </si>
  <si>
    <t>Vintner Solar Project</t>
  </si>
  <si>
    <t>Ignite Solar Holdings 1 - Achomawi</t>
  </si>
  <si>
    <t>Ignite Solar Holdings 1 - Ahjumawi</t>
  </si>
  <si>
    <t>Pristine Sun Buzzelle</t>
  </si>
  <si>
    <t>Pristine Sun Cotton 2096</t>
  </si>
  <si>
    <t>Pristine Sun Jardine</t>
  </si>
  <si>
    <t>Pristine Sun Terzian</t>
  </si>
  <si>
    <t>Enerparc CA1 (FKA San Benito Smart Park)</t>
  </si>
  <si>
    <t>Cloverdale Solar</t>
  </si>
  <si>
    <t>PRISTINE SUN JARVIS</t>
  </si>
  <si>
    <t>PRISTINE SUN FITZJARRELL</t>
  </si>
  <si>
    <t>Pristine Sun Harris</t>
  </si>
  <si>
    <t>MCFADDEN HYDROELECTRIC FACILITY</t>
  </si>
  <si>
    <t>Clover Flat LFG</t>
  </si>
  <si>
    <t>DIGGER CREEK RANCH</t>
  </si>
  <si>
    <t>Baker Creek Hydroelectric Project</t>
  </si>
  <si>
    <t>Salmon Creek Hydroelectric Project</t>
  </si>
  <si>
    <t>Putah Creek Solar Farms</t>
  </si>
  <si>
    <t>ABEC Bidart-Old River LLC</t>
  </si>
  <si>
    <t>ABEC Bidart-Stockdale LLC</t>
  </si>
  <si>
    <t>Agua Caliente</t>
  </si>
  <si>
    <t>Alpaugh 50</t>
  </si>
  <si>
    <t xml:space="preserve">Alpaugh North </t>
  </si>
  <si>
    <t>Alpine Solar Project</t>
  </si>
  <si>
    <t>Antelope Valley</t>
  </si>
  <si>
    <t>Arlington (aka Rattlesnake Road)</t>
  </si>
  <si>
    <t xml:space="preserve">Atwell Island </t>
  </si>
  <si>
    <t>Big Creek Water Works, Ltd.</t>
  </si>
  <si>
    <t>Blackspring Ridge IA</t>
  </si>
  <si>
    <t>Blackspring Ridge IB</t>
  </si>
  <si>
    <t>Bottle Rock</t>
  </si>
  <si>
    <t xml:space="preserve">Buena Vista Energy, </t>
  </si>
  <si>
    <t xml:space="preserve">Cal Renew (Aka Clean Tech)  </t>
  </si>
  <si>
    <t>Cal Wind 1</t>
  </si>
  <si>
    <t>Cal Wind 2</t>
  </si>
  <si>
    <t>Calpine Retained Assets</t>
  </si>
  <si>
    <t>CID Solar PV Project - RAM 2 (Corcoran)</t>
  </si>
  <si>
    <t>CM 10</t>
  </si>
  <si>
    <t>CM 48</t>
  </si>
  <si>
    <t>Copper Mountain 2</t>
  </si>
  <si>
    <t>Coram Brodie</t>
  </si>
  <si>
    <t>Corcoran</t>
  </si>
  <si>
    <t>Desert Center Solar Farm</t>
  </si>
  <si>
    <t>Diablo Winds</t>
  </si>
  <si>
    <t>DTE Stockton</t>
  </si>
  <si>
    <t>El Dorado Irrigation</t>
  </si>
  <si>
    <t>Genesis Solar Energy Project</t>
  </si>
  <si>
    <t>Global Ampersand, Chowchilla</t>
  </si>
  <si>
    <t>Global Ampersand, El Nido</t>
  </si>
  <si>
    <t>Halkirk I Wind Project</t>
  </si>
  <si>
    <t>Hatchet Ridge Wind</t>
  </si>
  <si>
    <t>High Plains Ranch 2</t>
  </si>
  <si>
    <t>High Plains Ranch 3</t>
  </si>
  <si>
    <t>Ivanpah Unit 1</t>
  </si>
  <si>
    <t>Ivanpah Unit 3</t>
  </si>
  <si>
    <t>Kent South - PV 2</t>
  </si>
  <si>
    <t>Klondike 3</t>
  </si>
  <si>
    <t>Klondike 3a</t>
  </si>
  <si>
    <t>Mammoth G1</t>
  </si>
  <si>
    <t>Mammoth G3 (M3 Ormat) - RAM 1</t>
  </si>
  <si>
    <t>Mesquite</t>
  </si>
  <si>
    <t>Mojave Solar Project</t>
  </si>
  <si>
    <t>Montezuma 1</t>
  </si>
  <si>
    <t>Montezuma 2</t>
  </si>
  <si>
    <t>Mt Poso</t>
  </si>
  <si>
    <t>North Sky River Energy Center</t>
  </si>
  <si>
    <t>Old River One LLC - RAM 3</t>
  </si>
  <si>
    <t>Orion Solar 1, LLC</t>
  </si>
  <si>
    <t>Recurrent Kansas South</t>
  </si>
  <si>
    <t xml:space="preserve">Shiloh 1 Wind  </t>
  </si>
  <si>
    <t>Shiloh 2 Wind</t>
  </si>
  <si>
    <t>Shiloh 3 Wind</t>
  </si>
  <si>
    <t>South Feather (Sly Creek &amp; Kelly Ridge)</t>
  </si>
  <si>
    <t>SPI (REC Only)</t>
  </si>
  <si>
    <t>SPS, White River West (SPS) - RAM 2</t>
  </si>
  <si>
    <t>Sunshine Landfill</t>
  </si>
  <si>
    <t>Three Forks</t>
  </si>
  <si>
    <t>Topaz Solar Farms</t>
  </si>
  <si>
    <t xml:space="preserve">Vantage Wind Energy </t>
  </si>
  <si>
    <t>Vasco Wind</t>
  </si>
  <si>
    <t>Wadham Energy</t>
  </si>
  <si>
    <t>West Antelope - RAM 1</t>
  </si>
  <si>
    <t>Western Antelope Blue Sky Ranch A - RAM 1</t>
  </si>
  <si>
    <t>Westlands Solar Farms PV1</t>
  </si>
  <si>
    <t>White River</t>
  </si>
  <si>
    <t xml:space="preserve">Woodland Biomass </t>
  </si>
  <si>
    <t>SOLAR PV</t>
  </si>
  <si>
    <t>CA</t>
  </si>
  <si>
    <t>W384</t>
  </si>
  <si>
    <t>NA</t>
  </si>
  <si>
    <t>W385</t>
  </si>
  <si>
    <t>W386</t>
  </si>
  <si>
    <t>W2580</t>
  </si>
  <si>
    <t>S0176</t>
  </si>
  <si>
    <t>W2581</t>
  </si>
  <si>
    <t>S0178</t>
  </si>
  <si>
    <t>W2579</t>
  </si>
  <si>
    <t>S0177</t>
  </si>
  <si>
    <t>W2201</t>
  </si>
  <si>
    <t>S0140</t>
  </si>
  <si>
    <t>W2202</t>
  </si>
  <si>
    <t>S0138</t>
  </si>
  <si>
    <t>W2203</t>
  </si>
  <si>
    <t>S0139</t>
  </si>
  <si>
    <t>W1455</t>
  </si>
  <si>
    <t>S0110</t>
  </si>
  <si>
    <t>W3476</t>
  </si>
  <si>
    <t>S0225</t>
  </si>
  <si>
    <t>W3477</t>
  </si>
  <si>
    <t>S0224</t>
  </si>
  <si>
    <t>W3478</t>
  </si>
  <si>
    <t>S0223</t>
  </si>
  <si>
    <t>NUCLEAR</t>
  </si>
  <si>
    <t>N0001</t>
  </si>
  <si>
    <t>NATURAL GAS</t>
  </si>
  <si>
    <t>G1028</t>
  </si>
  <si>
    <t>G1027</t>
  </si>
  <si>
    <t>G0934</t>
  </si>
  <si>
    <t>G0950</t>
  </si>
  <si>
    <t>G0933</t>
  </si>
  <si>
    <t>DIESEL</t>
  </si>
  <si>
    <t>LARGE HYDRO</t>
  </si>
  <si>
    <t>H0019</t>
  </si>
  <si>
    <t>H0020</t>
  </si>
  <si>
    <t>H0023</t>
  </si>
  <si>
    <t>H0052</t>
  </si>
  <si>
    <t>H0057</t>
  </si>
  <si>
    <t>H0087</t>
  </si>
  <si>
    <t>H0088</t>
  </si>
  <si>
    <t>H0121</t>
  </si>
  <si>
    <t>H0154</t>
  </si>
  <si>
    <t>H0155</t>
  </si>
  <si>
    <t>H0171</t>
  </si>
  <si>
    <t>H0215</t>
  </si>
  <si>
    <t>H0250</t>
  </si>
  <si>
    <t>H0272</t>
  </si>
  <si>
    <t>H0388</t>
  </si>
  <si>
    <t>H0389</t>
  </si>
  <si>
    <t>H0390</t>
  </si>
  <si>
    <t>H0391</t>
  </si>
  <si>
    <t>H0392</t>
  </si>
  <si>
    <t>H0393</t>
  </si>
  <si>
    <t>H0395</t>
  </si>
  <si>
    <t>H0417</t>
  </si>
  <si>
    <t>H0431</t>
  </si>
  <si>
    <t>H0498</t>
  </si>
  <si>
    <t>H0516</t>
  </si>
  <si>
    <t>H0266</t>
  </si>
  <si>
    <t>SMALL HYDRO</t>
  </si>
  <si>
    <t>W344</t>
  </si>
  <si>
    <t>H0570</t>
  </si>
  <si>
    <t>W335</t>
  </si>
  <si>
    <t>H0005</t>
  </si>
  <si>
    <t>W336</t>
  </si>
  <si>
    <t>W337</t>
  </si>
  <si>
    <t>H0096</t>
  </si>
  <si>
    <t>W347</t>
  </si>
  <si>
    <t>H0106</t>
  </si>
  <si>
    <t>W348</t>
  </si>
  <si>
    <t>H0118</t>
  </si>
  <si>
    <t>W349</t>
  </si>
  <si>
    <t>W351</t>
  </si>
  <si>
    <t>H0130</t>
  </si>
  <si>
    <t>W350</t>
  </si>
  <si>
    <t>H0133</t>
  </si>
  <si>
    <t>W352</t>
  </si>
  <si>
    <t>H0156</t>
  </si>
  <si>
    <t>W353</t>
  </si>
  <si>
    <t>H0217</t>
  </si>
  <si>
    <t>W354</t>
  </si>
  <si>
    <t>H0218</t>
  </si>
  <si>
    <t>W355</t>
  </si>
  <si>
    <t>H0221</t>
  </si>
  <si>
    <t>W356</t>
  </si>
  <si>
    <t>H0222</t>
  </si>
  <si>
    <t>W357</t>
  </si>
  <si>
    <t>H0244</t>
  </si>
  <si>
    <t>W358</t>
  </si>
  <si>
    <t>H0267</t>
  </si>
  <si>
    <t>W3479</t>
  </si>
  <si>
    <t>H0265</t>
  </si>
  <si>
    <t>W359</t>
  </si>
  <si>
    <t>H0271</t>
  </si>
  <si>
    <t>W361</t>
  </si>
  <si>
    <t>H0287</t>
  </si>
  <si>
    <t>W362</t>
  </si>
  <si>
    <t>H0324</t>
  </si>
  <si>
    <t>W363</t>
  </si>
  <si>
    <t>H0348</t>
  </si>
  <si>
    <t>W364</t>
  </si>
  <si>
    <t>H0357</t>
  </si>
  <si>
    <t>W365</t>
  </si>
  <si>
    <t>H0364</t>
  </si>
  <si>
    <t>W366</t>
  </si>
  <si>
    <t>H0383</t>
  </si>
  <si>
    <t>W367</t>
  </si>
  <si>
    <t>H0401</t>
  </si>
  <si>
    <t>W345</t>
  </si>
  <si>
    <t>H0448</t>
  </si>
  <si>
    <t>W368</t>
  </si>
  <si>
    <t>H0449</t>
  </si>
  <si>
    <t>W369</t>
  </si>
  <si>
    <t>H0450</t>
  </si>
  <si>
    <t>W370</t>
  </si>
  <si>
    <t>H0486</t>
  </si>
  <si>
    <t>W371</t>
  </si>
  <si>
    <t>H0490</t>
  </si>
  <si>
    <t>W372</t>
  </si>
  <si>
    <t>H0491</t>
  </si>
  <si>
    <t>W373</t>
  </si>
  <si>
    <t>H0492</t>
  </si>
  <si>
    <t>W374</t>
  </si>
  <si>
    <t>H0495</t>
  </si>
  <si>
    <t>W375</t>
  </si>
  <si>
    <t>H0518</t>
  </si>
  <si>
    <t>W376</t>
  </si>
  <si>
    <t>H0523</t>
  </si>
  <si>
    <t>W377</t>
  </si>
  <si>
    <t>H0545</t>
  </si>
  <si>
    <t>W378</t>
  </si>
  <si>
    <t>H0546</t>
  </si>
  <si>
    <t>W379</t>
  </si>
  <si>
    <t>H0558</t>
  </si>
  <si>
    <t>W380</t>
  </si>
  <si>
    <t>H0569</t>
  </si>
  <si>
    <t>W381</t>
  </si>
  <si>
    <t>H0352</t>
  </si>
  <si>
    <t>H0354</t>
  </si>
  <si>
    <t>W700</t>
  </si>
  <si>
    <t>H0343</t>
  </si>
  <si>
    <t>02C048</t>
  </si>
  <si>
    <t>G0516</t>
  </si>
  <si>
    <t>25C049QAA</t>
  </si>
  <si>
    <t>G0557</t>
  </si>
  <si>
    <t>25C249</t>
  </si>
  <si>
    <t>04C140</t>
  </si>
  <si>
    <t>WIND</t>
  </si>
  <si>
    <t>W562</t>
  </si>
  <si>
    <t>16W014</t>
  </si>
  <si>
    <t>W563</t>
  </si>
  <si>
    <t>16W015</t>
  </si>
  <si>
    <t>W564</t>
  </si>
  <si>
    <t>16W017</t>
  </si>
  <si>
    <t>W561</t>
  </si>
  <si>
    <t>W0346</t>
  </si>
  <si>
    <t>16W009</t>
  </si>
  <si>
    <t>GEOTHERMAL</t>
  </si>
  <si>
    <t>W567</t>
  </si>
  <si>
    <t>13H008</t>
  </si>
  <si>
    <t>02C047</t>
  </si>
  <si>
    <t>G0040</t>
  </si>
  <si>
    <t>25C250QTR</t>
  </si>
  <si>
    <t>G0428</t>
  </si>
  <si>
    <t>25C251</t>
  </si>
  <si>
    <t>G0368</t>
  </si>
  <si>
    <t>25C151QPA</t>
  </si>
  <si>
    <t>G0638</t>
  </si>
  <si>
    <t>25C099QTR</t>
  </si>
  <si>
    <t>BIOPOWER</t>
  </si>
  <si>
    <t>W441</t>
  </si>
  <si>
    <t>E0005</t>
  </si>
  <si>
    <t>13C038</t>
  </si>
  <si>
    <t>G0019</t>
  </si>
  <si>
    <t>18C006</t>
  </si>
  <si>
    <t>G0080</t>
  </si>
  <si>
    <t>08C003</t>
  </si>
  <si>
    <t>G0429</t>
  </si>
  <si>
    <t>25C272QTR</t>
  </si>
  <si>
    <t>G0600</t>
  </si>
  <si>
    <t>G0104</t>
  </si>
  <si>
    <t>01C202QAA</t>
  </si>
  <si>
    <t>G0558</t>
  </si>
  <si>
    <t>25C246</t>
  </si>
  <si>
    <t>G0100</t>
  </si>
  <si>
    <t>25C055</t>
  </si>
  <si>
    <t>G0102</t>
  </si>
  <si>
    <t>25C003</t>
  </si>
  <si>
    <t>25C248</t>
  </si>
  <si>
    <t>G0107</t>
  </si>
  <si>
    <t>25C002</t>
  </si>
  <si>
    <t>08C097</t>
  </si>
  <si>
    <t>08C078</t>
  </si>
  <si>
    <t>W577</t>
  </si>
  <si>
    <t>G0131</t>
  </si>
  <si>
    <t>25C124QTR</t>
  </si>
  <si>
    <t>W578</t>
  </si>
  <si>
    <t>E0026</t>
  </si>
  <si>
    <t>10C003</t>
  </si>
  <si>
    <t>W579</t>
  </si>
  <si>
    <t>E0052</t>
  </si>
  <si>
    <t>25C013</t>
  </si>
  <si>
    <t>G0161</t>
  </si>
  <si>
    <t>01C045</t>
  </si>
  <si>
    <t>W583</t>
  </si>
  <si>
    <t>E0037</t>
  </si>
  <si>
    <t>19P005</t>
  </si>
  <si>
    <t>W584</t>
  </si>
  <si>
    <t>W585</t>
  </si>
  <si>
    <t>01W119</t>
  </si>
  <si>
    <t>W587</t>
  </si>
  <si>
    <t>15H012</t>
  </si>
  <si>
    <t>W732</t>
  </si>
  <si>
    <t>W0345</t>
  </si>
  <si>
    <t>06W148</t>
  </si>
  <si>
    <t>W741</t>
  </si>
  <si>
    <t>W0343</t>
  </si>
  <si>
    <t>06W146C</t>
  </si>
  <si>
    <t>W645</t>
  </si>
  <si>
    <t>E0063</t>
  </si>
  <si>
    <t>19C010</t>
  </si>
  <si>
    <t>W601</t>
  </si>
  <si>
    <t>H0226</t>
  </si>
  <si>
    <t>15H005</t>
  </si>
  <si>
    <t>W602</t>
  </si>
  <si>
    <t>15H006</t>
  </si>
  <si>
    <t>W589</t>
  </si>
  <si>
    <t>H0168</t>
  </si>
  <si>
    <t>13H001</t>
  </si>
  <si>
    <t>W590</t>
  </si>
  <si>
    <t>10H007</t>
  </si>
  <si>
    <t>W592</t>
  </si>
  <si>
    <t>H0403</t>
  </si>
  <si>
    <t>04H011</t>
  </si>
  <si>
    <t>W593</t>
  </si>
  <si>
    <t>H0183</t>
  </si>
  <si>
    <t>10H010</t>
  </si>
  <si>
    <t>G0644</t>
  </si>
  <si>
    <t>25C308QPA</t>
  </si>
  <si>
    <t>G0384</t>
  </si>
  <si>
    <t>25C092</t>
  </si>
  <si>
    <t>Multiple</t>
  </si>
  <si>
    <t>H0198</t>
  </si>
  <si>
    <t>25H037</t>
  </si>
  <si>
    <t>G0216</t>
  </si>
  <si>
    <t>25C063QPA</t>
  </si>
  <si>
    <t>G0144</t>
  </si>
  <si>
    <t>08C023QTR</t>
  </si>
  <si>
    <t>04C130</t>
  </si>
  <si>
    <t>W735</t>
  </si>
  <si>
    <t>W0337</t>
  </si>
  <si>
    <t>01W146A</t>
  </si>
  <si>
    <t>W737</t>
  </si>
  <si>
    <t>W0340</t>
  </si>
  <si>
    <t>01W146D</t>
  </si>
  <si>
    <t>W734</t>
  </si>
  <si>
    <t>W0322</t>
  </si>
  <si>
    <t>01W004</t>
  </si>
  <si>
    <t>W739</t>
  </si>
  <si>
    <t>W0347</t>
  </si>
  <si>
    <t>16W011</t>
  </si>
  <si>
    <t>W738</t>
  </si>
  <si>
    <t>W0332</t>
  </si>
  <si>
    <t>01W018</t>
  </si>
  <si>
    <t>W733</t>
  </si>
  <si>
    <t>W0333</t>
  </si>
  <si>
    <t>01W035</t>
  </si>
  <si>
    <t>G0238</t>
  </si>
  <si>
    <t>12C020</t>
  </si>
  <si>
    <t>G0239</t>
  </si>
  <si>
    <t>12C021</t>
  </si>
  <si>
    <t>W600</t>
  </si>
  <si>
    <t>H0223</t>
  </si>
  <si>
    <t>13H123</t>
  </si>
  <si>
    <t>01C201</t>
  </si>
  <si>
    <t>W604</t>
  </si>
  <si>
    <t>E0041</t>
  </si>
  <si>
    <t>10P005</t>
  </si>
  <si>
    <t>W605</t>
  </si>
  <si>
    <t>H0241</t>
  </si>
  <si>
    <t>19H051</t>
  </si>
  <si>
    <t>W606</t>
  </si>
  <si>
    <t>H0192</t>
  </si>
  <si>
    <t>10H013</t>
  </si>
  <si>
    <t>W608</t>
  </si>
  <si>
    <t>W0354</t>
  </si>
  <si>
    <t>25W105</t>
  </si>
  <si>
    <t>W610</t>
  </si>
  <si>
    <t>10H059</t>
  </si>
  <si>
    <t>W611</t>
  </si>
  <si>
    <t>10H090</t>
  </si>
  <si>
    <t>W612</t>
  </si>
  <si>
    <t>04H134</t>
  </si>
  <si>
    <t>W614</t>
  </si>
  <si>
    <t>H0273</t>
  </si>
  <si>
    <t>25H150</t>
  </si>
  <si>
    <t>W616</t>
  </si>
  <si>
    <t>H0292</t>
  </si>
  <si>
    <t>10H002</t>
  </si>
  <si>
    <t>G0315</t>
  </si>
  <si>
    <t>25C274QTR</t>
  </si>
  <si>
    <t>W617</t>
  </si>
  <si>
    <t>13H120</t>
  </si>
  <si>
    <t>W621</t>
  </si>
  <si>
    <t>H0310</t>
  </si>
  <si>
    <t>25H036</t>
  </si>
  <si>
    <t>W622</t>
  </si>
  <si>
    <t>H0311</t>
  </si>
  <si>
    <t>13H047</t>
  </si>
  <si>
    <t>G0613</t>
  </si>
  <si>
    <t>01C044QTR</t>
  </si>
  <si>
    <t>G0339</t>
  </si>
  <si>
    <t>25C275QTR</t>
  </si>
  <si>
    <t>W623</t>
  </si>
  <si>
    <t>H0320</t>
  </si>
  <si>
    <t>13H125</t>
  </si>
  <si>
    <t>W625</t>
  </si>
  <si>
    <t>H0323</t>
  </si>
  <si>
    <t>13H017</t>
  </si>
  <si>
    <t>W626</t>
  </si>
  <si>
    <t>H0321</t>
  </si>
  <si>
    <t>13H015</t>
  </si>
  <si>
    <t>W627</t>
  </si>
  <si>
    <t>H0322</t>
  </si>
  <si>
    <t>13H014</t>
  </si>
  <si>
    <t>W628</t>
  </si>
  <si>
    <t>H0480</t>
  </si>
  <si>
    <t>13H036</t>
  </si>
  <si>
    <t>G0355</t>
  </si>
  <si>
    <t>25C123QTR</t>
  </si>
  <si>
    <t>W630</t>
  </si>
  <si>
    <t>W633</t>
  </si>
  <si>
    <t>E0055</t>
  </si>
  <si>
    <t>18C001</t>
  </si>
  <si>
    <t>W634</t>
  </si>
  <si>
    <t>H0349</t>
  </si>
  <si>
    <t>13H042</t>
  </si>
  <si>
    <t>W635</t>
  </si>
  <si>
    <t>H0351</t>
  </si>
  <si>
    <t>15H015</t>
  </si>
  <si>
    <t>02C058</t>
  </si>
  <si>
    <t>G0409</t>
  </si>
  <si>
    <t>W613</t>
  </si>
  <si>
    <t>H0367</t>
  </si>
  <si>
    <t>25H073</t>
  </si>
  <si>
    <t>W644</t>
  </si>
  <si>
    <t>H0371</t>
  </si>
  <si>
    <t>13H024</t>
  </si>
  <si>
    <t>W757</t>
  </si>
  <si>
    <t>H0196</t>
  </si>
  <si>
    <t>25H149</t>
  </si>
  <si>
    <t>W641</t>
  </si>
  <si>
    <t>E0100</t>
  </si>
  <si>
    <t>16P002</t>
  </si>
  <si>
    <t>G0405</t>
  </si>
  <si>
    <t>01C084</t>
  </si>
  <si>
    <t>G0286</t>
  </si>
  <si>
    <t>25C164</t>
  </si>
  <si>
    <t>01C061</t>
  </si>
  <si>
    <t>G0627</t>
  </si>
  <si>
    <t>25C293</t>
  </si>
  <si>
    <t>G0494</t>
  </si>
  <si>
    <t>01C108</t>
  </si>
  <si>
    <t>W648</t>
  </si>
  <si>
    <t>E0098</t>
  </si>
  <si>
    <t>25P026</t>
  </si>
  <si>
    <t>W649</t>
  </si>
  <si>
    <t>E0099</t>
  </si>
  <si>
    <t>15P028</t>
  </si>
  <si>
    <t>G0564</t>
  </si>
  <si>
    <t>16C034</t>
  </si>
  <si>
    <t>W652</t>
  </si>
  <si>
    <t>H0422</t>
  </si>
  <si>
    <t>06H011</t>
  </si>
  <si>
    <t>W653</t>
  </si>
  <si>
    <t>16H033</t>
  </si>
  <si>
    <t>G0520</t>
  </si>
  <si>
    <t>18C053QTR</t>
  </si>
  <si>
    <t>W603</t>
  </si>
  <si>
    <t>G0536</t>
  </si>
  <si>
    <t>25C016</t>
  </si>
  <si>
    <t>W655</t>
  </si>
  <si>
    <t>H0007</t>
  </si>
  <si>
    <t>08H013</t>
  </si>
  <si>
    <t>G0547</t>
  </si>
  <si>
    <t>18C052QTR</t>
  </si>
  <si>
    <t>01C199</t>
  </si>
  <si>
    <t>W656</t>
  </si>
  <si>
    <t>H0469</t>
  </si>
  <si>
    <t>16H030</t>
  </si>
  <si>
    <t>W663</t>
  </si>
  <si>
    <t>19H048</t>
  </si>
  <si>
    <t>W664</t>
  </si>
  <si>
    <t>13H012</t>
  </si>
  <si>
    <t>W666</t>
  </si>
  <si>
    <t>E0174</t>
  </si>
  <si>
    <t>13P163EO2</t>
  </si>
  <si>
    <t>W667</t>
  </si>
  <si>
    <t>E0078</t>
  </si>
  <si>
    <t>13C049</t>
  </si>
  <si>
    <t>W668</t>
  </si>
  <si>
    <t>E0004</t>
  </si>
  <si>
    <t>12C008</t>
  </si>
  <si>
    <t>W669</t>
  </si>
  <si>
    <t>E0081</t>
  </si>
  <si>
    <t>10C018</t>
  </si>
  <si>
    <t>W852</t>
  </si>
  <si>
    <t>E0038</t>
  </si>
  <si>
    <t>10C010</t>
  </si>
  <si>
    <t>W673</t>
  </si>
  <si>
    <t>H0240</t>
  </si>
  <si>
    <t>13H016</t>
  </si>
  <si>
    <t>W674</t>
  </si>
  <si>
    <t>H0236</t>
  </si>
  <si>
    <t>13H013</t>
  </si>
  <si>
    <t>W672</t>
  </si>
  <si>
    <t>H0237</t>
  </si>
  <si>
    <t>13H035</t>
  </si>
  <si>
    <t>G0515</t>
  </si>
  <si>
    <t>02C041</t>
  </si>
  <si>
    <t>W680</t>
  </si>
  <si>
    <t>H0427</t>
  </si>
  <si>
    <t>12H007</t>
  </si>
  <si>
    <t>W681</t>
  </si>
  <si>
    <t>H0428</t>
  </si>
  <si>
    <t>13H039QPA</t>
  </si>
  <si>
    <t>W682</t>
  </si>
  <si>
    <t>H0504</t>
  </si>
  <si>
    <t>13H006</t>
  </si>
  <si>
    <t>W683</t>
  </si>
  <si>
    <t>H0368</t>
  </si>
  <si>
    <t>15H069</t>
  </si>
  <si>
    <t>W685</t>
  </si>
  <si>
    <t>E0096</t>
  </si>
  <si>
    <t>16P054</t>
  </si>
  <si>
    <t>W686</t>
  </si>
  <si>
    <t>H0507</t>
  </si>
  <si>
    <t>13H040</t>
  </si>
  <si>
    <t>W687</t>
  </si>
  <si>
    <t>19H055</t>
  </si>
  <si>
    <t>W489</t>
  </si>
  <si>
    <t>H0519</t>
  </si>
  <si>
    <t>16H003</t>
  </si>
  <si>
    <t>W651</t>
  </si>
  <si>
    <t>04S142</t>
  </si>
  <si>
    <t>W692</t>
  </si>
  <si>
    <t>E0106</t>
  </si>
  <si>
    <t>01P219</t>
  </si>
  <si>
    <t>W444</t>
  </si>
  <si>
    <t>H0318</t>
  </si>
  <si>
    <t>13H124</t>
  </si>
  <si>
    <t>W443</t>
  </si>
  <si>
    <t>T0054</t>
  </si>
  <si>
    <t>10G011</t>
  </si>
  <si>
    <t>G0173</t>
  </si>
  <si>
    <t>W759</t>
  </si>
  <si>
    <t>E0086</t>
  </si>
  <si>
    <t>13P045</t>
  </si>
  <si>
    <t>G0686</t>
  </si>
  <si>
    <t>12C026</t>
  </si>
  <si>
    <t>12C085</t>
  </si>
  <si>
    <t>W695</t>
  </si>
  <si>
    <t>H0362</t>
  </si>
  <si>
    <t>12H010</t>
  </si>
  <si>
    <t>W696</t>
  </si>
  <si>
    <t>H0053</t>
  </si>
  <si>
    <t>12H006</t>
  </si>
  <si>
    <t>G0998</t>
  </si>
  <si>
    <t>33B074</t>
  </si>
  <si>
    <t>56467</t>
  </si>
  <si>
    <t>G0935</t>
  </si>
  <si>
    <t>33B075</t>
  </si>
  <si>
    <t>G0997</t>
  </si>
  <si>
    <t>33B076</t>
  </si>
  <si>
    <t>G0128</t>
  </si>
  <si>
    <t>33B079</t>
  </si>
  <si>
    <t>G0358</t>
  </si>
  <si>
    <t>33B091</t>
  </si>
  <si>
    <t>G1015</t>
  </si>
  <si>
    <t>33B092</t>
  </si>
  <si>
    <t>57267</t>
  </si>
  <si>
    <t>G1011</t>
  </si>
  <si>
    <t>33B093</t>
  </si>
  <si>
    <t>55847</t>
  </si>
  <si>
    <t>G0917</t>
  </si>
  <si>
    <t>33B097</t>
  </si>
  <si>
    <t>G0866</t>
  </si>
  <si>
    <t>33B099</t>
  </si>
  <si>
    <t>G0838</t>
  </si>
  <si>
    <t>33B101</t>
  </si>
  <si>
    <t>G0450</t>
  </si>
  <si>
    <t>33B104</t>
  </si>
  <si>
    <t>G0176</t>
  </si>
  <si>
    <t>33B105QSA</t>
  </si>
  <si>
    <t>G0258</t>
  </si>
  <si>
    <t>33B106QSA</t>
  </si>
  <si>
    <t>G0292</t>
  </si>
  <si>
    <t>33B107QSA</t>
  </si>
  <si>
    <t>G0832</t>
  </si>
  <si>
    <t>33B108</t>
  </si>
  <si>
    <t>G0867</t>
  </si>
  <si>
    <t>33B109</t>
  </si>
  <si>
    <t>G0221</t>
  </si>
  <si>
    <t>33B208</t>
  </si>
  <si>
    <t>G0424</t>
  </si>
  <si>
    <t>33B116</t>
  </si>
  <si>
    <t>G0293</t>
  </si>
  <si>
    <t>33B118</t>
  </si>
  <si>
    <t>33B218</t>
  </si>
  <si>
    <t>33B103</t>
  </si>
  <si>
    <t>H0095</t>
  </si>
  <si>
    <t>33B110</t>
  </si>
  <si>
    <t>33B210</t>
  </si>
  <si>
    <t>33B219</t>
  </si>
  <si>
    <t>W1819</t>
  </si>
  <si>
    <t>33R146AB</t>
  </si>
  <si>
    <t>Small Hydro</t>
  </si>
  <si>
    <t>W708</t>
  </si>
  <si>
    <t>33R046AB</t>
  </si>
  <si>
    <t>W1004</t>
  </si>
  <si>
    <t>33R061AB</t>
  </si>
  <si>
    <t>W670</t>
  </si>
  <si>
    <t>33R101AB</t>
  </si>
  <si>
    <t>W671</t>
  </si>
  <si>
    <t>33R102AB</t>
  </si>
  <si>
    <t>W636</t>
  </si>
  <si>
    <t>33R077AB</t>
  </si>
  <si>
    <t>W637</t>
  </si>
  <si>
    <t>33R096AB</t>
  </si>
  <si>
    <t>W638</t>
  </si>
  <si>
    <t>33R141AB</t>
  </si>
  <si>
    <t>W1919</t>
  </si>
  <si>
    <t>33R076AB</t>
  </si>
  <si>
    <t>W1520</t>
  </si>
  <si>
    <t>33R053AB</t>
  </si>
  <si>
    <t>W1587</t>
  </si>
  <si>
    <t>33R107AB</t>
  </si>
  <si>
    <t>W977</t>
  </si>
  <si>
    <t>33R047AB</t>
  </si>
  <si>
    <t>W2436</t>
  </si>
  <si>
    <t>33R169AB</t>
  </si>
  <si>
    <t>W2771</t>
  </si>
  <si>
    <t>33R127AB</t>
  </si>
  <si>
    <t>W678</t>
  </si>
  <si>
    <t>33R240AB</t>
  </si>
  <si>
    <t>W754</t>
  </si>
  <si>
    <t>33R247AB</t>
  </si>
  <si>
    <t>W755</t>
  </si>
  <si>
    <t>33R248AB</t>
  </si>
  <si>
    <t>W756</t>
  </si>
  <si>
    <t>33R249AB</t>
  </si>
  <si>
    <t>W609</t>
  </si>
  <si>
    <t>33R251AB</t>
  </si>
  <si>
    <t>W570</t>
  </si>
  <si>
    <t>33R250AB</t>
  </si>
  <si>
    <t>W566</t>
  </si>
  <si>
    <t>33R230AB</t>
  </si>
  <si>
    <t>W2811</t>
  </si>
  <si>
    <t>33R164AB</t>
  </si>
  <si>
    <t>W3094</t>
  </si>
  <si>
    <t>33R154AB</t>
  </si>
  <si>
    <t>W3305</t>
  </si>
  <si>
    <t>33R178AB</t>
  </si>
  <si>
    <t>W3306</t>
  </si>
  <si>
    <t>33R188AB</t>
  </si>
  <si>
    <t>W3623</t>
  </si>
  <si>
    <t>33R197AB</t>
  </si>
  <si>
    <t>W3629</t>
  </si>
  <si>
    <t>33R202AB</t>
  </si>
  <si>
    <t>W3625</t>
  </si>
  <si>
    <t>33R177AB</t>
  </si>
  <si>
    <t>W3739</t>
  </si>
  <si>
    <t>33R187AB</t>
  </si>
  <si>
    <t>W3473</t>
  </si>
  <si>
    <t>33R205AB</t>
  </si>
  <si>
    <t>W3271</t>
  </si>
  <si>
    <t>33R260AB</t>
  </si>
  <si>
    <t>W3273</t>
  </si>
  <si>
    <t>33R261AB</t>
  </si>
  <si>
    <t>W3806</t>
  </si>
  <si>
    <t>33R165AB</t>
  </si>
  <si>
    <t>W3398</t>
  </si>
  <si>
    <t>33R185AB</t>
  </si>
  <si>
    <t>W3868</t>
  </si>
  <si>
    <t>33R214AB</t>
  </si>
  <si>
    <t>W3869</t>
  </si>
  <si>
    <t>33R215AB</t>
  </si>
  <si>
    <t>W3870</t>
  </si>
  <si>
    <t>33R216AB</t>
  </si>
  <si>
    <t>W3309</t>
  </si>
  <si>
    <t>33R170AB</t>
  </si>
  <si>
    <t>W3604</t>
  </si>
  <si>
    <t>33R184AB</t>
  </si>
  <si>
    <t>W3706</t>
  </si>
  <si>
    <t>33R232AB</t>
  </si>
  <si>
    <t>W3721</t>
  </si>
  <si>
    <t>33R233AB</t>
  </si>
  <si>
    <t>W3985</t>
  </si>
  <si>
    <t>33R206AB</t>
  </si>
  <si>
    <t>W3986</t>
  </si>
  <si>
    <t>33R207AB</t>
  </si>
  <si>
    <t>W3632</t>
  </si>
  <si>
    <t>33R198AB</t>
  </si>
  <si>
    <t>W3633</t>
  </si>
  <si>
    <t>33R190AB</t>
  </si>
  <si>
    <t>W3626</t>
  </si>
  <si>
    <t>33R195AB</t>
  </si>
  <si>
    <t>W3627</t>
  </si>
  <si>
    <t>33R204AB</t>
  </si>
  <si>
    <t>W3634</t>
  </si>
  <si>
    <t>33R171AB</t>
  </si>
  <si>
    <t>W3789</t>
  </si>
  <si>
    <t>33R210AB</t>
  </si>
  <si>
    <t>W4054</t>
  </si>
  <si>
    <t>33R237AB</t>
  </si>
  <si>
    <t>W3740</t>
  </si>
  <si>
    <t>33R191AB</t>
  </si>
  <si>
    <t>W3631</t>
  </si>
  <si>
    <t>33R180AB</t>
  </si>
  <si>
    <t>W3636</t>
  </si>
  <si>
    <t>33R201AB</t>
  </si>
  <si>
    <t>W586</t>
  </si>
  <si>
    <t>33R336RM</t>
  </si>
  <si>
    <t>W4152</t>
  </si>
  <si>
    <t>33R337RM</t>
  </si>
  <si>
    <t>33R333RM</t>
  </si>
  <si>
    <t>W569</t>
  </si>
  <si>
    <t>33R341RM</t>
  </si>
  <si>
    <t>33R340RM</t>
  </si>
  <si>
    <t>W4425</t>
  </si>
  <si>
    <t>33R339RM</t>
  </si>
  <si>
    <t>W3519</t>
  </si>
  <si>
    <t>33R283</t>
  </si>
  <si>
    <t>W2971</t>
  </si>
  <si>
    <t>33R284</t>
  </si>
  <si>
    <t>33R084</t>
  </si>
  <si>
    <t>W2826</t>
  </si>
  <si>
    <t>33R118</t>
  </si>
  <si>
    <t>W2825</t>
  </si>
  <si>
    <t>33R119</t>
  </si>
  <si>
    <t>W2872</t>
  </si>
  <si>
    <t>33R078</t>
  </si>
  <si>
    <t>33R073</t>
  </si>
  <si>
    <t>Wind</t>
  </si>
  <si>
    <t>W805</t>
  </si>
  <si>
    <t>33R045</t>
  </si>
  <si>
    <t>W3159</t>
  </si>
  <si>
    <t>33R120</t>
  </si>
  <si>
    <t>W1586</t>
  </si>
  <si>
    <t>33R100</t>
  </si>
  <si>
    <t>W3978</t>
  </si>
  <si>
    <t>33R136</t>
  </si>
  <si>
    <t>W3979</t>
  </si>
  <si>
    <t>33R137</t>
  </si>
  <si>
    <t>Geothermal</t>
  </si>
  <si>
    <t>W812</t>
  </si>
  <si>
    <t>33R019</t>
  </si>
  <si>
    <t>W165</t>
  </si>
  <si>
    <t>33R012</t>
  </si>
  <si>
    <t>W1519</t>
  </si>
  <si>
    <t>33R032</t>
  </si>
  <si>
    <t>W519</t>
  </si>
  <si>
    <t>33R246</t>
  </si>
  <si>
    <t>W508</t>
  </si>
  <si>
    <t>33R276</t>
  </si>
  <si>
    <t>W1568</t>
  </si>
  <si>
    <t>33T002</t>
  </si>
  <si>
    <t>33R280</t>
  </si>
  <si>
    <t>W883</t>
  </si>
  <si>
    <t>33R060</t>
  </si>
  <si>
    <t>W1460</t>
  </si>
  <si>
    <t>33R079</t>
  </si>
  <si>
    <t>33R166</t>
  </si>
  <si>
    <t>W2773</t>
  </si>
  <si>
    <t>33R142</t>
  </si>
  <si>
    <t>W3408</t>
  </si>
  <si>
    <t>33R121</t>
  </si>
  <si>
    <t>33R138</t>
  </si>
  <si>
    <t>W762</t>
  </si>
  <si>
    <t>33R009</t>
  </si>
  <si>
    <t>33R099</t>
  </si>
  <si>
    <t>33R140</t>
  </si>
  <si>
    <t>W2074</t>
  </si>
  <si>
    <t>33R123</t>
  </si>
  <si>
    <t>W2072</t>
  </si>
  <si>
    <t>33R125</t>
  </si>
  <si>
    <t>W2073</t>
  </si>
  <si>
    <t>33R124</t>
  </si>
  <si>
    <t>33R090</t>
  </si>
  <si>
    <t>W804</t>
  </si>
  <si>
    <t>33R017</t>
  </si>
  <si>
    <t>W807</t>
  </si>
  <si>
    <t>33R016</t>
  </si>
  <si>
    <t>W2900</t>
  </si>
  <si>
    <t>33R135</t>
  </si>
  <si>
    <t>W1600</t>
  </si>
  <si>
    <t>33R058</t>
  </si>
  <si>
    <t>33R052</t>
  </si>
  <si>
    <t>W3187</t>
  </si>
  <si>
    <t>33R088</t>
  </si>
  <si>
    <t>W3189</t>
  </si>
  <si>
    <t>33R063</t>
  </si>
  <si>
    <t>W3190</t>
  </si>
  <si>
    <t>33R064</t>
  </si>
  <si>
    <t>W4193</t>
  </si>
  <si>
    <t>33R267</t>
  </si>
  <si>
    <t>W237</t>
  </si>
  <si>
    <t>33R030</t>
  </si>
  <si>
    <t>W817</t>
  </si>
  <si>
    <t>33R054</t>
  </si>
  <si>
    <t>W417</t>
  </si>
  <si>
    <t>33R275</t>
  </si>
  <si>
    <t>W416</t>
  </si>
  <si>
    <t>33R243</t>
  </si>
  <si>
    <t>33R144</t>
  </si>
  <si>
    <t>33R089-AR</t>
  </si>
  <si>
    <t>W1745</t>
  </si>
  <si>
    <t>33R013-AR</t>
  </si>
  <si>
    <t>W2400</t>
  </si>
  <si>
    <t>33R152</t>
  </si>
  <si>
    <t>W1091</t>
  </si>
  <si>
    <t>33R082</t>
  </si>
  <si>
    <t>33R253</t>
  </si>
  <si>
    <t>W3206</t>
  </si>
  <si>
    <t>33R163</t>
  </si>
  <si>
    <t>W4194</t>
  </si>
  <si>
    <t>33R288</t>
  </si>
  <si>
    <t>W3981</t>
  </si>
  <si>
    <t>33R162</t>
  </si>
  <si>
    <t>33R252</t>
  </si>
  <si>
    <t>W3109</t>
  </si>
  <si>
    <t>33R160</t>
  </si>
  <si>
    <t>W231</t>
  </si>
  <si>
    <t>33R015</t>
  </si>
  <si>
    <t>W811</t>
  </si>
  <si>
    <t>33R033</t>
  </si>
  <si>
    <t>W2142</t>
  </si>
  <si>
    <t>33R145</t>
  </si>
  <si>
    <t>W2780</t>
  </si>
  <si>
    <t>33R167</t>
  </si>
  <si>
    <t>33R074</t>
  </si>
  <si>
    <t>33R091</t>
  </si>
  <si>
    <t>W4111</t>
  </si>
  <si>
    <t>33R274</t>
  </si>
  <si>
    <t>W4144</t>
  </si>
  <si>
    <t>33R132</t>
  </si>
  <si>
    <t>W758</t>
  </si>
  <si>
    <t>33R108-AR</t>
  </si>
  <si>
    <t>33R056</t>
  </si>
  <si>
    <t>W2046</t>
  </si>
  <si>
    <t>33R083</t>
  </si>
  <si>
    <t>W2401</t>
  </si>
  <si>
    <t>33R151</t>
  </si>
  <si>
    <t>W691</t>
  </si>
  <si>
    <t>33R038</t>
  </si>
  <si>
    <t>W4322</t>
  </si>
  <si>
    <t>33R244</t>
  </si>
  <si>
    <t>W4264</t>
  </si>
  <si>
    <t>33R245</t>
  </si>
  <si>
    <t>W3963</t>
  </si>
  <si>
    <t>33R161</t>
  </si>
  <si>
    <t>W3406</t>
  </si>
  <si>
    <t>33R122</t>
  </si>
  <si>
    <t>W857</t>
  </si>
  <si>
    <t>33R075</t>
  </si>
  <si>
    <t>Humboldt Bay GS</t>
  </si>
  <si>
    <t>INDIAN VALLEY HYDRO</t>
  </si>
  <si>
    <t>04H061QPA2</t>
  </si>
  <si>
    <t>CALPINE PEAKERS</t>
  </si>
  <si>
    <t>BADGER CREEK LIMITED CHP RFO-2</t>
  </si>
  <si>
    <t>BEAR MOUNTAIN LIMITED (2013 CHP RFO-2)</t>
  </si>
  <si>
    <t>CHALK CLIFF LIMITED (2013 CGO FRO-2)</t>
  </si>
  <si>
    <t>LIVE OAK LIMITED (2013 CHP FRO-2)</t>
  </si>
  <si>
    <t>MARTINEZ COGEN LP (TESORO)</t>
  </si>
  <si>
    <t>MCKITTRICK LIMITED (2013 CHP FRO-2)</t>
  </si>
  <si>
    <t>MIDWAY SUNSET COGENERATION COMPANY (2013 CHP RFO-2)</t>
  </si>
  <si>
    <t>RIPON COGENERATION LLC</t>
  </si>
  <si>
    <t>33B121</t>
  </si>
  <si>
    <t>33B112</t>
  </si>
  <si>
    <t>33B124</t>
  </si>
  <si>
    <t>33B122</t>
  </si>
  <si>
    <t>33B221</t>
  </si>
  <si>
    <t>33B123</t>
  </si>
  <si>
    <t>33B126</t>
  </si>
  <si>
    <t>33B125</t>
  </si>
  <si>
    <t>2103 HILL PRISTINE SUN LLC</t>
  </si>
  <si>
    <t>AMERICAN ENERGY, INC. (SAN LUIS BYPASS)</t>
  </si>
  <si>
    <t>APEX 646-460</t>
  </si>
  <si>
    <t>BLAKE'S LANDING FARMS, INC.  (Biogas)</t>
  </si>
  <si>
    <t>Ecos Energy - Hollister Project</t>
  </si>
  <si>
    <t>Ecos Energy - Merced Solar Project</t>
  </si>
  <si>
    <t>Ecos Energy - Mission Solar</t>
  </si>
  <si>
    <t>Mill Sulphur Creek Project</t>
  </si>
  <si>
    <t>NDP1 (SB32)</t>
  </si>
  <si>
    <t>Pristine Sun Helton</t>
  </si>
  <si>
    <t>Site 980 (Madera Chowchilla)</t>
  </si>
  <si>
    <t>VECINO VINEYARDS LLC</t>
  </si>
  <si>
    <t>Water Wheel Ranch</t>
  </si>
  <si>
    <t>Bakersfield 111</t>
  </si>
  <si>
    <t>Fresno Solar South</t>
  </si>
  <si>
    <t>Fresno Solar West</t>
  </si>
  <si>
    <t>Sirius Solar</t>
  </si>
  <si>
    <t xml:space="preserve">PCWA – Lincoln Metering and Hydroelectric Station </t>
  </si>
  <si>
    <t>33R231AB</t>
  </si>
  <si>
    <t>33R294AB</t>
  </si>
  <si>
    <t>33R281AB</t>
  </si>
  <si>
    <t>33R282AB</t>
  </si>
  <si>
    <t>33R285AB</t>
  </si>
  <si>
    <t>33R347RM</t>
  </si>
  <si>
    <t>33R338RM</t>
  </si>
  <si>
    <t>33R174AB</t>
  </si>
  <si>
    <t>33R334RM</t>
  </si>
  <si>
    <t>33R335RM</t>
  </si>
  <si>
    <t>33R355RM</t>
  </si>
  <si>
    <t>33R139AB</t>
  </si>
  <si>
    <t>33R342RM</t>
  </si>
  <si>
    <t>33R315AB</t>
  </si>
  <si>
    <t>33R295AB</t>
  </si>
  <si>
    <t>33R296AB</t>
  </si>
  <si>
    <t>33R300AB</t>
  </si>
  <si>
    <t>33R301AB</t>
  </si>
  <si>
    <t>Alamo Solar</t>
  </si>
  <si>
    <t>Calpine Geysers (200/425 Mw)</t>
  </si>
  <si>
    <t>Etiwanda Power Plant - Scheduled Data</t>
  </si>
  <si>
    <t>Eurus (Avenal Park, )</t>
  </si>
  <si>
    <t>Eurus (Sand Drag, )</t>
  </si>
  <si>
    <t>Eurus (Sun City Project, )</t>
  </si>
  <si>
    <t>NID (RPS) - Dutch Flat / Rollins / Bowman</t>
  </si>
  <si>
    <t>PCWA - French Meadows/Oxbow/Hell Hole</t>
  </si>
  <si>
    <t>Shiloh 4</t>
  </si>
  <si>
    <t>Kekawaka Creek - RAM 4</t>
  </si>
  <si>
    <t>Algonquin SKIC 20 Solar - PV 2</t>
  </si>
  <si>
    <t>North Star</t>
  </si>
  <si>
    <t>Rising Tree Wind Farm II LLC - RAM 4</t>
  </si>
  <si>
    <t>Shafter Solar - RAM 3</t>
  </si>
  <si>
    <t>SPI Biomass- Anderson 2</t>
  </si>
  <si>
    <t>SPI Biomass- Burney</t>
  </si>
  <si>
    <t>SPI Biomass- Lincoln</t>
  </si>
  <si>
    <t>SPI Biomass- Quincy</t>
  </si>
  <si>
    <t>SPI Biomass- Sonora</t>
  </si>
  <si>
    <t>Columbia Solar Energy, LLC - RAM 2</t>
  </si>
  <si>
    <t>Morelos Del Sol - RAM 3</t>
  </si>
  <si>
    <t>Woodmere Solar Farm - RAM 4</t>
  </si>
  <si>
    <t>33R279</t>
  </si>
  <si>
    <t>33R032-AR</t>
  </si>
  <si>
    <t>33R093</t>
  </si>
  <si>
    <t>33R008</t>
  </si>
  <si>
    <t>33R323</t>
  </si>
  <si>
    <t>33R272</t>
  </si>
  <si>
    <t>33R148</t>
  </si>
  <si>
    <t>33R322</t>
  </si>
  <si>
    <t>33R291</t>
  </si>
  <si>
    <t>33R254</t>
  </si>
  <si>
    <t>33R278</t>
  </si>
  <si>
    <t>33R292</t>
  </si>
  <si>
    <t>33R324</t>
  </si>
  <si>
    <t>W1040</t>
  </si>
  <si>
    <t>W4469</t>
  </si>
  <si>
    <t>W4238</t>
  </si>
  <si>
    <t>W4234</t>
  </si>
  <si>
    <t>W4237</t>
  </si>
  <si>
    <t>W4547</t>
  </si>
  <si>
    <t>W3635</t>
  </si>
  <si>
    <t>W690</t>
  </si>
  <si>
    <t>W4493</t>
  </si>
  <si>
    <t>W4676</t>
  </si>
  <si>
    <t>W4677</t>
  </si>
  <si>
    <t>W4760</t>
  </si>
  <si>
    <t>W4373</t>
  </si>
  <si>
    <t>W4546</t>
  </si>
  <si>
    <t>W3540</t>
  </si>
  <si>
    <t>W752</t>
  </si>
  <si>
    <t>W4550</t>
  </si>
  <si>
    <t>W4227</t>
  </si>
  <si>
    <t>W4629</t>
  </si>
  <si>
    <t>W4445</t>
  </si>
  <si>
    <t>W4680</t>
  </si>
  <si>
    <t>W4615</t>
  </si>
  <si>
    <t>W4752</t>
  </si>
  <si>
    <t>W4663</t>
  </si>
  <si>
    <t>SOLAR THERMAL ELECTRIC</t>
  </si>
  <si>
    <t>UNSPECIFIED POWER</t>
  </si>
  <si>
    <t>W4674</t>
  </si>
  <si>
    <t>WRIGHT RANCH HYDROELECTRIC</t>
  </si>
  <si>
    <t>15H072</t>
  </si>
  <si>
    <t>25C138QPA</t>
  </si>
  <si>
    <t>24B001FHP</t>
  </si>
  <si>
    <t>25C170QTR</t>
  </si>
  <si>
    <t>Halkirk I Wind Project (resale)</t>
  </si>
  <si>
    <t>Blackspring Ridge IA (resale)</t>
  </si>
  <si>
    <t>Blackspring Ridge IB (resale)</t>
  </si>
  <si>
    <t>WSPP/EEI</t>
  </si>
  <si>
    <t>W607</t>
  </si>
  <si>
    <t>W1041</t>
  </si>
  <si>
    <t>57295</t>
  </si>
  <si>
    <t>58374</t>
  </si>
  <si>
    <t>57074</t>
  </si>
  <si>
    <t>57075</t>
  </si>
  <si>
    <t>58148</t>
  </si>
  <si>
    <t>57378</t>
  </si>
  <si>
    <t>58542</t>
  </si>
  <si>
    <t>57394</t>
  </si>
  <si>
    <t>Colgate Unit 1 (YCWA)</t>
  </si>
  <si>
    <t>Colgate Unit 2 (YCWA)</t>
  </si>
  <si>
    <t>AZ</t>
  </si>
  <si>
    <t>OR</t>
  </si>
  <si>
    <t>AB</t>
  </si>
  <si>
    <t>NV</t>
  </si>
  <si>
    <t>WA</t>
  </si>
  <si>
    <t>S0246</t>
  </si>
  <si>
    <t>S0247</t>
  </si>
  <si>
    <t>S0237</t>
  </si>
  <si>
    <t>S9168</t>
  </si>
  <si>
    <t>H0037</t>
  </si>
  <si>
    <t>T0080</t>
  </si>
  <si>
    <t>S0121</t>
  </si>
  <si>
    <t>W0284</t>
  </si>
  <si>
    <t>W0320</t>
  </si>
  <si>
    <t>T0029</t>
  </si>
  <si>
    <t>W0408</t>
  </si>
  <si>
    <t>S0249</t>
  </si>
  <si>
    <t>W0423</t>
  </si>
  <si>
    <t>S0126</t>
  </si>
  <si>
    <t>S0127</t>
  </si>
  <si>
    <t>S0131</t>
  </si>
  <si>
    <t>E0018</t>
  </si>
  <si>
    <t>E0007</t>
  </si>
  <si>
    <t>W0369</t>
  </si>
  <si>
    <t>S0240</t>
  </si>
  <si>
    <t>S0078</t>
  </si>
  <si>
    <t>S0080</t>
  </si>
  <si>
    <t>T0035</t>
  </si>
  <si>
    <t>T0036</t>
  </si>
  <si>
    <t>W0392</t>
  </si>
  <si>
    <t>E0232</t>
  </si>
  <si>
    <t>W0414</t>
  </si>
  <si>
    <t>S0306</t>
  </si>
  <si>
    <t>S0260</t>
  </si>
  <si>
    <t>W0358</t>
  </si>
  <si>
    <t>W0384</t>
  </si>
  <si>
    <t>W0421</t>
  </si>
  <si>
    <t>W0422</t>
  </si>
  <si>
    <t>H0512</t>
  </si>
  <si>
    <t>W0394</t>
  </si>
  <si>
    <t>E0102</t>
  </si>
  <si>
    <t/>
  </si>
  <si>
    <t>S0248</t>
  </si>
  <si>
    <t>E0105</t>
  </si>
  <si>
    <t>William Reinwald</t>
  </si>
  <si>
    <t>Senior Analyst</t>
  </si>
  <si>
    <t>Pacific Gas and Electric Company</t>
  </si>
  <si>
    <t>77 Beale Street, Room 2503D</t>
  </si>
  <si>
    <t>San Francisco, CA  94105</t>
  </si>
  <si>
    <t>415-973-0640</t>
  </si>
  <si>
    <t>415-973-3862</t>
  </si>
  <si>
    <t>wxrb@pge.com</t>
  </si>
  <si>
    <t>CAISO Market Purchases/Sales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</si>
</sst>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_(* \(#,##0\);_(* &quot;-&quot;??_);_(@_)"/>
    <numFmt numFmtId="165" formatCode="mmmm\ yyyy"/>
    <numFmt numFmtId="166" formatCode="0.0%"/>
  </numFmts>
  <fonts count="38" x14ac:knownFonts="1">
    <font>
      <sz val="10"/>
      <name val="Arial"/>
    </font>
    <font>
      <sz val="10"/>
      <name val="Arial"/>
      <family val="2"/>
    </font>
    <font>
      <sz val="8"/>
      <name val="Arial"/>
      <family val="2"/>
    </font>
    <font>
      <b/>
      <sz val="10"/>
      <name val="Arial"/>
      <family val="2"/>
    </font>
    <font>
      <sz val="12"/>
      <name val="Arial"/>
      <family val="2"/>
    </font>
    <font>
      <b/>
      <sz val="16"/>
      <color indexed="9"/>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u/>
      <sz val="10"/>
      <name val="Arial"/>
      <family val="2"/>
    </font>
    <font>
      <vertAlign val="superscript"/>
      <sz val="10"/>
      <name val="Arial"/>
      <family val="2"/>
    </font>
    <font>
      <b/>
      <sz val="12"/>
      <color indexed="9"/>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vertAlign val="superscript"/>
      <sz val="9"/>
      <name val="Arial"/>
      <family val="2"/>
    </font>
    <font>
      <b/>
      <sz val="16"/>
      <color indexed="10"/>
      <name val="Arial"/>
      <family val="2"/>
    </font>
    <font>
      <b/>
      <sz val="14"/>
      <color indexed="10"/>
      <name val="Arial"/>
      <family val="2"/>
    </font>
    <font>
      <b/>
      <sz val="9"/>
      <color indexed="10"/>
      <name val="Arial"/>
      <family val="2"/>
    </font>
    <font>
      <b/>
      <sz val="10"/>
      <color indexed="10"/>
      <name val="Arial"/>
      <family val="2"/>
    </font>
    <font>
      <sz val="10"/>
      <color indexed="8"/>
      <name val="Arial"/>
      <family val="2"/>
    </font>
    <font>
      <b/>
      <sz val="10"/>
      <color theme="0"/>
      <name val="Arial"/>
      <family val="2"/>
    </font>
    <font>
      <b/>
      <sz val="10"/>
      <color rgb="FFFF0000"/>
      <name val="Arial"/>
      <family val="2"/>
    </font>
    <font>
      <b/>
      <sz val="14"/>
      <color theme="0"/>
      <name val="Arial"/>
      <family val="2"/>
    </font>
    <font>
      <b/>
      <sz val="16"/>
      <color theme="0"/>
      <name val="Arial"/>
      <family val="2"/>
    </font>
    <font>
      <sz val="10"/>
      <name val="Arial"/>
      <family val="2"/>
    </font>
    <font>
      <u/>
      <sz val="10"/>
      <color theme="10"/>
      <name val="Arial"/>
      <family val="2"/>
    </font>
    <font>
      <sz val="14"/>
      <color indexed="10"/>
      <name val="Arial"/>
      <family val="2"/>
    </font>
    <font>
      <b/>
      <sz val="14"/>
      <name val="Arial"/>
      <family val="2"/>
    </font>
    <font>
      <b/>
      <u/>
      <sz val="1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33" fillId="0" borderId="0" applyFont="0" applyFill="0" applyBorder="0" applyAlignment="0" applyProtection="0"/>
    <xf numFmtId="0" fontId="34" fillId="0" borderId="0" applyNumberFormat="0" applyFill="0" applyBorder="0" applyAlignment="0" applyProtection="0"/>
  </cellStyleXfs>
  <cellXfs count="277">
    <xf numFmtId="0" fontId="0" fillId="0" borderId="0" xfId="0"/>
    <xf numFmtId="164" fontId="7" fillId="2" borderId="1" xfId="1" applyNumberFormat="1" applyFont="1" applyFill="1" applyBorder="1" applyAlignment="1" applyProtection="1">
      <alignment horizontal="left"/>
      <protection locked="0"/>
    </xf>
    <xf numFmtId="164" fontId="7" fillId="2" borderId="1" xfId="1" applyNumberFormat="1" applyFont="1" applyFill="1" applyBorder="1" applyAlignment="1" applyProtection="1">
      <alignment horizontal="left" indent="2"/>
      <protection locked="0"/>
    </xf>
    <xf numFmtId="164" fontId="7" fillId="2" borderId="1" xfId="1" quotePrefix="1" applyNumberFormat="1" applyFont="1" applyFill="1" applyBorder="1" applyAlignment="1" applyProtection="1">
      <alignment horizontal="left" indent="2"/>
      <protection locked="0"/>
    </xf>
    <xf numFmtId="164" fontId="3" fillId="3" borderId="2" xfId="1" applyNumberFormat="1" applyFont="1" applyFill="1" applyBorder="1" applyAlignment="1">
      <alignment horizontal="left"/>
    </xf>
    <xf numFmtId="41" fontId="3" fillId="2" borderId="2" xfId="1" applyNumberFormat="1" applyFont="1" applyFill="1" applyBorder="1" applyAlignment="1" applyProtection="1">
      <alignment horizontal="left"/>
      <protection locked="0"/>
    </xf>
    <xf numFmtId="41" fontId="3" fillId="2" borderId="2" xfId="1" applyNumberFormat="1" applyFont="1" applyFill="1" applyBorder="1" applyProtection="1">
      <protection locked="0"/>
    </xf>
    <xf numFmtId="164" fontId="3" fillId="3" borderId="1" xfId="1" applyNumberFormat="1" applyFont="1" applyFill="1" applyBorder="1" applyAlignment="1" applyProtection="1">
      <alignment horizontal="left" indent="2"/>
    </xf>
    <xf numFmtId="164" fontId="7" fillId="2" borderId="3" xfId="1" applyNumberFormat="1" applyFont="1" applyFill="1" applyBorder="1" applyAlignment="1" applyProtection="1">
      <alignment horizontal="left"/>
      <protection locked="0"/>
    </xf>
    <xf numFmtId="164" fontId="7" fillId="2" borderId="3" xfId="1" applyNumberFormat="1" applyFont="1" applyFill="1" applyBorder="1" applyAlignment="1" applyProtection="1">
      <alignment horizontal="left" indent="2"/>
      <protection locked="0"/>
    </xf>
    <xf numFmtId="164" fontId="3" fillId="3" borderId="3" xfId="1" applyNumberFormat="1" applyFont="1" applyFill="1" applyBorder="1" applyAlignment="1" applyProtection="1">
      <alignment horizontal="left" indent="2"/>
    </xf>
    <xf numFmtId="0" fontId="10" fillId="0" borderId="0" xfId="0" applyFont="1" applyFill="1"/>
    <xf numFmtId="0" fontId="0" fillId="0" borderId="0" xfId="0" applyFill="1"/>
    <xf numFmtId="0" fontId="7" fillId="0" borderId="0" xfId="0" applyFont="1" applyFill="1" applyAlignment="1">
      <alignment horizontal="left" vertical="top" wrapText="1"/>
    </xf>
    <xf numFmtId="0" fontId="3"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xf>
    <xf numFmtId="0" fontId="7" fillId="0" borderId="6" xfId="0" applyFont="1" applyFill="1" applyBorder="1" applyAlignment="1" applyProtection="1">
      <alignment horizontal="center"/>
    </xf>
    <xf numFmtId="0" fontId="7" fillId="0" borderId="7" xfId="0" applyFont="1" applyFill="1" applyBorder="1" applyAlignment="1" applyProtection="1">
      <alignment horizontal="center"/>
    </xf>
    <xf numFmtId="0" fontId="4" fillId="0" borderId="0" xfId="0" applyFont="1" applyFill="1"/>
    <xf numFmtId="0" fontId="7" fillId="0" borderId="0" xfId="0" applyFont="1" applyFill="1" applyBorder="1" applyAlignment="1" applyProtection="1">
      <alignment horizontal="center"/>
    </xf>
    <xf numFmtId="0" fontId="7"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16" fillId="0" borderId="0" xfId="0" applyFont="1" applyFill="1" applyAlignment="1">
      <alignment horizontal="left" wrapText="1"/>
    </xf>
    <xf numFmtId="0" fontId="6" fillId="2" borderId="0" xfId="0" applyFont="1" applyFill="1" applyProtection="1"/>
    <xf numFmtId="0" fontId="7" fillId="2" borderId="0" xfId="0" applyFont="1" applyFill="1" applyProtection="1"/>
    <xf numFmtId="0" fontId="7"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4" fillId="0" borderId="0" xfId="0" applyFont="1" applyFill="1" applyProtection="1"/>
    <xf numFmtId="0" fontId="7" fillId="0" borderId="0" xfId="0" applyFont="1" applyFill="1" applyProtection="1"/>
    <xf numFmtId="0" fontId="7" fillId="0" borderId="0" xfId="0" applyFont="1" applyFill="1"/>
    <xf numFmtId="0" fontId="0" fillId="0" borderId="0" xfId="0" applyBorder="1"/>
    <xf numFmtId="0" fontId="0" fillId="0" borderId="8" xfId="0" applyBorder="1"/>
    <xf numFmtId="0" fontId="14" fillId="4" borderId="9" xfId="0" applyFont="1" applyFill="1" applyBorder="1" applyAlignment="1">
      <alignment horizontal="center" wrapText="1"/>
    </xf>
    <xf numFmtId="0" fontId="14" fillId="4" borderId="10" xfId="0" applyFont="1" applyFill="1" applyBorder="1" applyAlignment="1">
      <alignment horizontal="center" wrapText="1"/>
    </xf>
    <xf numFmtId="0" fontId="14" fillId="4" borderId="11" xfId="0" applyFont="1" applyFill="1" applyBorder="1" applyAlignment="1">
      <alignment horizontal="center" wrapText="1"/>
    </xf>
    <xf numFmtId="0" fontId="14" fillId="4" borderId="2" xfId="0" applyFont="1" applyFill="1" applyBorder="1" applyAlignment="1">
      <alignment horizontal="center" wrapText="1"/>
    </xf>
    <xf numFmtId="49" fontId="7" fillId="0" borderId="0" xfId="0" applyNumberFormat="1" applyFont="1" applyBorder="1"/>
    <xf numFmtId="0" fontId="7" fillId="0" borderId="0" xfId="0" applyFont="1" applyBorder="1"/>
    <xf numFmtId="0" fontId="16" fillId="0" borderId="0" xfId="0" applyFont="1" applyFill="1"/>
    <xf numFmtId="0" fontId="14" fillId="4" borderId="16" xfId="0" applyFont="1" applyFill="1" applyBorder="1" applyAlignment="1">
      <alignment horizontal="center" wrapText="1"/>
    </xf>
    <xf numFmtId="164" fontId="7" fillId="3" borderId="2" xfId="0" applyNumberFormat="1" applyFont="1" applyFill="1" applyBorder="1"/>
    <xf numFmtId="0" fontId="14" fillId="4" borderId="2" xfId="0" applyFont="1" applyFill="1" applyBorder="1" applyAlignment="1">
      <alignment horizontal="left" wrapText="1"/>
    </xf>
    <xf numFmtId="0" fontId="14" fillId="4" borderId="0" xfId="0" applyFont="1" applyFill="1" applyBorder="1" applyAlignment="1">
      <alignment horizontal="center"/>
    </xf>
    <xf numFmtId="0" fontId="14" fillId="4" borderId="10" xfId="0" applyFont="1" applyFill="1" applyBorder="1" applyAlignment="1">
      <alignment horizontal="center"/>
    </xf>
    <xf numFmtId="0" fontId="14" fillId="4" borderId="17" xfId="0" applyFont="1" applyFill="1" applyBorder="1" applyAlignment="1">
      <alignment horizontal="center" wrapText="1"/>
    </xf>
    <xf numFmtId="0" fontId="14" fillId="4" borderId="18" xfId="0" applyFont="1" applyFill="1" applyBorder="1" applyAlignment="1">
      <alignment horizontal="center" wrapText="1"/>
    </xf>
    <xf numFmtId="0" fontId="0" fillId="2" borderId="0" xfId="0" applyFill="1"/>
    <xf numFmtId="0" fontId="14" fillId="0" borderId="0" xfId="0" applyFont="1" applyFill="1" applyBorder="1" applyAlignment="1">
      <alignment horizontal="center" wrapText="1"/>
    </xf>
    <xf numFmtId="0" fontId="18" fillId="2" borderId="0" xfId="0" applyFont="1" applyFill="1" applyBorder="1" applyAlignment="1">
      <alignment horizontal="center"/>
    </xf>
    <xf numFmtId="0" fontId="14" fillId="4" borderId="19" xfId="0" applyFont="1" applyFill="1" applyBorder="1"/>
    <xf numFmtId="0" fontId="19" fillId="2" borderId="0" xfId="0" applyFont="1" applyFill="1"/>
    <xf numFmtId="0" fontId="14" fillId="2" borderId="0" xfId="0" applyFont="1" applyFill="1" applyBorder="1"/>
    <xf numFmtId="0" fontId="7" fillId="2" borderId="0" xfId="0" applyFont="1" applyFill="1" applyBorder="1" applyProtection="1">
      <protection locked="0"/>
    </xf>
    <xf numFmtId="0" fontId="14" fillId="4" borderId="2" xfId="0" applyFont="1" applyFill="1" applyBorder="1" applyAlignment="1">
      <alignment horizontal="center" vertical="center" wrapText="1"/>
    </xf>
    <xf numFmtId="0" fontId="14" fillId="4" borderId="20" xfId="0" applyFont="1" applyFill="1" applyBorder="1"/>
    <xf numFmtId="0" fontId="21" fillId="4" borderId="22" xfId="0" applyFont="1" applyFill="1" applyBorder="1"/>
    <xf numFmtId="0" fontId="14" fillId="4" borderId="19" xfId="0" applyFont="1" applyFill="1" applyBorder="1" applyAlignment="1">
      <alignment horizontal="left" wrapText="1"/>
    </xf>
    <xf numFmtId="0" fontId="14" fillId="4" borderId="19" xfId="0" applyFont="1" applyFill="1" applyBorder="1" applyAlignment="1">
      <alignment wrapText="1"/>
    </xf>
    <xf numFmtId="0" fontId="19" fillId="0" borderId="0" xfId="0" applyFont="1" applyFill="1"/>
    <xf numFmtId="0" fontId="0" fillId="0" borderId="0" xfId="0" applyFill="1" applyAlignment="1">
      <alignment horizontal="right"/>
    </xf>
    <xf numFmtId="0" fontId="0" fillId="0" borderId="0" xfId="0" applyFill="1" applyAlignment="1">
      <alignment horizontal="left"/>
    </xf>
    <xf numFmtId="0" fontId="0" fillId="5" borderId="0" xfId="0" applyFill="1"/>
    <xf numFmtId="0" fontId="19" fillId="5" borderId="0" xfId="0" applyFont="1" applyFill="1"/>
    <xf numFmtId="0" fontId="14" fillId="4" borderId="8" xfId="0" applyFont="1" applyFill="1" applyBorder="1" applyAlignment="1">
      <alignment horizontal="center" wrapText="1"/>
    </xf>
    <xf numFmtId="0" fontId="14" fillId="4" borderId="23" xfId="0" applyFont="1" applyFill="1" applyBorder="1" applyAlignment="1">
      <alignment horizontal="center" wrapText="1"/>
    </xf>
    <xf numFmtId="165" fontId="14" fillId="0" borderId="0" xfId="0" applyNumberFormat="1" applyFont="1" applyFill="1" applyBorder="1" applyAlignment="1">
      <alignment horizontal="center"/>
    </xf>
    <xf numFmtId="165" fontId="14" fillId="4" borderId="0" xfId="0" applyNumberFormat="1" applyFont="1" applyFill="1" applyBorder="1" applyAlignment="1">
      <alignment horizontal="center"/>
    </xf>
    <xf numFmtId="165" fontId="14" fillId="4" borderId="10" xfId="0" applyNumberFormat="1" applyFont="1" applyFill="1" applyBorder="1" applyAlignment="1">
      <alignment horizontal="center"/>
    </xf>
    <xf numFmtId="0" fontId="14" fillId="0" borderId="0" xfId="0" applyFont="1" applyFill="1" applyBorder="1" applyAlignment="1">
      <alignment horizontal="center"/>
    </xf>
    <xf numFmtId="0" fontId="18" fillId="5" borderId="0" xfId="0" applyFont="1" applyFill="1" applyBorder="1" applyAlignment="1">
      <alignment horizontal="center"/>
    </xf>
    <xf numFmtId="0" fontId="18" fillId="0" borderId="0" xfId="0" applyFont="1" applyFill="1" applyBorder="1" applyAlignment="1">
      <alignment horizontal="center"/>
    </xf>
    <xf numFmtId="0" fontId="14" fillId="5" borderId="0" xfId="0" applyFont="1" applyFill="1" applyBorder="1"/>
    <xf numFmtId="0" fontId="7" fillId="5" borderId="0" xfId="0" applyFont="1" applyFill="1" applyBorder="1" applyProtection="1">
      <protection locked="0"/>
    </xf>
    <xf numFmtId="0" fontId="7" fillId="5" borderId="0" xfId="0" applyFont="1" applyFill="1" applyBorder="1"/>
    <xf numFmtId="0" fontId="0" fillId="6" borderId="0" xfId="0" applyFill="1"/>
    <xf numFmtId="0" fontId="19" fillId="2" borderId="0" xfId="0" applyFont="1" applyFill="1" applyProtection="1"/>
    <xf numFmtId="0" fontId="0" fillId="5" borderId="0" xfId="0" applyFill="1" applyBorder="1"/>
    <xf numFmtId="0" fontId="0" fillId="0" borderId="0" xfId="0" applyFill="1" applyBorder="1"/>
    <xf numFmtId="0" fontId="20" fillId="5" borderId="0" xfId="0" applyFont="1" applyFill="1" applyBorder="1" applyAlignment="1">
      <alignment horizontal="center"/>
    </xf>
    <xf numFmtId="0" fontId="14" fillId="4" borderId="16" xfId="0" applyFont="1" applyFill="1" applyBorder="1" applyAlignment="1">
      <alignment horizontal="center"/>
    </xf>
    <xf numFmtId="0" fontId="0" fillId="0" borderId="24" xfId="0" applyBorder="1"/>
    <xf numFmtId="0" fontId="14" fillId="0" borderId="14" xfId="0" applyFont="1" applyFill="1" applyBorder="1" applyAlignment="1">
      <alignment horizontal="center"/>
    </xf>
    <xf numFmtId="0" fontId="14" fillId="0" borderId="14" xfId="0" applyFont="1" applyFill="1" applyBorder="1" applyAlignment="1">
      <alignment horizontal="center" wrapText="1"/>
    </xf>
    <xf numFmtId="0" fontId="0" fillId="0" borderId="25" xfId="0" applyFill="1" applyBorder="1"/>
    <xf numFmtId="0" fontId="0" fillId="0" borderId="14" xfId="0" applyBorder="1"/>
    <xf numFmtId="0" fontId="0" fillId="0" borderId="26" xfId="0" applyBorder="1"/>
    <xf numFmtId="0" fontId="0" fillId="2" borderId="0" xfId="0" applyFill="1" applyBorder="1"/>
    <xf numFmtId="0" fontId="6" fillId="2" borderId="0" xfId="0" applyFont="1" applyFill="1"/>
    <xf numFmtId="0" fontId="14" fillId="2" borderId="0" xfId="0" applyFont="1" applyFill="1" applyBorder="1" applyAlignment="1">
      <alignment horizontal="center"/>
    </xf>
    <xf numFmtId="0" fontId="6" fillId="0" borderId="0" xfId="0" applyFont="1"/>
    <xf numFmtId="0" fontId="7" fillId="2" borderId="2" xfId="0" applyFont="1" applyFill="1" applyBorder="1"/>
    <xf numFmtId="0" fontId="14" fillId="3" borderId="2" xfId="0" applyFont="1" applyFill="1" applyBorder="1" applyAlignment="1">
      <alignment horizontal="center" wrapText="1"/>
    </xf>
    <xf numFmtId="0" fontId="7" fillId="2" borderId="9" xfId="0" applyFont="1" applyFill="1" applyBorder="1"/>
    <xf numFmtId="0" fontId="14" fillId="4" borderId="2" xfId="0" applyFont="1" applyFill="1" applyBorder="1" applyAlignment="1">
      <alignment horizontal="right" wrapText="1"/>
    </xf>
    <xf numFmtId="0" fontId="3" fillId="3" borderId="19" xfId="0" applyFont="1" applyFill="1" applyBorder="1" applyAlignment="1">
      <alignment horizontal="left"/>
    </xf>
    <xf numFmtId="0" fontId="7" fillId="3" borderId="27" xfId="0" applyFont="1" applyFill="1" applyBorder="1"/>
    <xf numFmtId="0" fontId="3" fillId="3" borderId="28" xfId="0" applyFont="1" applyFill="1" applyBorder="1" applyAlignment="1" applyProtection="1">
      <alignment horizontal="center" wrapText="1"/>
    </xf>
    <xf numFmtId="0" fontId="7" fillId="3" borderId="29" xfId="0" applyFont="1" applyFill="1" applyBorder="1"/>
    <xf numFmtId="0" fontId="3" fillId="3" borderId="29" xfId="0" applyFont="1" applyFill="1" applyBorder="1" applyProtection="1"/>
    <xf numFmtId="0" fontId="21" fillId="4" borderId="11" xfId="0" applyFont="1" applyFill="1" applyBorder="1"/>
    <xf numFmtId="0" fontId="16" fillId="5" borderId="8" xfId="0" applyFont="1" applyFill="1" applyBorder="1" applyAlignment="1">
      <alignment horizontal="left"/>
    </xf>
    <xf numFmtId="0" fontId="7" fillId="5" borderId="8" xfId="0" applyFont="1" applyFill="1" applyBorder="1" applyAlignment="1">
      <alignment horizontal="left"/>
    </xf>
    <xf numFmtId="0" fontId="7" fillId="0" borderId="0" xfId="0" applyFont="1" applyFill="1" applyAlignment="1">
      <alignment horizontal="left" wrapText="1"/>
    </xf>
    <xf numFmtId="0" fontId="20" fillId="0" borderId="0" xfId="0" applyFont="1" applyFill="1" applyAlignment="1">
      <alignment horizontal="center"/>
    </xf>
    <xf numFmtId="0" fontId="3" fillId="0" borderId="0" xfId="0" applyFont="1" applyFill="1" applyAlignment="1">
      <alignment horizontal="center"/>
    </xf>
    <xf numFmtId="0" fontId="21" fillId="4" borderId="2" xfId="0" applyFont="1" applyFill="1" applyBorder="1"/>
    <xf numFmtId="0" fontId="0" fillId="0" borderId="28" xfId="0" applyFill="1" applyBorder="1" applyProtection="1">
      <protection locked="0"/>
    </xf>
    <xf numFmtId="0" fontId="14" fillId="4" borderId="20" xfId="0" applyFont="1" applyFill="1" applyBorder="1" applyAlignment="1">
      <alignment horizontal="center" wrapText="1"/>
    </xf>
    <xf numFmtId="0" fontId="14" fillId="7" borderId="11" xfId="0" applyFont="1" applyFill="1" applyBorder="1" applyAlignment="1">
      <alignment vertical="center"/>
    </xf>
    <xf numFmtId="0" fontId="14" fillId="7" borderId="17" xfId="0" applyFont="1" applyFill="1" applyBorder="1" applyAlignment="1">
      <alignment vertical="center"/>
    </xf>
    <xf numFmtId="0" fontId="23" fillId="0" borderId="0" xfId="0" applyFont="1" applyFill="1"/>
    <xf numFmtId="164" fontId="7" fillId="9" borderId="1" xfId="1" applyNumberFormat="1" applyFont="1" applyFill="1" applyBorder="1" applyAlignment="1" applyProtection="1">
      <alignment horizontal="left"/>
      <protection locked="0"/>
    </xf>
    <xf numFmtId="0" fontId="4" fillId="9" borderId="0" xfId="0" applyFont="1" applyFill="1" applyProtection="1"/>
    <xf numFmtId="0" fontId="7" fillId="9" borderId="0" xfId="0" applyNumberFormat="1" applyFont="1" applyFill="1" applyBorder="1" applyAlignment="1" applyProtection="1">
      <alignment horizontal="left"/>
      <protection locked="0"/>
    </xf>
    <xf numFmtId="0" fontId="4" fillId="9" borderId="0" xfId="0" applyFont="1" applyFill="1" applyAlignment="1" applyProtection="1">
      <alignment horizontal="center"/>
    </xf>
    <xf numFmtId="0" fontId="0" fillId="9" borderId="0" xfId="0" applyFill="1" applyProtection="1">
      <protection hidden="1"/>
    </xf>
    <xf numFmtId="0" fontId="0" fillId="9" borderId="0" xfId="0" applyFill="1"/>
    <xf numFmtId="0" fontId="4" fillId="9" borderId="0" xfId="0" applyFont="1" applyFill="1" applyBorder="1" applyAlignment="1" applyProtection="1">
      <alignment horizontal="left"/>
      <protection locked="0"/>
    </xf>
    <xf numFmtId="0" fontId="29" fillId="9" borderId="0" xfId="0" applyFont="1" applyFill="1" applyBorder="1" applyProtection="1"/>
    <xf numFmtId="0" fontId="7" fillId="0" borderId="0" xfId="0" applyFont="1"/>
    <xf numFmtId="0" fontId="11" fillId="0" borderId="0" xfId="0" applyFont="1" applyFill="1" applyAlignment="1">
      <alignment horizontal="left" vertical="top" wrapText="1"/>
    </xf>
    <xf numFmtId="164" fontId="7" fillId="3" borderId="1" xfId="0" applyNumberFormat="1" applyFont="1" applyFill="1" applyBorder="1"/>
    <xf numFmtId="1" fontId="0" fillId="0" borderId="0" xfId="0" applyNumberFormat="1" applyFill="1"/>
    <xf numFmtId="164" fontId="7" fillId="0" borderId="2" xfId="0" applyNumberFormat="1" applyFont="1" applyFill="1" applyBorder="1"/>
    <xf numFmtId="0" fontId="3" fillId="10" borderId="21" xfId="0" applyFont="1" applyFill="1" applyBorder="1" applyAlignment="1">
      <alignment horizontal="center"/>
    </xf>
    <xf numFmtId="0" fontId="3" fillId="10" borderId="21" xfId="0" applyFont="1" applyFill="1" applyBorder="1" applyAlignment="1" applyProtection="1">
      <alignment horizontal="center"/>
    </xf>
    <xf numFmtId="0" fontId="1" fillId="0" borderId="0" xfId="0" applyFont="1"/>
    <xf numFmtId="9" fontId="3" fillId="3" borderId="2" xfId="2" applyFont="1" applyFill="1" applyBorder="1" applyAlignment="1">
      <alignment horizontal="center"/>
    </xf>
    <xf numFmtId="164" fontId="3" fillId="9" borderId="2" xfId="1" applyNumberFormat="1" applyFont="1" applyFill="1" applyBorder="1" applyAlignment="1">
      <alignment horizontal="left"/>
    </xf>
    <xf numFmtId="0" fontId="7" fillId="0" borderId="0" xfId="0" applyFont="1" applyFill="1" applyAlignment="1">
      <alignment horizontal="left" vertical="top" wrapText="1"/>
    </xf>
    <xf numFmtId="0" fontId="11" fillId="0" borderId="0" xfId="0" applyFont="1" applyFill="1" applyAlignment="1">
      <alignment horizontal="left" vertical="top" wrapText="1"/>
    </xf>
    <xf numFmtId="0" fontId="34" fillId="0" borderId="0" xfId="3" applyFill="1" applyAlignment="1">
      <alignment horizontal="right" vertical="top" wrapText="1"/>
    </xf>
    <xf numFmtId="0" fontId="35" fillId="0" borderId="0" xfId="0" applyFont="1" applyFill="1"/>
    <xf numFmtId="0" fontId="13" fillId="0" borderId="0" xfId="0" applyFont="1" applyFill="1"/>
    <xf numFmtId="0" fontId="36" fillId="0" borderId="0" xfId="0" applyFont="1" applyFill="1" applyAlignment="1">
      <alignment vertical="center"/>
    </xf>
    <xf numFmtId="0" fontId="36" fillId="0" borderId="0" xfId="0" applyFont="1" applyFill="1" applyAlignment="1"/>
    <xf numFmtId="0" fontId="14" fillId="4" borderId="10" xfId="0" applyFont="1" applyFill="1" applyBorder="1" applyAlignment="1">
      <alignment horizontal="center" wrapText="1"/>
    </xf>
    <xf numFmtId="164" fontId="7" fillId="9" borderId="2" xfId="1" applyNumberFormat="1" applyFont="1" applyFill="1" applyBorder="1" applyAlignment="1" applyProtection="1">
      <alignment horizontal="left"/>
      <protection locked="0"/>
    </xf>
    <xf numFmtId="166" fontId="3" fillId="3" borderId="2" xfId="2" applyNumberFormat="1" applyFont="1" applyFill="1" applyBorder="1" applyAlignment="1" applyProtection="1">
      <alignment horizontal="center"/>
    </xf>
    <xf numFmtId="166" fontId="0" fillId="2" borderId="0" xfId="0" applyNumberFormat="1" applyFill="1" applyBorder="1" applyProtection="1"/>
    <xf numFmtId="0" fontId="1" fillId="0" borderId="28" xfId="0" applyFont="1" applyFill="1" applyBorder="1" applyProtection="1">
      <protection locked="0"/>
    </xf>
    <xf numFmtId="0" fontId="7" fillId="0" borderId="32" xfId="0" applyNumberFormat="1" applyFont="1" applyFill="1" applyBorder="1" applyAlignment="1" applyProtection="1">
      <protection locked="0"/>
    </xf>
    <xf numFmtId="0" fontId="7" fillId="0" borderId="33" xfId="0" applyNumberFormat="1" applyFont="1" applyFill="1" applyBorder="1" applyAlignment="1" applyProtection="1">
      <protection locked="0"/>
    </xf>
    <xf numFmtId="0" fontId="7" fillId="0" borderId="31" xfId="0" applyNumberFormat="1" applyFont="1" applyFill="1" applyBorder="1" applyAlignment="1" applyProtection="1">
      <protection locked="0"/>
    </xf>
    <xf numFmtId="0" fontId="7" fillId="0" borderId="12" xfId="0" applyNumberFormat="1" applyFont="1" applyFill="1" applyBorder="1" applyProtection="1">
      <protection locked="0"/>
    </xf>
    <xf numFmtId="0" fontId="7" fillId="0" borderId="12" xfId="0" applyNumberFormat="1" applyFont="1" applyFill="1" applyBorder="1" applyAlignment="1" applyProtection="1">
      <alignment horizontal="right"/>
      <protection locked="0"/>
    </xf>
    <xf numFmtId="0" fontId="15" fillId="0" borderId="12" xfId="0" applyFont="1" applyFill="1" applyBorder="1" applyProtection="1">
      <protection locked="0"/>
    </xf>
    <xf numFmtId="164" fontId="1" fillId="0" borderId="12" xfId="1" applyNumberFormat="1" applyFont="1" applyFill="1" applyBorder="1" applyProtection="1">
      <protection locked="0"/>
    </xf>
    <xf numFmtId="164" fontId="1" fillId="0" borderId="13" xfId="1" applyNumberFormat="1" applyFont="1" applyFill="1" applyBorder="1" applyProtection="1">
      <protection locked="0"/>
    </xf>
    <xf numFmtId="164" fontId="0" fillId="0" borderId="12" xfId="1" applyNumberFormat="1" applyFont="1" applyFill="1" applyBorder="1"/>
    <xf numFmtId="0" fontId="7" fillId="0" borderId="14" xfId="0" applyNumberFormat="1" applyFont="1" applyFill="1" applyBorder="1" applyProtection="1">
      <protection locked="0"/>
    </xf>
    <xf numFmtId="0" fontId="7" fillId="0" borderId="14" xfId="0" applyFont="1" applyFill="1" applyBorder="1" applyProtection="1">
      <protection locked="0"/>
    </xf>
    <xf numFmtId="0" fontId="7" fillId="0" borderId="14" xfId="0" applyFont="1" applyFill="1" applyBorder="1" applyAlignment="1" applyProtection="1">
      <alignment horizontal="right"/>
      <protection locked="0"/>
    </xf>
    <xf numFmtId="0" fontId="15" fillId="0" borderId="14" xfId="0" applyFont="1" applyFill="1" applyBorder="1" applyProtection="1">
      <protection locked="0"/>
    </xf>
    <xf numFmtId="164" fontId="1" fillId="0" borderId="14" xfId="1" applyNumberFormat="1" applyFont="1" applyFill="1" applyBorder="1" applyProtection="1">
      <protection locked="0"/>
    </xf>
    <xf numFmtId="164" fontId="1" fillId="0" borderId="15" xfId="1" applyNumberFormat="1" applyFont="1" applyFill="1" applyBorder="1" applyProtection="1">
      <protection locked="0"/>
    </xf>
    <xf numFmtId="0" fontId="1" fillId="0" borderId="32" xfId="0" applyNumberFormat="1" applyFont="1" applyFill="1" applyBorder="1" applyAlignment="1" applyProtection="1">
      <protection locked="0"/>
    </xf>
    <xf numFmtId="0" fontId="15" fillId="0" borderId="15" xfId="0" applyFont="1" applyFill="1" applyBorder="1" applyProtection="1">
      <protection locked="0"/>
    </xf>
    <xf numFmtId="0" fontId="1" fillId="0" borderId="15" xfId="0" applyFont="1" applyFill="1" applyBorder="1" applyProtection="1">
      <protection locked="0"/>
    </xf>
    <xf numFmtId="0" fontId="1" fillId="0" borderId="14" xfId="0" applyNumberFormat="1" applyFont="1" applyFill="1" applyBorder="1" applyProtection="1">
      <protection locked="0"/>
    </xf>
    <xf numFmtId="0" fontId="7" fillId="0" borderId="14" xfId="0" applyNumberFormat="1" applyFont="1" applyFill="1" applyBorder="1" applyAlignment="1" applyProtection="1">
      <alignment horizontal="right"/>
      <protection locked="0"/>
    </xf>
    <xf numFmtId="0" fontId="1" fillId="0" borderId="14" xfId="0" applyFont="1" applyFill="1" applyBorder="1" applyProtection="1">
      <protection locked="0"/>
    </xf>
    <xf numFmtId="164" fontId="1" fillId="0" borderId="15" xfId="0" applyNumberFormat="1" applyFont="1" applyFill="1" applyBorder="1" applyProtection="1">
      <protection locked="0"/>
    </xf>
    <xf numFmtId="0" fontId="7" fillId="2" borderId="0" xfId="0" applyFont="1" applyFill="1" applyBorder="1" applyAlignment="1" applyProtection="1">
      <alignment horizontal="center" wrapText="1"/>
    </xf>
    <xf numFmtId="0" fontId="9" fillId="2" borderId="0" xfId="0" applyFont="1" applyFill="1" applyAlignment="1" applyProtection="1">
      <alignment horizontal="left" wrapText="1"/>
    </xf>
    <xf numFmtId="0" fontId="3" fillId="2" borderId="0" xfId="0" applyFont="1" applyFill="1" applyAlignment="1" applyProtection="1">
      <alignment horizontal="left" wrapText="1"/>
    </xf>
    <xf numFmtId="0" fontId="3" fillId="2" borderId="0" xfId="0" applyFont="1" applyFill="1" applyAlignment="1" applyProtection="1">
      <alignment horizontal="center" wrapText="1"/>
    </xf>
    <xf numFmtId="0" fontId="29" fillId="10" borderId="19" xfId="0" applyFont="1" applyFill="1" applyBorder="1" applyAlignment="1" applyProtection="1">
      <alignment horizontal="center"/>
    </xf>
    <xf numFmtId="0" fontId="29" fillId="10" borderId="28" xfId="0" applyFont="1" applyFill="1" applyBorder="1" applyAlignment="1" applyProtection="1">
      <alignment horizontal="center"/>
    </xf>
    <xf numFmtId="0" fontId="3" fillId="9" borderId="19" xfId="0" applyFont="1" applyFill="1" applyBorder="1" applyProtection="1"/>
    <xf numFmtId="0" fontId="3" fillId="9" borderId="28" xfId="0" applyFont="1" applyFill="1" applyBorder="1" applyProtection="1"/>
    <xf numFmtId="0" fontId="5" fillId="4" borderId="20"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5" fillId="4" borderId="23" xfId="0" applyFont="1" applyFill="1" applyBorder="1" applyAlignment="1" applyProtection="1">
      <alignment horizontal="center" vertical="center" wrapText="1"/>
    </xf>
    <xf numFmtId="0" fontId="5" fillId="4" borderId="22"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165" fontId="5" fillId="4" borderId="11" xfId="0" applyNumberFormat="1" applyFont="1" applyFill="1" applyBorder="1" applyAlignment="1" applyProtection="1">
      <alignment horizontal="center" vertical="center" wrapText="1"/>
    </xf>
    <xf numFmtId="165" fontId="5" fillId="4" borderId="17" xfId="0" applyNumberFormat="1" applyFont="1" applyFill="1" applyBorder="1" applyAlignment="1" applyProtection="1">
      <alignment horizontal="center" vertical="center" wrapText="1"/>
    </xf>
    <xf numFmtId="165" fontId="5" fillId="4" borderId="18" xfId="0" applyNumberFormat="1" applyFont="1" applyFill="1" applyBorder="1" applyAlignment="1" applyProtection="1">
      <alignment horizontal="center" vertical="center" wrapText="1"/>
    </xf>
    <xf numFmtId="0" fontId="8" fillId="2" borderId="0" xfId="0" applyFont="1" applyFill="1" applyBorder="1" applyAlignment="1" applyProtection="1">
      <alignment horizontal="center"/>
    </xf>
    <xf numFmtId="0" fontId="1" fillId="0" borderId="0"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1" fillId="0" borderId="0" xfId="0" applyFont="1" applyFill="1" applyAlignment="1">
      <alignment horizontal="left" vertical="top" wrapText="1"/>
    </xf>
    <xf numFmtId="0" fontId="7" fillId="0" borderId="0" xfId="0" applyFont="1" applyFill="1" applyAlignment="1">
      <alignment horizontal="left" vertical="top" wrapText="1"/>
    </xf>
    <xf numFmtId="0" fontId="36" fillId="0" borderId="0" xfId="0" applyFont="1" applyFill="1" applyAlignment="1">
      <alignment horizontal="left" vertical="top" wrapText="1"/>
    </xf>
    <xf numFmtId="0" fontId="13" fillId="0" borderId="0" xfId="0" applyFont="1" applyFill="1" applyAlignment="1">
      <alignment horizontal="left" vertical="top" wrapText="1"/>
    </xf>
    <xf numFmtId="0" fontId="11" fillId="0" borderId="0" xfId="0" applyFont="1" applyFill="1" applyAlignment="1">
      <alignment horizontal="left" vertical="top" wrapText="1"/>
    </xf>
    <xf numFmtId="2" fontId="1" fillId="0" borderId="0" xfId="0" applyNumberFormat="1" applyFont="1" applyFill="1" applyAlignment="1">
      <alignment vertical="top" wrapText="1"/>
    </xf>
    <xf numFmtId="2" fontId="7" fillId="0" borderId="0" xfId="0" applyNumberFormat="1" applyFont="1" applyAlignment="1">
      <alignment vertical="top" wrapText="1"/>
    </xf>
    <xf numFmtId="0" fontId="34" fillId="0" borderId="0" xfId="3" applyFill="1" applyAlignment="1">
      <alignment horizontal="center" vertical="top" wrapText="1"/>
    </xf>
    <xf numFmtId="0" fontId="7" fillId="0" borderId="32" xfId="0" applyFont="1" applyFill="1" applyBorder="1" applyAlignment="1" applyProtection="1">
      <alignment horizontal="left"/>
    </xf>
    <xf numFmtId="0" fontId="7" fillId="0" borderId="33" xfId="0" applyFont="1" applyFill="1" applyBorder="1" applyAlignment="1" applyProtection="1">
      <alignment horizontal="left"/>
    </xf>
    <xf numFmtId="0" fontId="7" fillId="0" borderId="31" xfId="0" applyFont="1" applyFill="1" applyBorder="1" applyAlignment="1" applyProtection="1">
      <alignment horizontal="left"/>
    </xf>
    <xf numFmtId="0" fontId="8" fillId="0" borderId="0" xfId="0" applyFont="1" applyFill="1" applyAlignment="1">
      <alignment horizontal="center" vertical="top" wrapText="1"/>
    </xf>
    <xf numFmtId="0" fontId="7" fillId="0" borderId="0" xfId="0" applyFont="1" applyFill="1" applyAlignment="1">
      <alignment horizontal="center" vertical="top" wrapText="1"/>
    </xf>
    <xf numFmtId="0" fontId="3" fillId="0" borderId="34"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1" fillId="0" borderId="35" xfId="0" applyFont="1" applyFill="1" applyBorder="1" applyAlignment="1" applyProtection="1">
      <alignment horizontal="left"/>
    </xf>
    <xf numFmtId="0" fontId="7" fillId="0" borderId="36" xfId="0" applyFont="1" applyFill="1" applyBorder="1" applyAlignment="1" applyProtection="1">
      <alignment horizontal="left"/>
    </xf>
    <xf numFmtId="0" fontId="7" fillId="0" borderId="30" xfId="0" applyFont="1" applyFill="1" applyBorder="1" applyAlignment="1" applyProtection="1">
      <alignment horizontal="left"/>
    </xf>
    <xf numFmtId="0" fontId="7" fillId="0" borderId="37" xfId="0" applyFont="1" applyFill="1" applyBorder="1" applyAlignment="1" applyProtection="1">
      <alignment horizontal="left"/>
    </xf>
    <xf numFmtId="0" fontId="7" fillId="0" borderId="38" xfId="0" applyFont="1" applyFill="1" applyBorder="1" applyAlignment="1" applyProtection="1">
      <alignment horizontal="left"/>
    </xf>
    <xf numFmtId="0" fontId="7" fillId="0" borderId="39" xfId="0" applyFont="1" applyFill="1" applyBorder="1" applyAlignment="1" applyProtection="1">
      <alignment horizontal="left"/>
    </xf>
    <xf numFmtId="0" fontId="7" fillId="0" borderId="35" xfId="0" applyFont="1" applyFill="1" applyBorder="1" applyAlignment="1" applyProtection="1">
      <alignment horizontal="left"/>
    </xf>
    <xf numFmtId="0" fontId="7" fillId="0" borderId="40" xfId="0" applyFont="1" applyFill="1" applyBorder="1" applyAlignment="1" applyProtection="1">
      <alignment horizontal="left"/>
    </xf>
    <xf numFmtId="0" fontId="7" fillId="0" borderId="41" xfId="0" applyFont="1" applyFill="1" applyBorder="1" applyAlignment="1" applyProtection="1">
      <alignment horizontal="left"/>
    </xf>
    <xf numFmtId="0" fontId="14" fillId="4" borderId="19" xfId="0" applyFont="1" applyFill="1" applyBorder="1" applyAlignment="1">
      <alignment horizontal="center" wrapText="1"/>
    </xf>
    <xf numFmtId="0" fontId="14" fillId="4" borderId="28" xfId="0" applyFont="1" applyFill="1" applyBorder="1" applyAlignment="1">
      <alignment horizontal="center" wrapText="1"/>
    </xf>
    <xf numFmtId="0" fontId="12" fillId="4" borderId="20" xfId="0" applyFont="1" applyFill="1" applyBorder="1" applyAlignment="1">
      <alignment horizontal="center"/>
    </xf>
    <xf numFmtId="0" fontId="13" fillId="4" borderId="8" xfId="0" applyFont="1" applyFill="1" applyBorder="1" applyAlignment="1">
      <alignment horizontal="center"/>
    </xf>
    <xf numFmtId="0" fontId="13" fillId="4" borderId="23" xfId="0" applyFont="1" applyFill="1" applyBorder="1" applyAlignment="1">
      <alignment horizontal="center"/>
    </xf>
    <xf numFmtId="49" fontId="12" fillId="4" borderId="22" xfId="0" applyNumberFormat="1" applyFont="1" applyFill="1" applyBorder="1" applyAlignment="1">
      <alignment horizontal="center"/>
    </xf>
    <xf numFmtId="49" fontId="13" fillId="4" borderId="0" xfId="0" applyNumberFormat="1" applyFont="1" applyFill="1" applyBorder="1" applyAlignment="1">
      <alignment horizontal="center"/>
    </xf>
    <xf numFmtId="49" fontId="13" fillId="4" borderId="10" xfId="0" applyNumberFormat="1" applyFont="1" applyFill="1" applyBorder="1" applyAlignment="1">
      <alignment horizontal="center"/>
    </xf>
    <xf numFmtId="49" fontId="12" fillId="4" borderId="0" xfId="0" applyNumberFormat="1" applyFont="1" applyFill="1" applyBorder="1" applyAlignment="1">
      <alignment horizontal="center"/>
    </xf>
    <xf numFmtId="49" fontId="12" fillId="4" borderId="10" xfId="0" applyNumberFormat="1" applyFont="1" applyFill="1" applyBorder="1" applyAlignment="1">
      <alignment horizontal="center"/>
    </xf>
    <xf numFmtId="0" fontId="12" fillId="4" borderId="22" xfId="0" applyFont="1" applyFill="1" applyBorder="1" applyAlignment="1">
      <alignment horizontal="center"/>
    </xf>
    <xf numFmtId="0" fontId="12" fillId="4" borderId="0" xfId="0" applyFont="1" applyFill="1" applyBorder="1" applyAlignment="1">
      <alignment horizontal="center"/>
    </xf>
    <xf numFmtId="0" fontId="12" fillId="4" borderId="10" xfId="0" applyFont="1" applyFill="1" applyBorder="1" applyAlignment="1">
      <alignment horizontal="center"/>
    </xf>
    <xf numFmtId="0" fontId="14" fillId="4" borderId="20" xfId="0" applyFont="1" applyFill="1" applyBorder="1" applyAlignment="1">
      <alignment horizontal="center"/>
    </xf>
    <xf numFmtId="0" fontId="14" fillId="4" borderId="8" xfId="0" applyFont="1" applyFill="1" applyBorder="1" applyAlignment="1">
      <alignment horizontal="center"/>
    </xf>
    <xf numFmtId="0" fontId="14" fillId="4" borderId="23" xfId="0" applyFont="1" applyFill="1" applyBorder="1" applyAlignment="1">
      <alignment horizontal="center"/>
    </xf>
    <xf numFmtId="0" fontId="12" fillId="4" borderId="11" xfId="0" applyFont="1" applyFill="1" applyBorder="1" applyAlignment="1">
      <alignment horizontal="center"/>
    </xf>
    <xf numFmtId="0" fontId="13" fillId="4" borderId="17" xfId="0" applyFont="1" applyFill="1" applyBorder="1" applyAlignment="1">
      <alignment horizontal="center"/>
    </xf>
    <xf numFmtId="0" fontId="13" fillId="4" borderId="18" xfId="0" applyFont="1" applyFill="1" applyBorder="1" applyAlignment="1">
      <alignment horizontal="center"/>
    </xf>
    <xf numFmtId="0" fontId="14" fillId="7" borderId="19" xfId="0" applyFont="1" applyFill="1" applyBorder="1" applyAlignment="1">
      <alignment horizontal="center" vertical="center"/>
    </xf>
    <xf numFmtId="0" fontId="0" fillId="0" borderId="27" xfId="0" applyBorder="1"/>
    <xf numFmtId="0" fontId="0" fillId="0" borderId="28" xfId="0" applyBorder="1"/>
    <xf numFmtId="0" fontId="14" fillId="4" borderId="11" xfId="0" applyFont="1" applyFill="1" applyBorder="1" applyAlignment="1">
      <alignment horizontal="center" wrapText="1"/>
    </xf>
    <xf numFmtId="0" fontId="14" fillId="4" borderId="17" xfId="0" applyFont="1" applyFill="1" applyBorder="1" applyAlignment="1">
      <alignment horizontal="center" wrapText="1"/>
    </xf>
    <xf numFmtId="0" fontId="0" fillId="0" borderId="0" xfId="0" applyFill="1" applyAlignment="1"/>
    <xf numFmtId="0" fontId="0" fillId="0" borderId="0" xfId="0" applyAlignment="1"/>
    <xf numFmtId="0" fontId="22" fillId="4" borderId="20" xfId="0" applyFont="1" applyFill="1" applyBorder="1" applyAlignment="1">
      <alignment horizontal="center" wrapText="1"/>
    </xf>
    <xf numFmtId="0" fontId="22" fillId="4" borderId="8" xfId="0" applyFont="1" applyFill="1" applyBorder="1" applyAlignment="1">
      <alignment horizontal="center" wrapText="1"/>
    </xf>
    <xf numFmtId="165" fontId="14" fillId="4" borderId="22" xfId="0" applyNumberFormat="1" applyFont="1" applyFill="1" applyBorder="1" applyAlignment="1">
      <alignment horizontal="center"/>
    </xf>
    <xf numFmtId="165" fontId="14" fillId="4" borderId="0" xfId="0" applyNumberFormat="1" applyFont="1" applyFill="1" applyBorder="1" applyAlignment="1">
      <alignment horizontal="center"/>
    </xf>
    <xf numFmtId="0" fontId="14" fillId="4" borderId="22" xfId="0" applyFont="1" applyFill="1" applyBorder="1" applyAlignment="1">
      <alignment horizontal="center"/>
    </xf>
    <xf numFmtId="0" fontId="14" fillId="4" borderId="0" xfId="0" applyFont="1" applyFill="1" applyBorder="1" applyAlignment="1">
      <alignment horizontal="center"/>
    </xf>
    <xf numFmtId="0" fontId="12" fillId="4" borderId="20" xfId="0" applyFont="1" applyFill="1" applyBorder="1" applyAlignment="1">
      <alignment horizontal="center" wrapText="1"/>
    </xf>
    <xf numFmtId="0" fontId="12" fillId="4" borderId="8" xfId="0" applyFont="1" applyFill="1" applyBorder="1" applyAlignment="1">
      <alignment horizontal="center" wrapText="1"/>
    </xf>
    <xf numFmtId="0" fontId="12" fillId="4" borderId="23" xfId="0" applyFont="1" applyFill="1" applyBorder="1" applyAlignment="1">
      <alignment horizontal="center" wrapText="1"/>
    </xf>
    <xf numFmtId="0" fontId="14" fillId="4" borderId="19" xfId="0" applyFont="1" applyFill="1" applyBorder="1" applyAlignment="1">
      <alignment horizontal="left" wrapText="1"/>
    </xf>
    <xf numFmtId="0" fontId="0" fillId="0" borderId="27" xfId="0" applyBorder="1" applyAlignment="1">
      <alignment horizontal="left"/>
    </xf>
    <xf numFmtId="0" fontId="0" fillId="0" borderId="19" xfId="0" applyBorder="1" applyAlignment="1">
      <alignment horizontal="center"/>
    </xf>
    <xf numFmtId="0" fontId="0" fillId="0" borderId="28" xfId="0" applyBorder="1" applyAlignment="1">
      <alignment horizontal="center"/>
    </xf>
    <xf numFmtId="165" fontId="12" fillId="4" borderId="22" xfId="0" applyNumberFormat="1" applyFont="1" applyFill="1" applyBorder="1" applyAlignment="1">
      <alignment horizontal="center"/>
    </xf>
    <xf numFmtId="165" fontId="12" fillId="4" borderId="0" xfId="0" applyNumberFormat="1" applyFont="1" applyFill="1" applyBorder="1" applyAlignment="1">
      <alignment horizontal="center"/>
    </xf>
    <xf numFmtId="165" fontId="12" fillId="4" borderId="10" xfId="0" applyNumberFormat="1" applyFont="1" applyFill="1" applyBorder="1" applyAlignment="1">
      <alignment horizontal="center"/>
    </xf>
    <xf numFmtId="0" fontId="12" fillId="4" borderId="11" xfId="0" applyFont="1" applyFill="1" applyBorder="1" applyAlignment="1">
      <alignment horizontal="center" wrapText="1"/>
    </xf>
    <xf numFmtId="0" fontId="12" fillId="4" borderId="17" xfId="0" applyFont="1" applyFill="1" applyBorder="1" applyAlignment="1">
      <alignment horizontal="center" wrapText="1"/>
    </xf>
    <xf numFmtId="0" fontId="12" fillId="4" borderId="18" xfId="0" applyFont="1" applyFill="1" applyBorder="1" applyAlignment="1">
      <alignment horizontal="center" wrapText="1"/>
    </xf>
    <xf numFmtId="0" fontId="14" fillId="4" borderId="19" xfId="0" applyFont="1" applyFill="1" applyBorder="1" applyAlignment="1">
      <alignment horizontal="center"/>
    </xf>
    <xf numFmtId="0" fontId="14" fillId="4" borderId="28" xfId="0" applyFont="1" applyFill="1" applyBorder="1" applyAlignment="1">
      <alignment horizontal="center"/>
    </xf>
    <xf numFmtId="0" fontId="14" fillId="4" borderId="20" xfId="0" applyFont="1" applyFill="1" applyBorder="1" applyAlignment="1">
      <alignment horizontal="center" wrapText="1"/>
    </xf>
    <xf numFmtId="0" fontId="14" fillId="4" borderId="8" xfId="0" applyFont="1" applyFill="1" applyBorder="1" applyAlignment="1">
      <alignment horizontal="center" wrapText="1"/>
    </xf>
    <xf numFmtId="0" fontId="14" fillId="4" borderId="23" xfId="0" applyFont="1" applyFill="1" applyBorder="1" applyAlignment="1">
      <alignment horizontal="center" wrapText="1"/>
    </xf>
    <xf numFmtId="0" fontId="14" fillId="4" borderId="22" xfId="0" applyFont="1" applyFill="1" applyBorder="1" applyAlignment="1">
      <alignment horizontal="center" wrapText="1"/>
    </xf>
    <xf numFmtId="0" fontId="14" fillId="4" borderId="0" xfId="0" applyFont="1" applyFill="1" applyBorder="1" applyAlignment="1">
      <alignment horizontal="center" wrapText="1"/>
    </xf>
    <xf numFmtId="0" fontId="14" fillId="4" borderId="10" xfId="0" applyFont="1" applyFill="1" applyBorder="1" applyAlignment="1">
      <alignment horizontal="center" wrapText="1"/>
    </xf>
    <xf numFmtId="0" fontId="17" fillId="4" borderId="22" xfId="0" applyFont="1" applyFill="1" applyBorder="1" applyAlignment="1">
      <alignment horizontal="center" wrapText="1"/>
    </xf>
    <xf numFmtId="0" fontId="17" fillId="4" borderId="0" xfId="0" applyFont="1" applyFill="1" applyBorder="1" applyAlignment="1">
      <alignment horizontal="center" wrapText="1"/>
    </xf>
    <xf numFmtId="0" fontId="17" fillId="4" borderId="10" xfId="0" applyFont="1" applyFill="1" applyBorder="1" applyAlignment="1">
      <alignment horizontal="center" wrapText="1"/>
    </xf>
    <xf numFmtId="0" fontId="14" fillId="4" borderId="18" xfId="0" applyFont="1" applyFill="1" applyBorder="1" applyAlignment="1">
      <alignment horizontal="center" wrapText="1"/>
    </xf>
    <xf numFmtId="165" fontId="17" fillId="4" borderId="22" xfId="0" applyNumberFormat="1" applyFont="1" applyFill="1" applyBorder="1" applyAlignment="1">
      <alignment horizontal="center" wrapText="1"/>
    </xf>
    <xf numFmtId="165" fontId="17" fillId="4" borderId="0" xfId="0" applyNumberFormat="1" applyFont="1" applyFill="1" applyBorder="1" applyAlignment="1">
      <alignment horizontal="center" wrapText="1"/>
    </xf>
    <xf numFmtId="165" fontId="17" fillId="4" borderId="10" xfId="0" applyNumberFormat="1" applyFont="1" applyFill="1" applyBorder="1" applyAlignment="1">
      <alignment horizontal="center" wrapText="1"/>
    </xf>
    <xf numFmtId="166" fontId="1" fillId="3" borderId="1" xfId="2" applyNumberFormat="1" applyFont="1" applyFill="1" applyBorder="1" applyAlignment="1" applyProtection="1">
      <alignment horizontal="center"/>
    </xf>
    <xf numFmtId="166" fontId="1" fillId="3" borderId="1" xfId="2" applyNumberFormat="1" applyFont="1" applyFill="1" applyBorder="1" applyAlignment="1" applyProtection="1">
      <alignment horizontal="right"/>
    </xf>
    <xf numFmtId="166" fontId="1" fillId="8" borderId="1" xfId="2" applyNumberFormat="1" applyFont="1" applyFill="1" applyBorder="1" applyAlignment="1" applyProtection="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9525</xdr:colOff>
      <xdr:row>12</xdr:row>
      <xdr:rowOff>0</xdr:rowOff>
    </xdr:from>
    <xdr:to>
      <xdr:col>6</xdr:col>
      <xdr:colOff>0</xdr:colOff>
      <xdr:row>12</xdr:row>
      <xdr:rowOff>0</xdr:rowOff>
    </xdr:to>
    <xdr:sp macro="" textlink="">
      <xdr:nvSpPr>
        <xdr:cNvPr id="1025" name="Text Box 1"/>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26" name="Text Box 2"/>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9525</xdr:colOff>
      <xdr:row>12</xdr:row>
      <xdr:rowOff>0</xdr:rowOff>
    </xdr:from>
    <xdr:to>
      <xdr:col>6</xdr:col>
      <xdr:colOff>0</xdr:colOff>
      <xdr:row>12</xdr:row>
      <xdr:rowOff>0</xdr:rowOff>
    </xdr:to>
    <xdr:sp macro="" textlink="">
      <xdr:nvSpPr>
        <xdr:cNvPr id="1027" name="Text Box 3"/>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28" name="Text Box 4"/>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9525</xdr:colOff>
      <xdr:row>12</xdr:row>
      <xdr:rowOff>0</xdr:rowOff>
    </xdr:from>
    <xdr:to>
      <xdr:col>6</xdr:col>
      <xdr:colOff>0</xdr:colOff>
      <xdr:row>12</xdr:row>
      <xdr:rowOff>0</xdr:rowOff>
    </xdr:to>
    <xdr:sp macro="" textlink="">
      <xdr:nvSpPr>
        <xdr:cNvPr id="1029" name="Text Box 5"/>
        <xdr:cNvSpPr txBox="1">
          <a:spLocks noChangeArrowheads="1"/>
        </xdr:cNvSpPr>
      </xdr:nvSpPr>
      <xdr:spPr bwMode="auto">
        <a:xfrm>
          <a:off x="66675" y="4895850"/>
          <a:ext cx="62388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The following schedules are required for "power pools" that facilitated claims of specific purchases (as defined in the Power Source Disclosure Program) and/or "registered renewable wholesalers" that received funds through the Customer Credit Subaccount.</a:t>
          </a:r>
        </a:p>
      </xdr:txBody>
    </xdr:sp>
    <xdr:clientData/>
  </xdr:twoCellAnchor>
  <xdr:twoCellAnchor>
    <xdr:from>
      <xdr:col>1</xdr:col>
      <xdr:colOff>514350</xdr:colOff>
      <xdr:row>16</xdr:row>
      <xdr:rowOff>0</xdr:rowOff>
    </xdr:from>
    <xdr:to>
      <xdr:col>2</xdr:col>
      <xdr:colOff>114300</xdr:colOff>
      <xdr:row>16</xdr:row>
      <xdr:rowOff>0</xdr:rowOff>
    </xdr:to>
    <xdr:sp macro="" textlink="">
      <xdr:nvSpPr>
        <xdr:cNvPr id="1030" name="Text Box 6"/>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1</xdr:colOff>
      <xdr:row>19</xdr:row>
      <xdr:rowOff>1275520</xdr:rowOff>
    </xdr:from>
    <xdr:to>
      <xdr:col>6</xdr:col>
      <xdr:colOff>33132</xdr:colOff>
      <xdr:row>20</xdr:row>
      <xdr:rowOff>2700130</xdr:rowOff>
    </xdr:to>
    <xdr:sp macro="" textlink="">
      <xdr:nvSpPr>
        <xdr:cNvPr id="5" name="TextBox 4"/>
        <xdr:cNvSpPr txBox="1"/>
      </xdr:nvSpPr>
      <xdr:spPr>
        <a:xfrm>
          <a:off x="57979" y="8481390"/>
          <a:ext cx="6361044" cy="2758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 Name </a:t>
          </a:r>
          <a:r>
            <a:rPr lang="en-US" sz="1100"/>
            <a:t>-</a:t>
          </a:r>
          <a:r>
            <a:rPr lang="en-US" sz="1100" baseline="0"/>
            <a:t> This can be any name you use to identify the facility. For unbundled RECs, please include the term "REC Only" in parentheses after the facility name. </a:t>
          </a:r>
        </a:p>
        <a:p>
          <a:pPr marL="171450" indent="-171450">
            <a:buFont typeface="Arial" panose="020B0604020202020204" pitchFamily="34" charset="0"/>
            <a:buChar char="•"/>
          </a:pPr>
          <a:r>
            <a:rPr lang="en-US" sz="1100" u="sng" baseline="0"/>
            <a:t>Resource Type </a:t>
          </a:r>
          <a:r>
            <a:rPr lang="en-US" sz="1100" baseline="0"/>
            <a:t>- Provide the resource type (solar, natural gas, etc</a:t>
          </a:r>
          <a:r>
            <a:rPr lang="en-US" sz="1100" baseline="0">
              <a:solidFill>
                <a:sysClr val="windowText" lastClr="000000"/>
              </a:solidFill>
            </a:rPr>
            <a:t>.</a:t>
          </a:r>
          <a:r>
            <a:rPr lang="en-US" sz="1100" baseline="0"/>
            <a:t>) that this facilty uses to generate electricity</a:t>
          </a:r>
        </a:p>
        <a:p>
          <a:pPr marL="171450" indent="-171450">
            <a:buFont typeface="Arial" panose="020B0604020202020204" pitchFamily="34" charset="0"/>
            <a:buChar char="•"/>
          </a:pPr>
          <a:r>
            <a:rPr lang="en-US" sz="1100" u="sng" baseline="0"/>
            <a:t>Location</a:t>
          </a:r>
          <a:r>
            <a:rPr lang="en-US" sz="1100" baseline="0"/>
            <a:t> - Provide the state or province in which the facility is located.</a:t>
          </a:r>
        </a:p>
        <a:p>
          <a:pPr marL="171450" indent="-171450">
            <a:buFont typeface="Arial" panose="020B0604020202020204" pitchFamily="34" charset="0"/>
            <a:buChar char="•"/>
          </a:pPr>
          <a:r>
            <a:rPr lang="en-US" sz="1100" u="sng" baseline="0"/>
            <a:t>Identification Numbers </a:t>
          </a:r>
          <a:r>
            <a:rPr lang="en-US" sz="1100" baseline="0"/>
            <a:t>- Provide </a:t>
          </a:r>
          <a:r>
            <a:rPr lang="en-US" sz="1100" u="sng" baseline="0"/>
            <a:t>at least one</a:t>
          </a:r>
          <a:r>
            <a:rPr lang="en-US" sz="1100" u="none" baseline="0"/>
            <a:t> identification number from either WREGIS, the Energy Information Agency (EIA ID), the California Energy Commission (CEC Plant ID), or the Federal Energy Regulatory Commission (FERC QF ID).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100" u="sng" baseline="0"/>
            <a:t>Gross Kilowatt Hours Procured </a:t>
          </a:r>
          <a:r>
            <a:rPr lang="en-US" sz="1100" u="none" baseline="0"/>
            <a:t>- Provide the quantity of electricity procured from the generating facility.</a:t>
          </a:r>
        </a:p>
        <a:p>
          <a:pPr marL="171450" indent="-171450">
            <a:buFont typeface="Arial" panose="020B0604020202020204" pitchFamily="34" charset="0"/>
            <a:buChar char="•"/>
          </a:pPr>
          <a:r>
            <a:rPr lang="en-US" sz="1100" u="sng" baseline="0"/>
            <a:t>Kilowatt Hours Resold or Consumed </a:t>
          </a:r>
          <a:r>
            <a:rPr lang="en-US" sz="1100" u="none" baseline="0"/>
            <a:t>- Provide the quantity of electricity resold or consumed onsite (such as for street lighting) from the generating facility. </a:t>
          </a:r>
        </a:p>
        <a:p>
          <a:pPr marL="171450" indent="-171450">
            <a:buFont typeface="Arial" panose="020B0604020202020204" pitchFamily="34" charset="0"/>
            <a:buChar char="•"/>
          </a:pPr>
          <a:r>
            <a:rPr lang="en-US" sz="1100" u="sng" baseline="0"/>
            <a:t>Net Kilowatt Hours Procured </a:t>
          </a:r>
          <a:r>
            <a:rPr lang="en-US" sz="1100" u="none" baseline="0"/>
            <a:t>- Provide the quantity of kilowatt hours procured minus resold and consumed electricity. </a:t>
          </a:r>
        </a:p>
        <a:p>
          <a:pPr marL="171450" indent="-171450">
            <a:buFont typeface="Arial" panose="020B0604020202020204" pitchFamily="34" charset="0"/>
            <a:buChar char="•"/>
          </a:pPr>
          <a:endParaRPr lang="en-US" sz="1100" u="sng"/>
        </a:p>
      </xdr:txBody>
    </xdr:sp>
    <xdr:clientData/>
  </xdr:twoCellAnchor>
  <xdr:twoCellAnchor>
    <xdr:from>
      <xdr:col>1</xdr:col>
      <xdr:colOff>124239</xdr:colOff>
      <xdr:row>22</xdr:row>
      <xdr:rowOff>207066</xdr:rowOff>
    </xdr:from>
    <xdr:to>
      <xdr:col>6</xdr:col>
      <xdr:colOff>74544</xdr:colOff>
      <xdr:row>22</xdr:row>
      <xdr:rowOff>1225826</xdr:rowOff>
    </xdr:to>
    <xdr:sp macro="" textlink="">
      <xdr:nvSpPr>
        <xdr:cNvPr id="6" name="TextBox 5"/>
        <xdr:cNvSpPr txBox="1"/>
      </xdr:nvSpPr>
      <xdr:spPr>
        <a:xfrm>
          <a:off x="182217" y="12771783"/>
          <a:ext cx="6278218" cy="101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a:t>
          </a:r>
          <a:r>
            <a:rPr lang="en-US" sz="1100" u="sng" baseline="0"/>
            <a:t> Name </a:t>
          </a:r>
          <a:r>
            <a:rPr lang="en-US" sz="1100" baseline="0"/>
            <a:t>- For this column, provide the seller of electricity or the balancing authority market from which the electricity was purchased.</a:t>
          </a:r>
        </a:p>
        <a:p>
          <a:pPr marL="171450" indent="-171450">
            <a:buFont typeface="Arial" panose="020B0604020202020204" pitchFamily="34" charset="0"/>
            <a:buChar char="•"/>
          </a:pPr>
          <a:r>
            <a:rPr lang="en-US" sz="1100" u="sng" baseline="0"/>
            <a:t>Gross Kilowatt Hours Procured</a:t>
          </a:r>
        </a:p>
        <a:p>
          <a:pPr marL="171450" indent="-171450">
            <a:buFont typeface="Arial" panose="020B0604020202020204" pitchFamily="34" charset="0"/>
            <a:buChar char="•"/>
          </a:pPr>
          <a:r>
            <a:rPr lang="en-US" sz="1100" u="sng" baseline="0"/>
            <a:t>Kilowatt Hours Resold or Consumed</a:t>
          </a:r>
        </a:p>
        <a:p>
          <a:pPr marL="171450" indent="-171450">
            <a:buFont typeface="Arial" panose="020B0604020202020204" pitchFamily="34" charset="0"/>
            <a:buChar char="•"/>
          </a:pPr>
          <a:r>
            <a:rPr lang="en-US" sz="1100" u="sng" baseline="0"/>
            <a:t>Net Kilowatt Hours Procured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33610</xdr:colOff>
      <xdr:row>5</xdr:row>
      <xdr:rowOff>28014</xdr:rowOff>
    </xdr:from>
    <xdr:to>
      <xdr:col>15</xdr:col>
      <xdr:colOff>1367116</xdr:colOff>
      <xdr:row>5</xdr:row>
      <xdr:rowOff>1333499</xdr:rowOff>
    </xdr:to>
    <xdr:sp macro="" textlink="">
      <xdr:nvSpPr>
        <xdr:cNvPr id="2050" name="Text Box 2"/>
        <xdr:cNvSpPr txBox="1">
          <a:spLocks noChangeArrowheads="1"/>
        </xdr:cNvSpPr>
      </xdr:nvSpPr>
      <xdr:spPr bwMode="auto">
        <a:xfrm>
          <a:off x="358581" y="1159808"/>
          <a:ext cx="12460947" cy="1305485"/>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power procurements supporting all electricity products for which your company is filing the Annual Report.  If you need additional rows, add them from the INSERT menu. Please list all purchases (Specified and Unspecified purchases) as line items under the Facility Name heading. </a:t>
          </a:r>
          <a:r>
            <a:rPr lang="en-US" sz="1100" baseline="0">
              <a:effectLst/>
              <a:latin typeface="+mn-lt"/>
              <a:ea typeface="+mn-ea"/>
              <a:cs typeface="+mn-cs"/>
            </a:rPr>
            <a:t> Report gross kWh for each line item as loss-adjusted figures (gross kWh purchased minus losses from transmission and distribution).  If </a:t>
          </a:r>
          <a:r>
            <a:rPr lang="en-US" sz="1100">
              <a:effectLst/>
              <a:latin typeface="+mn-lt"/>
              <a:ea typeface="+mn-ea"/>
              <a:cs typeface="+mn-cs"/>
            </a:rPr>
            <a:t>a procurement was for unbundled RECs, include the term "REC Only" in parentheses after the facility name in the Facility Name column, and categorize the power as the fuel type of the generating facility from which the unbundled REC was derived. If procured power was from a transaction that expressly transferred energy only and not the RECs associated with that energy, identify the power as "Unspecified Power" in the Fuel Type column.  If the power was purchased from a power pool or wholesaler that will be filing an Annual Report with the Energy Commission (schedules 3 and 4), identify the name of the pool / wholesaler under "Facility Name. </a:t>
          </a:r>
          <a:endParaRPr lang="en-US">
            <a:effectLst/>
          </a:endParaRPr>
        </a:p>
        <a:p>
          <a:r>
            <a:rPr lang="en-US" sz="1100">
              <a:effectLst/>
              <a:latin typeface="+mn-lt"/>
              <a:ea typeface="+mn-ea"/>
              <a:cs typeface="+mn-cs"/>
            </a:rPr>
            <a:t> </a:t>
          </a:r>
        </a:p>
        <a:p>
          <a:pPr algn="l" rtl="0">
            <a:defRPr sz="1000"/>
          </a:pPr>
          <a:endParaRPr lang="en-US"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6</xdr:row>
      <xdr:rowOff>66675</xdr:rowOff>
    </xdr:from>
    <xdr:to>
      <xdr:col>4</xdr:col>
      <xdr:colOff>0</xdr:colOff>
      <xdr:row>10</xdr:row>
      <xdr:rowOff>9525</xdr:rowOff>
    </xdr:to>
    <xdr:sp macro="" textlink="">
      <xdr:nvSpPr>
        <xdr:cNvPr id="4098" name="Text Box 2"/>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1</xdr:col>
      <xdr:colOff>0</xdr:colOff>
      <xdr:row>32</xdr:row>
      <xdr:rowOff>152400</xdr:rowOff>
    </xdr:from>
    <xdr:to>
      <xdr:col>4</xdr:col>
      <xdr:colOff>0</xdr:colOff>
      <xdr:row>37</xdr:row>
      <xdr:rowOff>0</xdr:rowOff>
    </xdr:to>
    <xdr:sp macro="" textlink="">
      <xdr:nvSpPr>
        <xdr:cNvPr id="4099" name="Text Box 3"/>
        <xdr:cNvSpPr txBox="1">
          <a:spLocks noChangeArrowheads="1"/>
        </xdr:cNvSpPr>
      </xdr:nvSpPr>
      <xdr:spPr bwMode="auto">
        <a:xfrm>
          <a:off x="285750" y="5772150"/>
          <a:ext cx="5867400" cy="6572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a:t>
          </a:r>
        </a:p>
      </xdr:txBody>
    </xdr:sp>
    <xdr:clientData/>
  </xdr:twoCellAnchor>
  <xdr:twoCellAnchor>
    <xdr:from>
      <xdr:col>1</xdr:col>
      <xdr:colOff>9525</xdr:colOff>
      <xdr:row>38</xdr:row>
      <xdr:rowOff>38100</xdr:rowOff>
    </xdr:from>
    <xdr:to>
      <xdr:col>4</xdr:col>
      <xdr:colOff>9525</xdr:colOff>
      <xdr:row>38</xdr:row>
      <xdr:rowOff>419100</xdr:rowOff>
    </xdr:to>
    <xdr:sp macro="" textlink="">
      <xdr:nvSpPr>
        <xdr:cNvPr id="4100" name="Text Box 4"/>
        <xdr:cNvSpPr txBox="1">
          <a:spLocks noChangeArrowheads="1"/>
        </xdr:cNvSpPr>
      </xdr:nvSpPr>
      <xdr:spPr bwMode="auto">
        <a:xfrm>
          <a:off x="295275" y="6648450"/>
          <a:ext cx="5867400" cy="38100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twoCellAnchor>
    <xdr:from>
      <xdr:col>0</xdr:col>
      <xdr:colOff>276225</xdr:colOff>
      <xdr:row>6</xdr:row>
      <xdr:rowOff>66674</xdr:rowOff>
    </xdr:from>
    <xdr:to>
      <xdr:col>4</xdr:col>
      <xdr:colOff>28575</xdr:colOff>
      <xdr:row>11</xdr:row>
      <xdr:rowOff>19050</xdr:rowOff>
    </xdr:to>
    <xdr:sp macro="" textlink="">
      <xdr:nvSpPr>
        <xdr:cNvPr id="4102" name="Text Box 6"/>
        <xdr:cNvSpPr txBox="1">
          <a:spLocks noChangeArrowheads="1"/>
        </xdr:cNvSpPr>
      </xdr:nvSpPr>
      <xdr:spPr bwMode="auto">
        <a:xfrm>
          <a:off x="276225" y="1057274"/>
          <a:ext cx="5905500" cy="121920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specific</a:t>
          </a:r>
          <a:r>
            <a:rPr lang="en-US" sz="1000" b="0" i="0" strike="noStrike" baseline="0">
              <a:solidFill>
                <a:srgbClr val="000000"/>
              </a:solidFill>
              <a:latin typeface="Arial"/>
              <a:cs typeface="Arial"/>
            </a:rPr>
            <a:t> purchases (by fuel type) and e</a:t>
          </a:r>
          <a:r>
            <a:rPr lang="en-US" sz="1000" b="0" i="0" strike="noStrike">
              <a:solidFill>
                <a:srgbClr val="000000"/>
              </a:solidFill>
              <a:latin typeface="Arial"/>
              <a:cs typeface="Arial"/>
            </a:rPr>
            <a:t>nter these numbers in the first</a:t>
          </a:r>
          <a:r>
            <a:rPr lang="en-US" sz="1000" b="0" i="0" strike="noStrike" baseline="0">
              <a:solidFill>
                <a:srgbClr val="000000"/>
              </a:solidFill>
              <a:latin typeface="Arial"/>
              <a:cs typeface="Arial"/>
            </a:rPr>
            <a:t> column. Null power purchases should be included with Unspecified</a:t>
          </a:r>
          <a:r>
            <a:rPr lang="en-US" sz="1000" b="0" i="0" strike="noStrike">
              <a:solidFill>
                <a:srgbClr val="000000"/>
              </a:solidFill>
              <a:latin typeface="Arial"/>
              <a:cs typeface="Arial"/>
            </a:rPr>
            <a:t> Power. REC only purchases should be included</a:t>
          </a:r>
          <a:r>
            <a:rPr lang="en-US" sz="1000" b="0" i="0" strike="noStrike" baseline="0">
              <a:solidFill>
                <a:srgbClr val="000000"/>
              </a:solidFill>
              <a:latin typeface="Arial"/>
              <a:cs typeface="Arial"/>
            </a:rPr>
            <a:t> as part of the fuel type they represent. </a:t>
          </a:r>
          <a:r>
            <a:rPr lang="en-US" sz="1000" b="0" i="0" strike="noStrike">
              <a:solidFill>
                <a:srgbClr val="000000"/>
              </a:solidFill>
              <a:latin typeface="Arial"/>
              <a:cs typeface="Arial"/>
            </a:rPr>
            <a:t>The remainder of this</a:t>
          </a:r>
          <a:r>
            <a:rPr lang="en-US" sz="1000" b="0" i="0" strike="noStrike" baseline="0">
              <a:solidFill>
                <a:srgbClr val="000000"/>
              </a:solidFill>
              <a:latin typeface="Arial"/>
              <a:cs typeface="Arial"/>
            </a:rPr>
            <a:t> schedule will be automatically populated with net </a:t>
          </a:r>
          <a:r>
            <a:rPr lang="en-US" sz="1000" b="0" i="0" strike="noStrike">
              <a:solidFill>
                <a:srgbClr val="000000"/>
              </a:solidFill>
              <a:latin typeface="Arial"/>
              <a:cs typeface="Arial"/>
            </a:rPr>
            <a:t>generic purchase</a:t>
          </a:r>
          <a:r>
            <a:rPr lang="en-US" sz="1000" b="0" i="0" strike="noStrike" baseline="0">
              <a:solidFill>
                <a:srgbClr val="000000"/>
              </a:solidFill>
              <a:latin typeface="Arial"/>
              <a:cs typeface="Arial"/>
            </a:rPr>
            <a:t> and total retail sales information</a:t>
          </a:r>
          <a:r>
            <a:rPr lang="en-US" sz="1000" b="0" i="0" strike="noStrike">
              <a:solidFill>
                <a:srgbClr val="000000"/>
              </a:solidFill>
              <a:latin typeface="Arial"/>
              <a:cs typeface="Arial"/>
            </a:rPr>
            <a:t> from Schedule 1. Any difference</a:t>
          </a:r>
          <a:r>
            <a:rPr lang="en-US" sz="1000" b="0" i="0" strike="noStrike" baseline="0">
              <a:solidFill>
                <a:srgbClr val="000000"/>
              </a:solidFill>
              <a:latin typeface="Arial"/>
              <a:cs typeface="Arial"/>
            </a:rPr>
            <a:t> between total net purchases and total retail sales will be applied pro-rata to each non-renewable fuel type. The pro-rata calculations will then be divided by total retail sales to </a:t>
          </a:r>
          <a:r>
            <a:rPr lang="en-US" sz="1000" b="0" i="0" strike="noStrike">
              <a:solidFill>
                <a:srgbClr val="000000"/>
              </a:solidFill>
              <a:latin typeface="Arial"/>
              <a:cs typeface="Arial"/>
            </a:rPr>
            <a:t>calculate fuel</a:t>
          </a:r>
          <a:r>
            <a:rPr lang="en-US" sz="1000" b="0" i="0" strike="noStrike" baseline="0">
              <a:solidFill>
                <a:srgbClr val="000000"/>
              </a:solidFill>
              <a:latin typeface="Arial"/>
              <a:cs typeface="Arial"/>
            </a:rPr>
            <a:t> mix percentages. If you wish to change how the pro-rata calculation is applied, enter revised purchases in column labeled "Pro-Rata Net Purchases based on Retail Sales."</a:t>
          </a:r>
          <a:endParaRPr lang="en-US" sz="1000" b="0" i="0" strike="noStrike">
            <a:solidFill>
              <a:srgbClr val="000000"/>
            </a:solidFill>
            <a:latin typeface="Arial"/>
            <a:cs typeface="Arial"/>
          </a:endParaRPr>
        </a:p>
      </xdr:txBody>
    </xdr:sp>
    <xdr:clientData/>
  </xdr:twoCellAnchor>
  <xdr:twoCellAnchor>
    <xdr:from>
      <xdr:col>1</xdr:col>
      <xdr:colOff>0</xdr:colOff>
      <xdr:row>32</xdr:row>
      <xdr:rowOff>142875</xdr:rowOff>
    </xdr:from>
    <xdr:to>
      <xdr:col>4</xdr:col>
      <xdr:colOff>0</xdr:colOff>
      <xdr:row>37</xdr:row>
      <xdr:rowOff>0</xdr:rowOff>
    </xdr:to>
    <xdr:sp macro="" textlink="">
      <xdr:nvSpPr>
        <xdr:cNvPr id="4103" name="Text Box 7"/>
        <xdr:cNvSpPr txBox="1">
          <a:spLocks noChangeArrowheads="1"/>
        </xdr:cNvSpPr>
      </xdr:nvSpPr>
      <xdr:spPr bwMode="auto">
        <a:xfrm>
          <a:off x="285750" y="5762625"/>
          <a:ext cx="5867400" cy="6667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050" b="0" i="0" strike="noStrike">
              <a:solidFill>
                <a:srgbClr val="000000"/>
              </a:solidFill>
              <a:latin typeface="Arial"/>
              <a:cs typeface="Arial"/>
            </a:rPr>
            <a:t>COMMENTS</a:t>
          </a:r>
          <a:r>
            <a:rPr lang="en-US" sz="1200" b="0" i="0" strike="noStrike">
              <a:solidFill>
                <a:srgbClr val="000000"/>
              </a:solidFill>
              <a:latin typeface="Arial"/>
              <a:cs typeface="Arial"/>
            </a:rPr>
            <a:t>:</a:t>
          </a:r>
        </a:p>
      </xdr:txBody>
    </xdr:sp>
    <xdr:clientData/>
  </xdr:twoCellAnchor>
  <xdr:twoCellAnchor>
    <xdr:from>
      <xdr:col>0</xdr:col>
      <xdr:colOff>276225</xdr:colOff>
      <xdr:row>38</xdr:row>
      <xdr:rowOff>323849</xdr:rowOff>
    </xdr:from>
    <xdr:to>
      <xdr:col>4</xdr:col>
      <xdr:colOff>0</xdr:colOff>
      <xdr:row>38</xdr:row>
      <xdr:rowOff>428624</xdr:rowOff>
    </xdr:to>
    <xdr:sp macro="" textlink="">
      <xdr:nvSpPr>
        <xdr:cNvPr id="4104" name="Text Box 8"/>
        <xdr:cNvSpPr txBox="1">
          <a:spLocks noChangeArrowheads="1"/>
        </xdr:cNvSpPr>
      </xdr:nvSpPr>
      <xdr:spPr bwMode="auto">
        <a:xfrm>
          <a:off x="276225" y="6934199"/>
          <a:ext cx="5867400" cy="104775"/>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476250</xdr:colOff>
      <xdr:row>4</xdr:row>
      <xdr:rowOff>219448</xdr:rowOff>
    </xdr:from>
    <xdr:to>
      <xdr:col>5</xdr:col>
      <xdr:colOff>801780</xdr:colOff>
      <xdr:row>9</xdr:row>
      <xdr:rowOff>421342</xdr:rowOff>
    </xdr:to>
    <xdr:sp macro="" textlink="">
      <xdr:nvSpPr>
        <xdr:cNvPr id="6147" name="Text Box 3"/>
        <xdr:cNvSpPr txBox="1">
          <a:spLocks noChangeArrowheads="1"/>
        </xdr:cNvSpPr>
      </xdr:nvSpPr>
      <xdr:spPr bwMode="auto">
        <a:xfrm>
          <a:off x="476250" y="1104713"/>
          <a:ext cx="9323854" cy="118801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generators that sold power into your company's power pool.  If you need additional rows, add them from the INSERT menu.  </a:t>
          </a: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SELF CHECK: The total amount of power sold into the pool as shown in Schedule 3 should equal or exceed the total amount of power sold out of the pool as shown in Schedule 4.  As a check, add the total amount of energy sold into the pool per fuel type for all facilities shown on Schedule 3.  The total amount of sales into the pool by fuel type should equal or exceed the total amount of fuel sold out of the pool by fuel type as shown on Schedule 4.  Please make this check, although there is no specific worksheet for displaying the data.  If the data for Schedule 3 and 4 do not agree, please provide a written explanation for the difference.</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6</xdr:row>
      <xdr:rowOff>28575</xdr:rowOff>
    </xdr:from>
    <xdr:to>
      <xdr:col>9</xdr:col>
      <xdr:colOff>685800</xdr:colOff>
      <xdr:row>6</xdr:row>
      <xdr:rowOff>381000</xdr:rowOff>
    </xdr:to>
    <xdr:sp macro="" textlink="">
      <xdr:nvSpPr>
        <xdr:cNvPr id="7169" name="Text Box 1"/>
        <xdr:cNvSpPr txBox="1">
          <a:spLocks noChangeArrowheads="1"/>
        </xdr:cNvSpPr>
      </xdr:nvSpPr>
      <xdr:spPr bwMode="auto">
        <a:xfrm>
          <a:off x="142875" y="1019175"/>
          <a:ext cx="10963275" cy="3524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power purchased out of your power pool.  If you need additional columns, add them from the INSERT menu.  </a:t>
          </a:r>
        </a:p>
        <a:p>
          <a:pPr algn="l" rtl="0">
            <a:defRPr sz="1000"/>
          </a:pPr>
          <a:endParaRPr lang="en-US" sz="1000" b="0" i="0" strike="noStrike">
            <a:solidFill>
              <a:srgbClr val="000000"/>
            </a:solidFill>
            <a:latin typeface="Arial"/>
            <a:cs typeface="Arial"/>
          </a:endParaRPr>
        </a:p>
      </xdr:txBody>
    </xdr:sp>
    <xdr:clientData/>
  </xdr:twoCellAnchor>
  <xdr:twoCellAnchor>
    <xdr:from>
      <xdr:col>10</xdr:col>
      <xdr:colOff>266700</xdr:colOff>
      <xdr:row>38</xdr:row>
      <xdr:rowOff>114300</xdr:rowOff>
    </xdr:from>
    <xdr:to>
      <xdr:col>10</xdr:col>
      <xdr:colOff>295275</xdr:colOff>
      <xdr:row>40</xdr:row>
      <xdr:rowOff>9525</xdr:rowOff>
    </xdr:to>
    <xdr:sp macro="" textlink="">
      <xdr:nvSpPr>
        <xdr:cNvPr id="7594" name="Text Box 2"/>
        <xdr:cNvSpPr txBox="1">
          <a:spLocks noChangeArrowheads="1"/>
        </xdr:cNvSpPr>
      </xdr:nvSpPr>
      <xdr:spPr bwMode="auto">
        <a:xfrm flipH="1">
          <a:off x="11944350" y="7305675"/>
          <a:ext cx="28575" cy="219075"/>
        </a:xfrm>
        <a:prstGeom prst="rect">
          <a:avLst/>
        </a:prstGeom>
        <a:solidFill>
          <a:srgbClr val="FFFFFF"/>
        </a:solidFill>
        <a:ln w="9525">
          <a:solidFill>
            <a:srgbClr val="000000"/>
          </a:solidFill>
          <a:miter lim="800000"/>
          <a:headEnd/>
          <a:tailEnd/>
        </a:ln>
      </xdr:spPr>
    </xdr:sp>
    <xdr:clientData/>
  </xdr:twoCellAnchor>
  <xdr:twoCellAnchor>
    <xdr:from>
      <xdr:col>1</xdr:col>
      <xdr:colOff>28575</xdr:colOff>
      <xdr:row>6</xdr:row>
      <xdr:rowOff>28575</xdr:rowOff>
    </xdr:from>
    <xdr:to>
      <xdr:col>9</xdr:col>
      <xdr:colOff>685800</xdr:colOff>
      <xdr:row>6</xdr:row>
      <xdr:rowOff>381000</xdr:rowOff>
    </xdr:to>
    <xdr:sp macro="" textlink="">
      <xdr:nvSpPr>
        <xdr:cNvPr id="7171" name="Text Box 3"/>
        <xdr:cNvSpPr txBox="1">
          <a:spLocks noChangeArrowheads="1"/>
        </xdr:cNvSpPr>
      </xdr:nvSpPr>
      <xdr:spPr bwMode="auto">
        <a:xfrm>
          <a:off x="142875" y="1019175"/>
          <a:ext cx="10963275" cy="3524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Enter information about the power purchased out of your power pool.  If you need additional columns, add them from the INSERT menu.  </a:t>
          </a:r>
        </a:p>
        <a:p>
          <a:pPr algn="l" rtl="0">
            <a:defRPr sz="1000"/>
          </a:pPr>
          <a:endParaRPr lang="en-US" sz="1000" b="0" i="0" strike="noStrike">
            <a:solidFill>
              <a:srgbClr val="000000"/>
            </a:solidFill>
            <a:latin typeface="Arial"/>
            <a:cs typeface="Arial"/>
          </a:endParaRPr>
        </a:p>
      </xdr:txBody>
    </xdr:sp>
    <xdr:clientData/>
  </xdr:twoCellAnchor>
  <xdr:twoCellAnchor>
    <xdr:from>
      <xdr:col>10</xdr:col>
      <xdr:colOff>266700</xdr:colOff>
      <xdr:row>38</xdr:row>
      <xdr:rowOff>114300</xdr:rowOff>
    </xdr:from>
    <xdr:to>
      <xdr:col>10</xdr:col>
      <xdr:colOff>295275</xdr:colOff>
      <xdr:row>40</xdr:row>
      <xdr:rowOff>9525</xdr:rowOff>
    </xdr:to>
    <xdr:sp macro="" textlink="">
      <xdr:nvSpPr>
        <xdr:cNvPr id="7596" name="Text Box 4"/>
        <xdr:cNvSpPr txBox="1">
          <a:spLocks noChangeArrowheads="1"/>
        </xdr:cNvSpPr>
      </xdr:nvSpPr>
      <xdr:spPr bwMode="auto">
        <a:xfrm flipH="1">
          <a:off x="11944350" y="7305675"/>
          <a:ext cx="28575" cy="219075"/>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9</xdr:row>
      <xdr:rowOff>0</xdr:rowOff>
    </xdr:from>
    <xdr:to>
      <xdr:col>4</xdr:col>
      <xdr:colOff>876300</xdr:colOff>
      <xdr:row>25</xdr:row>
      <xdr:rowOff>85725</xdr:rowOff>
    </xdr:to>
    <xdr:sp macro="" textlink="">
      <xdr:nvSpPr>
        <xdr:cNvPr id="8193" name="Text Box 1"/>
        <xdr:cNvSpPr txBox="1">
          <a:spLocks noChangeArrowheads="1"/>
        </xdr:cNvSpPr>
      </xdr:nvSpPr>
      <xdr:spPr bwMode="auto">
        <a:xfrm>
          <a:off x="133350" y="1552575"/>
          <a:ext cx="4676775"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9</xdr:row>
      <xdr:rowOff>0</xdr:rowOff>
    </xdr:from>
    <xdr:to>
      <xdr:col>4</xdr:col>
      <xdr:colOff>876300</xdr:colOff>
      <xdr:row>25</xdr:row>
      <xdr:rowOff>85725</xdr:rowOff>
    </xdr:to>
    <xdr:sp macro="" textlink="">
      <xdr:nvSpPr>
        <xdr:cNvPr id="8194" name="Text Box 2"/>
        <xdr:cNvSpPr txBox="1">
          <a:spLocks noChangeArrowheads="1"/>
        </xdr:cNvSpPr>
      </xdr:nvSpPr>
      <xdr:spPr bwMode="auto">
        <a:xfrm>
          <a:off x="133350" y="1552575"/>
          <a:ext cx="4676775"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rtl="0"/>
          <a:r>
            <a:rPr lang="en-US" sz="1100" b="1" i="0">
              <a:effectLst/>
              <a:latin typeface="+mn-lt"/>
              <a:ea typeface="+mn-ea"/>
              <a:cs typeface="+mn-cs"/>
            </a:rPr>
            <a:t>I, </a:t>
          </a:r>
          <a:r>
            <a:rPr lang="en-US" sz="1100" b="1" i="0" u="sng">
              <a:effectLst/>
              <a:latin typeface="+mn-lt"/>
              <a:ea typeface="+mn-ea"/>
              <a:cs typeface="+mn-cs"/>
            </a:rPr>
            <a:t>Kelly A. Everidge,</a:t>
          </a:r>
          <a:r>
            <a:rPr lang="en-US" sz="1100" b="1" i="0" u="sng" baseline="0">
              <a:effectLst/>
              <a:latin typeface="+mn-lt"/>
              <a:ea typeface="+mn-ea"/>
              <a:cs typeface="+mn-cs"/>
            </a:rPr>
            <a:t> Director of Energy Compliance and Reporting</a:t>
          </a:r>
          <a:r>
            <a:rPr lang="en-US" sz="1100" b="1" i="0">
              <a:effectLst/>
              <a:latin typeface="+mn-lt"/>
              <a:ea typeface="+mn-ea"/>
              <a:cs typeface="+mn-cs"/>
            </a:rPr>
            <a:t>, declare under penalty of perjury, that the statements contained in Schedules </a:t>
          </a:r>
          <a:r>
            <a:rPr lang="en-US" sz="1100" b="1" i="0" u="sng">
              <a:effectLst/>
              <a:latin typeface="+mn-lt"/>
              <a:ea typeface="+mn-ea"/>
              <a:cs typeface="+mn-cs"/>
            </a:rPr>
            <a:t>1 &amp; 2</a:t>
          </a:r>
          <a:r>
            <a:rPr lang="en-US" sz="1100" b="1" i="0">
              <a:effectLst/>
              <a:latin typeface="+mn-lt"/>
              <a:ea typeface="+mn-ea"/>
              <a:cs typeface="+mn-cs"/>
            </a:rPr>
            <a:t> are true and correct and that I, as an authorized agent of </a:t>
          </a:r>
          <a:r>
            <a:rPr lang="en-US" sz="1100" b="1" i="0" u="sng">
              <a:effectLst/>
              <a:latin typeface="+mn-lt"/>
              <a:ea typeface="+mn-ea"/>
              <a:cs typeface="+mn-cs"/>
            </a:rPr>
            <a:t>Pacific Gas and Electric Company</a:t>
          </a:r>
          <a:r>
            <a:rPr lang="en-US" sz="1100" b="1" i="0">
              <a:effectLst/>
              <a:latin typeface="+mn-lt"/>
              <a:ea typeface="+mn-ea"/>
              <a:cs typeface="+mn-cs"/>
            </a:rPr>
            <a:t>, have authority to submit this report on the company's behalf.  I further declare that the kilowatt-hours claimed as specific purchases as shown in these Schedules were, to the best of my knowledge, sold once and only once to retail consumers.</a:t>
          </a:r>
          <a:endParaRPr lang="en-US" sz="1000">
            <a:effectLst/>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a:t>
          </a:r>
          <a:r>
            <a:rPr lang="en-US" sz="1000" b="1" i="0" strike="noStrike">
              <a:solidFill>
                <a:srgbClr val="000000"/>
              </a:solidFill>
              <a:latin typeface="Arial"/>
              <a:ea typeface="+mn-ea"/>
              <a:cs typeface="Arial"/>
            </a:rPr>
            <a:t>___</a:t>
          </a:r>
          <a:r>
            <a:rPr lang="en-US" sz="1000" b="1" i="0" u="sng" strike="noStrike">
              <a:solidFill>
                <a:srgbClr val="000000"/>
              </a:solidFill>
              <a:latin typeface="Arial"/>
              <a:ea typeface="+mn-ea"/>
              <a:cs typeface="Arial"/>
            </a:rPr>
            <a:t>5/18/2016</a:t>
          </a:r>
          <a:r>
            <a:rPr lang="en-US" sz="1000" b="1" i="0" strike="noStrike">
              <a:solidFill>
                <a:srgbClr val="000000"/>
              </a:solidFill>
              <a:latin typeface="Arial"/>
              <a:cs typeface="Arial"/>
            </a:rPr>
            <a:t>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4/2014%20Reports%20&amp;%20Regulatory%20Filings/CEC/2014%20PSDR/Submital%20Copies/2014%20PG&amp;E%20PSDR%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DP Intro"/>
      <sheetName val="Instructions"/>
      <sheetName val="PSDP Schedule 1"/>
      <sheetName val="PSDP Schedule 2"/>
      <sheetName val="PSDP Schedule 3"/>
      <sheetName val="PSDP Schedule 4"/>
      <sheetName val="PSDP Attestation"/>
    </sheetNames>
    <sheetDataSet>
      <sheetData sheetId="0"/>
      <sheetData sheetId="1"/>
      <sheetData sheetId="2">
        <row r="1">
          <cell r="L1">
            <v>0</v>
          </cell>
          <cell r="M1">
            <v>0</v>
          </cell>
          <cell r="N1">
            <v>0</v>
          </cell>
          <cell r="O1">
            <v>0</v>
          </cell>
        </row>
        <row r="2">
          <cell r="L2">
            <v>0</v>
          </cell>
          <cell r="M2">
            <v>0</v>
          </cell>
          <cell r="N2">
            <v>0</v>
          </cell>
          <cell r="O2">
            <v>0</v>
          </cell>
        </row>
        <row r="3">
          <cell r="L3">
            <v>0</v>
          </cell>
          <cell r="M3">
            <v>0</v>
          </cell>
          <cell r="N3">
            <v>0</v>
          </cell>
          <cell r="O3">
            <v>0</v>
          </cell>
        </row>
        <row r="4">
          <cell r="L4">
            <v>0</v>
          </cell>
          <cell r="M4">
            <v>0</v>
          </cell>
          <cell r="N4">
            <v>0</v>
          </cell>
          <cell r="O4">
            <v>0</v>
          </cell>
        </row>
        <row r="5">
          <cell r="L5">
            <v>0</v>
          </cell>
          <cell r="M5">
            <v>0</v>
          </cell>
          <cell r="N5">
            <v>0</v>
          </cell>
          <cell r="O5">
            <v>0</v>
          </cell>
        </row>
        <row r="8">
          <cell r="L8">
            <v>0</v>
          </cell>
          <cell r="M8">
            <v>0</v>
          </cell>
          <cell r="N8">
            <v>0</v>
          </cell>
          <cell r="O8">
            <v>0</v>
          </cell>
        </row>
        <row r="9">
          <cell r="L9" t="str">
            <v>WREGIS ID Number3</v>
          </cell>
          <cell r="M9" t="str">
            <v>EIA ID Number4</v>
          </cell>
          <cell r="N9" t="str">
            <v>CEC Plant ID Number5</v>
          </cell>
          <cell r="O9" t="str">
            <v>QF ID Number6</v>
          </cell>
        </row>
        <row r="10">
          <cell r="L10">
            <v>0</v>
          </cell>
          <cell r="M10">
            <v>0</v>
          </cell>
          <cell r="N10">
            <v>0</v>
          </cell>
          <cell r="O10">
            <v>0</v>
          </cell>
        </row>
        <row r="11">
          <cell r="L11">
            <v>0</v>
          </cell>
          <cell r="M11">
            <v>0</v>
          </cell>
          <cell r="N11">
            <v>0</v>
          </cell>
          <cell r="O11">
            <v>0</v>
          </cell>
        </row>
        <row r="12">
          <cell r="L12" t="str">
            <v>W384</v>
          </cell>
          <cell r="M12" t="str">
            <v>NA</v>
          </cell>
          <cell r="N12" t="str">
            <v>NA</v>
          </cell>
          <cell r="O12">
            <v>0</v>
          </cell>
        </row>
        <row r="13">
          <cell r="L13" t="str">
            <v>W385</v>
          </cell>
          <cell r="M13" t="str">
            <v>NA</v>
          </cell>
          <cell r="N13" t="str">
            <v>NA</v>
          </cell>
          <cell r="O13">
            <v>0</v>
          </cell>
        </row>
        <row r="14">
          <cell r="L14" t="str">
            <v>W386</v>
          </cell>
          <cell r="M14" t="str">
            <v>NA</v>
          </cell>
          <cell r="N14" t="str">
            <v>NA</v>
          </cell>
          <cell r="O14">
            <v>0</v>
          </cell>
        </row>
        <row r="15">
          <cell r="L15" t="str">
            <v>W2580</v>
          </cell>
          <cell r="M15">
            <v>57522</v>
          </cell>
          <cell r="N15" t="str">
            <v>S0176</v>
          </cell>
          <cell r="O15">
            <v>0</v>
          </cell>
        </row>
        <row r="16">
          <cell r="L16" t="str">
            <v>W2581</v>
          </cell>
          <cell r="M16">
            <v>57521</v>
          </cell>
          <cell r="N16" t="str">
            <v>S0178</v>
          </cell>
          <cell r="O16">
            <v>0</v>
          </cell>
        </row>
        <row r="17">
          <cell r="L17" t="str">
            <v>W2579</v>
          </cell>
          <cell r="M17">
            <v>57523</v>
          </cell>
          <cell r="N17" t="str">
            <v>S0177</v>
          </cell>
          <cell r="O17">
            <v>0</v>
          </cell>
        </row>
        <row r="18">
          <cell r="L18" t="str">
            <v>W2201</v>
          </cell>
          <cell r="M18">
            <v>57498</v>
          </cell>
          <cell r="N18" t="str">
            <v>S0140</v>
          </cell>
          <cell r="O18">
            <v>0</v>
          </cell>
        </row>
        <row r="19">
          <cell r="L19" t="str">
            <v>W2202</v>
          </cell>
          <cell r="M19">
            <v>57499</v>
          </cell>
          <cell r="N19" t="str">
            <v>S0138</v>
          </cell>
          <cell r="O19">
            <v>0</v>
          </cell>
        </row>
        <row r="20">
          <cell r="L20" t="str">
            <v>W2203</v>
          </cell>
          <cell r="M20">
            <v>57497</v>
          </cell>
          <cell r="N20" t="str">
            <v>S0139</v>
          </cell>
          <cell r="O20">
            <v>0</v>
          </cell>
        </row>
        <row r="21">
          <cell r="L21" t="str">
            <v>W1455</v>
          </cell>
          <cell r="M21">
            <v>57041</v>
          </cell>
          <cell r="N21" t="str">
            <v>S0110</v>
          </cell>
          <cell r="O21">
            <v>0</v>
          </cell>
        </row>
        <row r="22">
          <cell r="L22" t="str">
            <v>W3476</v>
          </cell>
          <cell r="M22">
            <v>57891</v>
          </cell>
          <cell r="N22" t="str">
            <v>S0225</v>
          </cell>
          <cell r="O22">
            <v>0</v>
          </cell>
        </row>
        <row r="23">
          <cell r="L23" t="str">
            <v>W3477</v>
          </cell>
          <cell r="M23">
            <v>57892</v>
          </cell>
          <cell r="N23" t="str">
            <v>S0224</v>
          </cell>
          <cell r="O23">
            <v>0</v>
          </cell>
        </row>
        <row r="24">
          <cell r="L24" t="str">
            <v>W3478</v>
          </cell>
          <cell r="M24">
            <v>58206</v>
          </cell>
          <cell r="N24" t="str">
            <v>S0223</v>
          </cell>
          <cell r="O24">
            <v>0</v>
          </cell>
        </row>
        <row r="25">
          <cell r="L25" t="str">
            <v>NA</v>
          </cell>
          <cell r="M25">
            <v>6099</v>
          </cell>
          <cell r="N25" t="str">
            <v>N0001</v>
          </cell>
          <cell r="O25">
            <v>0</v>
          </cell>
        </row>
        <row r="26">
          <cell r="L26" t="str">
            <v>NA</v>
          </cell>
          <cell r="M26">
            <v>6099</v>
          </cell>
          <cell r="N26" t="str">
            <v>N0001</v>
          </cell>
          <cell r="O26">
            <v>0</v>
          </cell>
        </row>
        <row r="27">
          <cell r="L27" t="str">
            <v>NA</v>
          </cell>
          <cell r="M27">
            <v>57042</v>
          </cell>
          <cell r="N27" t="str">
            <v>G1028</v>
          </cell>
          <cell r="O27">
            <v>0</v>
          </cell>
        </row>
        <row r="28">
          <cell r="L28" t="str">
            <v>NA</v>
          </cell>
          <cell r="M28">
            <v>57043</v>
          </cell>
          <cell r="N28" t="str">
            <v>G1027</v>
          </cell>
          <cell r="O28">
            <v>0</v>
          </cell>
        </row>
        <row r="29">
          <cell r="L29" t="str">
            <v>NA</v>
          </cell>
          <cell r="M29">
            <v>56532</v>
          </cell>
          <cell r="N29" t="str">
            <v>G0934</v>
          </cell>
          <cell r="O29">
            <v>0</v>
          </cell>
        </row>
        <row r="30">
          <cell r="L30" t="str">
            <v>NA</v>
          </cell>
          <cell r="M30">
            <v>56476</v>
          </cell>
          <cell r="N30" t="str">
            <v>G0950</v>
          </cell>
          <cell r="O30">
            <v>0</v>
          </cell>
        </row>
        <row r="31">
          <cell r="L31" t="str">
            <v>NA</v>
          </cell>
          <cell r="M31">
            <v>246</v>
          </cell>
          <cell r="N31" t="str">
            <v>G0933</v>
          </cell>
          <cell r="O31">
            <v>0</v>
          </cell>
        </row>
        <row r="32">
          <cell r="L32" t="str">
            <v>NA</v>
          </cell>
          <cell r="M32">
            <v>246</v>
          </cell>
          <cell r="N32" t="str">
            <v>G0933</v>
          </cell>
          <cell r="O32">
            <v>0</v>
          </cell>
        </row>
        <row r="33">
          <cell r="L33" t="str">
            <v>NA</v>
          </cell>
          <cell r="M33">
            <v>246</v>
          </cell>
          <cell r="N33" t="str">
            <v>G0933</v>
          </cell>
          <cell r="O33">
            <v>0</v>
          </cell>
        </row>
        <row r="34">
          <cell r="L34" t="str">
            <v>NA</v>
          </cell>
          <cell r="M34">
            <v>246</v>
          </cell>
          <cell r="N34" t="str">
            <v>G0933</v>
          </cell>
          <cell r="O34">
            <v>0</v>
          </cell>
        </row>
        <row r="35">
          <cell r="L35" t="str">
            <v>NA</v>
          </cell>
          <cell r="M35">
            <v>246</v>
          </cell>
          <cell r="N35" t="str">
            <v>G0933</v>
          </cell>
          <cell r="O35">
            <v>0</v>
          </cell>
        </row>
        <row r="36">
          <cell r="L36" t="str">
            <v>NA</v>
          </cell>
          <cell r="M36">
            <v>246</v>
          </cell>
          <cell r="N36" t="str">
            <v>G0933</v>
          </cell>
          <cell r="O36">
            <v>0</v>
          </cell>
        </row>
        <row r="37">
          <cell r="L37" t="str">
            <v>NA</v>
          </cell>
          <cell r="M37">
            <v>246</v>
          </cell>
          <cell r="N37" t="str">
            <v>G0933</v>
          </cell>
          <cell r="O37">
            <v>0</v>
          </cell>
        </row>
        <row r="38">
          <cell r="L38" t="str">
            <v>NA</v>
          </cell>
          <cell r="M38">
            <v>246</v>
          </cell>
          <cell r="N38" t="str">
            <v>G0933</v>
          </cell>
          <cell r="O38">
            <v>0</v>
          </cell>
        </row>
        <row r="39">
          <cell r="L39" t="str">
            <v>NA</v>
          </cell>
          <cell r="M39">
            <v>246</v>
          </cell>
          <cell r="N39" t="str">
            <v>G0933</v>
          </cell>
          <cell r="O39">
            <v>0</v>
          </cell>
        </row>
        <row r="40">
          <cell r="L40" t="str">
            <v>NA</v>
          </cell>
          <cell r="M40">
            <v>246</v>
          </cell>
          <cell r="N40" t="str">
            <v>G0933</v>
          </cell>
          <cell r="O40">
            <v>0</v>
          </cell>
        </row>
        <row r="41">
          <cell r="L41" t="str">
            <v>NA</v>
          </cell>
          <cell r="M41">
            <v>246</v>
          </cell>
          <cell r="N41" t="str">
            <v>G0933</v>
          </cell>
          <cell r="O41">
            <v>0</v>
          </cell>
        </row>
        <row r="42">
          <cell r="L42" t="str">
            <v>NA</v>
          </cell>
          <cell r="M42">
            <v>246</v>
          </cell>
          <cell r="N42" t="str">
            <v>G0933</v>
          </cell>
          <cell r="O42">
            <v>0</v>
          </cell>
        </row>
        <row r="43">
          <cell r="L43" t="str">
            <v>NA</v>
          </cell>
          <cell r="M43">
            <v>246</v>
          </cell>
          <cell r="N43" t="str">
            <v>G0933</v>
          </cell>
          <cell r="O43">
            <v>0</v>
          </cell>
        </row>
        <row r="44">
          <cell r="L44" t="str">
            <v>NA</v>
          </cell>
          <cell r="M44">
            <v>246</v>
          </cell>
          <cell r="N44" t="str">
            <v>G0933</v>
          </cell>
          <cell r="O44">
            <v>0</v>
          </cell>
        </row>
        <row r="45">
          <cell r="L45" t="str">
            <v>NA</v>
          </cell>
          <cell r="M45">
            <v>246</v>
          </cell>
          <cell r="N45" t="str">
            <v>G0933</v>
          </cell>
          <cell r="O45">
            <v>0</v>
          </cell>
        </row>
        <row r="46">
          <cell r="L46" t="str">
            <v>NA</v>
          </cell>
          <cell r="M46">
            <v>246</v>
          </cell>
          <cell r="N46" t="str">
            <v>G0933</v>
          </cell>
          <cell r="O46">
            <v>0</v>
          </cell>
        </row>
        <row r="47">
          <cell r="L47" t="str">
            <v>NA</v>
          </cell>
          <cell r="M47">
            <v>246</v>
          </cell>
          <cell r="N47" t="str">
            <v>G0933</v>
          </cell>
          <cell r="O47">
            <v>0</v>
          </cell>
        </row>
        <row r="48">
          <cell r="L48" t="str">
            <v>NA</v>
          </cell>
          <cell r="M48">
            <v>246</v>
          </cell>
          <cell r="N48" t="str">
            <v>G0933</v>
          </cell>
          <cell r="O48">
            <v>0</v>
          </cell>
        </row>
        <row r="49">
          <cell r="L49" t="str">
            <v>NA</v>
          </cell>
          <cell r="M49">
            <v>246</v>
          </cell>
          <cell r="N49" t="str">
            <v>G0933</v>
          </cell>
          <cell r="O49">
            <v>0</v>
          </cell>
        </row>
        <row r="50">
          <cell r="L50" t="str">
            <v>NA</v>
          </cell>
          <cell r="M50">
            <v>246</v>
          </cell>
          <cell r="N50" t="str">
            <v>G0933</v>
          </cell>
          <cell r="O50">
            <v>0</v>
          </cell>
        </row>
        <row r="51">
          <cell r="L51" t="str">
            <v>NA</v>
          </cell>
          <cell r="M51">
            <v>217</v>
          </cell>
          <cell r="N51" t="str">
            <v>H0019</v>
          </cell>
          <cell r="O51">
            <v>0</v>
          </cell>
        </row>
        <row r="52">
          <cell r="L52" t="str">
            <v>NA</v>
          </cell>
          <cell r="M52">
            <v>218</v>
          </cell>
          <cell r="N52" t="str">
            <v>H0020</v>
          </cell>
          <cell r="O52">
            <v>0</v>
          </cell>
        </row>
        <row r="53">
          <cell r="L53" t="str">
            <v>NA</v>
          </cell>
          <cell r="M53">
            <v>219</v>
          </cell>
          <cell r="N53" t="str">
            <v>H0023</v>
          </cell>
          <cell r="O53">
            <v>0</v>
          </cell>
        </row>
        <row r="54">
          <cell r="L54" t="str">
            <v>NA</v>
          </cell>
          <cell r="M54">
            <v>220</v>
          </cell>
          <cell r="N54" t="str">
            <v>H0052</v>
          </cell>
          <cell r="O54">
            <v>0</v>
          </cell>
        </row>
        <row r="55">
          <cell r="L55" t="str">
            <v>NA</v>
          </cell>
          <cell r="M55">
            <v>221</v>
          </cell>
          <cell r="N55" t="str">
            <v>H0057</v>
          </cell>
          <cell r="O55">
            <v>0</v>
          </cell>
        </row>
        <row r="56">
          <cell r="L56" t="str">
            <v>NA</v>
          </cell>
          <cell r="M56">
            <v>222</v>
          </cell>
          <cell r="N56" t="str">
            <v>H0087</v>
          </cell>
          <cell r="O56">
            <v>0</v>
          </cell>
        </row>
        <row r="57">
          <cell r="L57" t="str">
            <v>NA</v>
          </cell>
          <cell r="M57">
            <v>223</v>
          </cell>
          <cell r="N57" t="str">
            <v>H0088</v>
          </cell>
          <cell r="O57">
            <v>0</v>
          </cell>
        </row>
        <row r="58">
          <cell r="L58" t="str">
            <v>NA</v>
          </cell>
          <cell r="M58">
            <v>231</v>
          </cell>
          <cell r="N58" t="str">
            <v>H0121</v>
          </cell>
          <cell r="O58">
            <v>0</v>
          </cell>
        </row>
        <row r="59">
          <cell r="L59" t="str">
            <v>NA</v>
          </cell>
          <cell r="M59">
            <v>235</v>
          </cell>
          <cell r="N59" t="str">
            <v>H0154</v>
          </cell>
          <cell r="O59">
            <v>0</v>
          </cell>
        </row>
        <row r="60">
          <cell r="L60" t="str">
            <v>NA</v>
          </cell>
          <cell r="M60">
            <v>236</v>
          </cell>
          <cell r="N60" t="str">
            <v>H0155</v>
          </cell>
          <cell r="O60">
            <v>0</v>
          </cell>
        </row>
        <row r="61">
          <cell r="L61" t="str">
            <v>NA</v>
          </cell>
          <cell r="M61">
            <v>239</v>
          </cell>
          <cell r="N61" t="str">
            <v>H0171</v>
          </cell>
          <cell r="O61">
            <v>0</v>
          </cell>
        </row>
        <row r="62">
          <cell r="L62" t="str">
            <v>NA</v>
          </cell>
          <cell r="M62">
            <v>240</v>
          </cell>
          <cell r="N62" t="str">
            <v>H0215</v>
          </cell>
          <cell r="O62">
            <v>0</v>
          </cell>
        </row>
        <row r="63">
          <cell r="L63" t="str">
            <v>NA</v>
          </cell>
          <cell r="M63">
            <v>249</v>
          </cell>
          <cell r="N63" t="str">
            <v>H0250</v>
          </cell>
          <cell r="O63">
            <v>0</v>
          </cell>
        </row>
        <row r="64">
          <cell r="L64" t="str">
            <v>NA</v>
          </cell>
          <cell r="M64">
            <v>254</v>
          </cell>
          <cell r="N64" t="str">
            <v>H0272</v>
          </cell>
          <cell r="O64">
            <v>0</v>
          </cell>
        </row>
        <row r="65">
          <cell r="L65" t="str">
            <v>NA</v>
          </cell>
          <cell r="M65">
            <v>265</v>
          </cell>
          <cell r="N65" t="str">
            <v>H0388</v>
          </cell>
          <cell r="O65">
            <v>0</v>
          </cell>
        </row>
        <row r="66">
          <cell r="L66" t="str">
            <v>NA</v>
          </cell>
          <cell r="M66">
            <v>266</v>
          </cell>
          <cell r="N66" t="str">
            <v>H0389</v>
          </cell>
          <cell r="O66">
            <v>0</v>
          </cell>
        </row>
        <row r="67">
          <cell r="L67" t="str">
            <v>NA</v>
          </cell>
          <cell r="M67">
            <v>267</v>
          </cell>
          <cell r="N67" t="str">
            <v>H0390</v>
          </cell>
          <cell r="O67">
            <v>0</v>
          </cell>
        </row>
        <row r="68">
          <cell r="L68" t="str">
            <v>NA</v>
          </cell>
          <cell r="M68">
            <v>268</v>
          </cell>
          <cell r="N68" t="str">
            <v>H0391</v>
          </cell>
          <cell r="O68">
            <v>0</v>
          </cell>
        </row>
        <row r="69">
          <cell r="L69" t="str">
            <v>NA</v>
          </cell>
          <cell r="M69">
            <v>269</v>
          </cell>
          <cell r="N69" t="str">
            <v>H0392</v>
          </cell>
          <cell r="O69">
            <v>0</v>
          </cell>
        </row>
        <row r="70">
          <cell r="L70" t="str">
            <v>NA</v>
          </cell>
          <cell r="M70">
            <v>270</v>
          </cell>
          <cell r="N70" t="str">
            <v>H0393</v>
          </cell>
          <cell r="O70">
            <v>0</v>
          </cell>
        </row>
        <row r="71">
          <cell r="L71" t="str">
            <v>NA</v>
          </cell>
          <cell r="M71">
            <v>272</v>
          </cell>
          <cell r="N71" t="str">
            <v>H0395</v>
          </cell>
          <cell r="O71">
            <v>0</v>
          </cell>
        </row>
        <row r="72">
          <cell r="L72" t="str">
            <v>NA</v>
          </cell>
          <cell r="M72">
            <v>275</v>
          </cell>
          <cell r="N72" t="str">
            <v>H0417</v>
          </cell>
          <cell r="O72">
            <v>0</v>
          </cell>
        </row>
        <row r="73">
          <cell r="L73" t="str">
            <v>NA</v>
          </cell>
          <cell r="M73">
            <v>279</v>
          </cell>
          <cell r="N73" t="str">
            <v>H0431</v>
          </cell>
          <cell r="O73">
            <v>0</v>
          </cell>
        </row>
        <row r="74">
          <cell r="L74" t="str">
            <v>NA</v>
          </cell>
          <cell r="M74">
            <v>285</v>
          </cell>
          <cell r="N74" t="str">
            <v>H0498</v>
          </cell>
          <cell r="O74">
            <v>0</v>
          </cell>
        </row>
        <row r="75">
          <cell r="L75" t="str">
            <v>NA</v>
          </cell>
          <cell r="M75">
            <v>287</v>
          </cell>
          <cell r="N75" t="str">
            <v>H0516</v>
          </cell>
          <cell r="O75">
            <v>0</v>
          </cell>
        </row>
        <row r="76">
          <cell r="L76" t="str">
            <v>NA</v>
          </cell>
          <cell r="M76">
            <v>682</v>
          </cell>
          <cell r="N76" t="str">
            <v>H0266</v>
          </cell>
          <cell r="O76">
            <v>0</v>
          </cell>
        </row>
        <row r="77">
          <cell r="L77" t="str">
            <v>NA</v>
          </cell>
          <cell r="M77">
            <v>6100</v>
          </cell>
          <cell r="N77" t="str">
            <v>H0229</v>
          </cell>
          <cell r="O77">
            <v>0</v>
          </cell>
        </row>
        <row r="78">
          <cell r="L78" t="str">
            <v>W344</v>
          </cell>
          <cell r="M78">
            <v>293</v>
          </cell>
          <cell r="N78" t="str">
            <v>H0570</v>
          </cell>
          <cell r="O78">
            <v>0</v>
          </cell>
        </row>
        <row r="79">
          <cell r="L79" t="str">
            <v>W335</v>
          </cell>
          <cell r="M79">
            <v>214</v>
          </cell>
          <cell r="N79" t="str">
            <v>H0005</v>
          </cell>
          <cell r="O79">
            <v>0</v>
          </cell>
        </row>
        <row r="80">
          <cell r="L80" t="str">
            <v>W336</v>
          </cell>
          <cell r="M80">
            <v>0</v>
          </cell>
          <cell r="N80">
            <v>0</v>
          </cell>
          <cell r="O80">
            <v>0</v>
          </cell>
        </row>
        <row r="81">
          <cell r="L81" t="str">
            <v>W337</v>
          </cell>
          <cell r="M81">
            <v>225</v>
          </cell>
          <cell r="N81" t="str">
            <v>H0096</v>
          </cell>
          <cell r="O81">
            <v>0</v>
          </cell>
        </row>
        <row r="82">
          <cell r="L82" t="str">
            <v>W347</v>
          </cell>
          <cell r="M82">
            <v>227</v>
          </cell>
          <cell r="N82" t="str">
            <v>H0106</v>
          </cell>
          <cell r="O82">
            <v>0</v>
          </cell>
        </row>
        <row r="83">
          <cell r="L83" t="str">
            <v>W348</v>
          </cell>
          <cell r="M83">
            <v>229</v>
          </cell>
          <cell r="N83" t="str">
            <v>H0118</v>
          </cell>
          <cell r="O83">
            <v>0</v>
          </cell>
        </row>
        <row r="84">
          <cell r="L84" t="str">
            <v>W349</v>
          </cell>
          <cell r="M84">
            <v>230</v>
          </cell>
          <cell r="N84" t="str">
            <v>H0121</v>
          </cell>
          <cell r="O84">
            <v>0</v>
          </cell>
        </row>
        <row r="85">
          <cell r="L85" t="str">
            <v>W351</v>
          </cell>
          <cell r="M85">
            <v>232</v>
          </cell>
          <cell r="N85" t="str">
            <v>H0130</v>
          </cell>
          <cell r="O85">
            <v>0</v>
          </cell>
        </row>
        <row r="86">
          <cell r="L86" t="str">
            <v>W350</v>
          </cell>
          <cell r="M86">
            <v>233</v>
          </cell>
          <cell r="N86" t="str">
            <v>H0133</v>
          </cell>
          <cell r="O86">
            <v>0</v>
          </cell>
        </row>
        <row r="87">
          <cell r="L87" t="str">
            <v>W352</v>
          </cell>
          <cell r="M87">
            <v>237</v>
          </cell>
          <cell r="N87" t="str">
            <v>H0156</v>
          </cell>
          <cell r="O87">
            <v>0</v>
          </cell>
        </row>
        <row r="88">
          <cell r="L88" t="str">
            <v>W353</v>
          </cell>
          <cell r="M88">
            <v>241</v>
          </cell>
          <cell r="N88" t="str">
            <v>H0217</v>
          </cell>
          <cell r="O88">
            <v>0</v>
          </cell>
        </row>
        <row r="89">
          <cell r="L89" t="str">
            <v>W354</v>
          </cell>
          <cell r="M89">
            <v>242</v>
          </cell>
          <cell r="N89" t="str">
            <v>H0218</v>
          </cell>
          <cell r="O89">
            <v>0</v>
          </cell>
        </row>
        <row r="90">
          <cell r="L90" t="str">
            <v>W355</v>
          </cell>
          <cell r="M90">
            <v>243</v>
          </cell>
          <cell r="N90" t="str">
            <v>H0221</v>
          </cell>
          <cell r="O90">
            <v>0</v>
          </cell>
        </row>
        <row r="91">
          <cell r="L91" t="str">
            <v>W356</v>
          </cell>
          <cell r="M91">
            <v>244</v>
          </cell>
          <cell r="N91" t="str">
            <v>H0222</v>
          </cell>
          <cell r="O91">
            <v>0</v>
          </cell>
        </row>
        <row r="92">
          <cell r="L92" t="str">
            <v>W357</v>
          </cell>
          <cell r="M92">
            <v>248</v>
          </cell>
          <cell r="N92" t="str">
            <v>H0244</v>
          </cell>
          <cell r="O92">
            <v>0</v>
          </cell>
        </row>
        <row r="93">
          <cell r="L93" t="str">
            <v>W358</v>
          </cell>
          <cell r="M93">
            <v>7911</v>
          </cell>
          <cell r="N93" t="str">
            <v>H0267</v>
          </cell>
          <cell r="O93">
            <v>0</v>
          </cell>
        </row>
        <row r="94">
          <cell r="L94" t="str">
            <v>W3479</v>
          </cell>
          <cell r="M94">
            <v>250</v>
          </cell>
          <cell r="N94" t="str">
            <v>H0265</v>
          </cell>
          <cell r="O94">
            <v>0</v>
          </cell>
        </row>
        <row r="95">
          <cell r="L95" t="str">
            <v>W359</v>
          </cell>
          <cell r="M95">
            <v>253</v>
          </cell>
          <cell r="N95" t="str">
            <v>H0271</v>
          </cell>
          <cell r="O95">
            <v>0</v>
          </cell>
        </row>
        <row r="96">
          <cell r="L96" t="str">
            <v>W361</v>
          </cell>
          <cell r="M96">
            <v>255</v>
          </cell>
          <cell r="N96" t="str">
            <v>H0287</v>
          </cell>
          <cell r="O96">
            <v>0</v>
          </cell>
        </row>
        <row r="97">
          <cell r="L97" t="str">
            <v>W362</v>
          </cell>
          <cell r="M97">
            <v>258</v>
          </cell>
          <cell r="N97" t="str">
            <v>H0324</v>
          </cell>
          <cell r="O97">
            <v>0</v>
          </cell>
        </row>
        <row r="98">
          <cell r="L98" t="str">
            <v>W363</v>
          </cell>
          <cell r="M98">
            <v>262</v>
          </cell>
          <cell r="N98" t="str">
            <v>H0348</v>
          </cell>
          <cell r="O98">
            <v>0</v>
          </cell>
        </row>
        <row r="99">
          <cell r="L99" t="str">
            <v>W364</v>
          </cell>
          <cell r="M99">
            <v>632</v>
          </cell>
          <cell r="N99" t="str">
            <v>H0357</v>
          </cell>
          <cell r="O99">
            <v>0</v>
          </cell>
        </row>
        <row r="100">
          <cell r="L100" t="str">
            <v>W365</v>
          </cell>
          <cell r="M100">
            <v>626</v>
          </cell>
          <cell r="N100" t="str">
            <v>H0364</v>
          </cell>
          <cell r="O100">
            <v>0</v>
          </cell>
        </row>
        <row r="101">
          <cell r="L101" t="str">
            <v>W366</v>
          </cell>
          <cell r="M101">
            <v>264</v>
          </cell>
          <cell r="N101" t="str">
            <v>H0383</v>
          </cell>
          <cell r="O101">
            <v>0</v>
          </cell>
        </row>
        <row r="102">
          <cell r="L102" t="str">
            <v>W367</v>
          </cell>
          <cell r="M102">
            <v>274</v>
          </cell>
          <cell r="N102" t="str">
            <v>H0401</v>
          </cell>
          <cell r="O102">
            <v>0</v>
          </cell>
        </row>
        <row r="103">
          <cell r="L103" t="str">
            <v>W345</v>
          </cell>
          <cell r="M103" t="str">
            <v>NA</v>
          </cell>
          <cell r="N103" t="str">
            <v>H0448</v>
          </cell>
          <cell r="O103">
            <v>0</v>
          </cell>
        </row>
        <row r="104">
          <cell r="L104" t="str">
            <v>W368</v>
          </cell>
          <cell r="M104">
            <v>276</v>
          </cell>
          <cell r="N104" t="str">
            <v>H0449</v>
          </cell>
          <cell r="O104">
            <v>0</v>
          </cell>
        </row>
        <row r="105">
          <cell r="L105" t="str">
            <v>W369</v>
          </cell>
          <cell r="M105">
            <v>277</v>
          </cell>
          <cell r="N105" t="str">
            <v>H0450</v>
          </cell>
          <cell r="O105">
            <v>0</v>
          </cell>
        </row>
        <row r="106">
          <cell r="L106" t="str">
            <v>W370</v>
          </cell>
          <cell r="M106">
            <v>280</v>
          </cell>
          <cell r="N106" t="str">
            <v>H0486</v>
          </cell>
          <cell r="O106">
            <v>0</v>
          </cell>
        </row>
        <row r="107">
          <cell r="L107" t="str">
            <v>W371</v>
          </cell>
          <cell r="M107">
            <v>281</v>
          </cell>
          <cell r="N107" t="str">
            <v>H0490</v>
          </cell>
          <cell r="O107">
            <v>0</v>
          </cell>
        </row>
        <row r="108">
          <cell r="L108" t="str">
            <v>W372</v>
          </cell>
          <cell r="M108">
            <v>282</v>
          </cell>
          <cell r="N108" t="str">
            <v>H0491</v>
          </cell>
          <cell r="O108">
            <v>0</v>
          </cell>
        </row>
        <row r="109">
          <cell r="L109" t="str">
            <v>W373</v>
          </cell>
          <cell r="M109">
            <v>283</v>
          </cell>
          <cell r="N109" t="str">
            <v>H0492</v>
          </cell>
          <cell r="O109">
            <v>0</v>
          </cell>
        </row>
        <row r="110">
          <cell r="L110" t="str">
            <v>W374</v>
          </cell>
          <cell r="M110">
            <v>284</v>
          </cell>
          <cell r="N110" t="str">
            <v>H0495</v>
          </cell>
          <cell r="O110">
            <v>0</v>
          </cell>
        </row>
        <row r="111">
          <cell r="L111" t="str">
            <v>W375</v>
          </cell>
          <cell r="M111">
            <v>714</v>
          </cell>
          <cell r="N111" t="str">
            <v>H0518</v>
          </cell>
          <cell r="O111">
            <v>0</v>
          </cell>
        </row>
        <row r="112">
          <cell r="L112" t="str">
            <v>W376</v>
          </cell>
          <cell r="M112">
            <v>289</v>
          </cell>
          <cell r="N112" t="str">
            <v>H0523</v>
          </cell>
          <cell r="O112">
            <v>0</v>
          </cell>
        </row>
        <row r="113">
          <cell r="L113" t="str">
            <v>W377</v>
          </cell>
          <cell r="M113">
            <v>290</v>
          </cell>
          <cell r="N113" t="str">
            <v>H0545</v>
          </cell>
          <cell r="O113">
            <v>0</v>
          </cell>
        </row>
        <row r="114">
          <cell r="L114" t="str">
            <v>W378</v>
          </cell>
          <cell r="M114">
            <v>180</v>
          </cell>
          <cell r="N114" t="str">
            <v>H0546</v>
          </cell>
          <cell r="O114">
            <v>0</v>
          </cell>
        </row>
        <row r="115">
          <cell r="L115" t="str">
            <v>W379</v>
          </cell>
          <cell r="M115">
            <v>291</v>
          </cell>
          <cell r="N115" t="str">
            <v>H0558</v>
          </cell>
          <cell r="O115">
            <v>0</v>
          </cell>
        </row>
        <row r="116">
          <cell r="L116" t="str">
            <v>W380</v>
          </cell>
          <cell r="M116">
            <v>292</v>
          </cell>
          <cell r="N116" t="str">
            <v>H0569</v>
          </cell>
          <cell r="O116">
            <v>0</v>
          </cell>
        </row>
        <row r="117">
          <cell r="L117" t="str">
            <v>W381</v>
          </cell>
          <cell r="M117">
            <v>292</v>
          </cell>
          <cell r="N117" t="str">
            <v>H0569</v>
          </cell>
          <cell r="O117">
            <v>0</v>
          </cell>
        </row>
        <row r="118">
          <cell r="L118" t="str">
            <v>NA</v>
          </cell>
          <cell r="M118">
            <v>454</v>
          </cell>
          <cell r="N118" t="str">
            <v>H0352</v>
          </cell>
          <cell r="O118">
            <v>0</v>
          </cell>
        </row>
        <row r="119">
          <cell r="L119" t="str">
            <v>NA</v>
          </cell>
          <cell r="M119">
            <v>454</v>
          </cell>
          <cell r="N119" t="str">
            <v>H0352</v>
          </cell>
          <cell r="O119">
            <v>0</v>
          </cell>
        </row>
        <row r="120">
          <cell r="L120" t="str">
            <v>NA</v>
          </cell>
          <cell r="M120">
            <v>409</v>
          </cell>
          <cell r="N120" t="str">
            <v>H0175</v>
          </cell>
          <cell r="O120">
            <v>0</v>
          </cell>
        </row>
        <row r="121">
          <cell r="L121" t="str">
            <v>NA</v>
          </cell>
          <cell r="M121">
            <v>455</v>
          </cell>
          <cell r="N121" t="str">
            <v>H0354</v>
          </cell>
          <cell r="O121">
            <v>0</v>
          </cell>
        </row>
        <row r="122">
          <cell r="L122" t="str">
            <v>W763</v>
          </cell>
          <cell r="M122">
            <v>410</v>
          </cell>
          <cell r="N122" t="str">
            <v>H0316</v>
          </cell>
          <cell r="O122">
            <v>0</v>
          </cell>
        </row>
        <row r="123">
          <cell r="L123" t="str">
            <v>W700</v>
          </cell>
          <cell r="M123">
            <v>7646</v>
          </cell>
          <cell r="N123" t="str">
            <v>H0343</v>
          </cell>
          <cell r="O123">
            <v>0</v>
          </cell>
        </row>
        <row r="124">
          <cell r="L124" t="str">
            <v>NA</v>
          </cell>
          <cell r="M124" t="str">
            <v>NA</v>
          </cell>
          <cell r="N124" t="str">
            <v>NA</v>
          </cell>
          <cell r="O124" t="str">
            <v>02C048</v>
          </cell>
        </row>
        <row r="125">
          <cell r="L125" t="str">
            <v>NA</v>
          </cell>
          <cell r="M125">
            <v>50752</v>
          </cell>
          <cell r="N125" t="str">
            <v>G0516</v>
          </cell>
          <cell r="O125" t="str">
            <v>25C049QAA</v>
          </cell>
        </row>
        <row r="126">
          <cell r="L126" t="str">
            <v>NA</v>
          </cell>
          <cell r="M126">
            <v>50750</v>
          </cell>
          <cell r="N126" t="str">
            <v>G0557</v>
          </cell>
          <cell r="O126" t="str">
            <v>25C249</v>
          </cell>
        </row>
        <row r="127">
          <cell r="L127" t="str">
            <v>NA</v>
          </cell>
          <cell r="M127" t="str">
            <v>NA</v>
          </cell>
          <cell r="N127" t="str">
            <v>NA</v>
          </cell>
          <cell r="O127" t="str">
            <v>04C140</v>
          </cell>
        </row>
        <row r="128">
          <cell r="L128" t="str">
            <v>W562</v>
          </cell>
          <cell r="M128">
            <v>50712</v>
          </cell>
          <cell r="N128" t="str">
            <v>NA</v>
          </cell>
          <cell r="O128" t="str">
            <v>16W014</v>
          </cell>
        </row>
        <row r="129">
          <cell r="L129" t="str">
            <v>W563</v>
          </cell>
          <cell r="M129">
            <v>50712</v>
          </cell>
          <cell r="N129" t="str">
            <v>NA</v>
          </cell>
          <cell r="O129" t="str">
            <v>16W015</v>
          </cell>
        </row>
        <row r="130">
          <cell r="L130" t="str">
            <v>W564</v>
          </cell>
          <cell r="M130">
            <v>50712</v>
          </cell>
          <cell r="N130" t="str">
            <v>NA</v>
          </cell>
          <cell r="O130" t="str">
            <v>16W017</v>
          </cell>
        </row>
        <row r="131">
          <cell r="L131" t="str">
            <v>W561</v>
          </cell>
          <cell r="M131">
            <v>50001</v>
          </cell>
          <cell r="N131" t="str">
            <v>W0346</v>
          </cell>
          <cell r="O131" t="str">
            <v>16W009</v>
          </cell>
        </row>
        <row r="132">
          <cell r="L132" t="str">
            <v>W565</v>
          </cell>
          <cell r="M132">
            <v>50964</v>
          </cell>
          <cell r="N132" t="str">
            <v>T0001</v>
          </cell>
          <cell r="O132" t="str">
            <v>10G012QPA</v>
          </cell>
        </row>
        <row r="133">
          <cell r="L133" t="str">
            <v>W567</v>
          </cell>
          <cell r="M133" t="str">
            <v>NA</v>
          </cell>
          <cell r="N133" t="str">
            <v>NA</v>
          </cell>
          <cell r="O133" t="str">
            <v>13H008</v>
          </cell>
        </row>
        <row r="134">
          <cell r="L134" t="str">
            <v>NA</v>
          </cell>
          <cell r="M134" t="str">
            <v>NA</v>
          </cell>
          <cell r="N134">
            <v>0</v>
          </cell>
          <cell r="O134" t="str">
            <v>02C047</v>
          </cell>
        </row>
        <row r="135">
          <cell r="L135" t="str">
            <v>NA</v>
          </cell>
          <cell r="M135">
            <v>10650</v>
          </cell>
          <cell r="N135" t="str">
            <v>G0040</v>
          </cell>
          <cell r="O135" t="str">
            <v>25C250QTR</v>
          </cell>
        </row>
        <row r="136">
          <cell r="L136" t="str">
            <v>NA</v>
          </cell>
          <cell r="M136">
            <v>10649</v>
          </cell>
          <cell r="N136" t="str">
            <v>G0428</v>
          </cell>
          <cell r="O136" t="str">
            <v>25C251</v>
          </cell>
        </row>
        <row r="137">
          <cell r="L137" t="str">
            <v>NA</v>
          </cell>
          <cell r="M137">
            <v>50622</v>
          </cell>
          <cell r="N137" t="str">
            <v>G0368</v>
          </cell>
          <cell r="O137" t="str">
            <v>25C151QPA</v>
          </cell>
        </row>
        <row r="138">
          <cell r="L138" t="str">
            <v>NA</v>
          </cell>
          <cell r="M138">
            <v>50170</v>
          </cell>
          <cell r="N138" t="str">
            <v>G0638</v>
          </cell>
          <cell r="O138" t="str">
            <v>25C099QTR</v>
          </cell>
        </row>
        <row r="139">
          <cell r="L139" t="str">
            <v>W441</v>
          </cell>
          <cell r="M139">
            <v>10652</v>
          </cell>
          <cell r="N139" t="str">
            <v>E0005</v>
          </cell>
          <cell r="O139" t="str">
            <v>13C038</v>
          </cell>
        </row>
        <row r="140">
          <cell r="L140" t="str">
            <v>NA</v>
          </cell>
          <cell r="M140">
            <v>10294</v>
          </cell>
          <cell r="N140" t="str">
            <v>G0019</v>
          </cell>
          <cell r="O140" t="str">
            <v>18C006</v>
          </cell>
        </row>
        <row r="141">
          <cell r="L141" t="str">
            <v>NA</v>
          </cell>
          <cell r="M141">
            <v>10168</v>
          </cell>
          <cell r="N141" t="str">
            <v>G0080</v>
          </cell>
          <cell r="O141" t="str">
            <v>08C003</v>
          </cell>
        </row>
        <row r="142">
          <cell r="L142" t="str">
            <v>NA</v>
          </cell>
          <cell r="M142">
            <v>50003</v>
          </cell>
          <cell r="N142" t="str">
            <v>G0429</v>
          </cell>
          <cell r="O142" t="str">
            <v>25C272QTR</v>
          </cell>
        </row>
        <row r="143">
          <cell r="L143" t="str">
            <v>NA</v>
          </cell>
          <cell r="M143">
            <v>52076</v>
          </cell>
          <cell r="N143" t="str">
            <v>G0600</v>
          </cell>
          <cell r="O143" t="str">
            <v>25C193QPA</v>
          </cell>
        </row>
        <row r="144">
          <cell r="L144" t="str">
            <v>NA</v>
          </cell>
          <cell r="M144">
            <v>52105</v>
          </cell>
          <cell r="N144" t="str">
            <v>G0104</v>
          </cell>
          <cell r="O144" t="str">
            <v>01C202</v>
          </cell>
        </row>
        <row r="145">
          <cell r="L145" t="str">
            <v>NA</v>
          </cell>
          <cell r="M145">
            <v>52105</v>
          </cell>
          <cell r="N145" t="str">
            <v>G0104</v>
          </cell>
          <cell r="O145" t="str">
            <v>01C202QAA</v>
          </cell>
        </row>
        <row r="146">
          <cell r="L146" t="str">
            <v>NA</v>
          </cell>
          <cell r="M146">
            <v>50751</v>
          </cell>
          <cell r="N146" t="str">
            <v>G0558</v>
          </cell>
          <cell r="O146" t="str">
            <v>25C246</v>
          </cell>
        </row>
        <row r="147">
          <cell r="L147" t="str">
            <v>NA</v>
          </cell>
          <cell r="M147">
            <v>52086</v>
          </cell>
          <cell r="N147" t="str">
            <v>G0100</v>
          </cell>
          <cell r="O147" t="str">
            <v>25C055</v>
          </cell>
        </row>
        <row r="148">
          <cell r="L148" t="str">
            <v>NA</v>
          </cell>
          <cell r="M148">
            <v>52081</v>
          </cell>
          <cell r="N148" t="str">
            <v>G0102</v>
          </cell>
          <cell r="O148" t="str">
            <v>25C003</v>
          </cell>
        </row>
        <row r="149">
          <cell r="L149" t="str">
            <v>NA</v>
          </cell>
          <cell r="M149">
            <v>52107</v>
          </cell>
          <cell r="N149" t="str">
            <v>NA</v>
          </cell>
          <cell r="O149" t="str">
            <v>25C248</v>
          </cell>
        </row>
        <row r="150">
          <cell r="L150" t="str">
            <v>NA</v>
          </cell>
          <cell r="M150">
            <v>52085</v>
          </cell>
          <cell r="N150" t="str">
            <v>G0107</v>
          </cell>
          <cell r="O150" t="str">
            <v>25C002</v>
          </cell>
        </row>
        <row r="151">
          <cell r="L151" t="str">
            <v>NA</v>
          </cell>
          <cell r="M151" t="str">
            <v>NA</v>
          </cell>
          <cell r="N151" t="str">
            <v>NA</v>
          </cell>
          <cell r="O151" t="str">
            <v>08C097</v>
          </cell>
        </row>
        <row r="152">
          <cell r="L152" t="str">
            <v>NA</v>
          </cell>
          <cell r="M152" t="str">
            <v>NA</v>
          </cell>
          <cell r="N152" t="str">
            <v>NA</v>
          </cell>
          <cell r="O152" t="str">
            <v>08C078</v>
          </cell>
        </row>
        <row r="153">
          <cell r="L153" t="str">
            <v>W577</v>
          </cell>
          <cell r="M153" t="str">
            <v>NA</v>
          </cell>
          <cell r="N153" t="str">
            <v>NA</v>
          </cell>
          <cell r="O153" t="str">
            <v>08C078</v>
          </cell>
        </row>
        <row r="154">
          <cell r="L154" t="str">
            <v>NA</v>
          </cell>
          <cell r="M154">
            <v>50131</v>
          </cell>
          <cell r="N154" t="str">
            <v>G0131</v>
          </cell>
          <cell r="O154" t="str">
            <v>25C124QTR</v>
          </cell>
        </row>
        <row r="155">
          <cell r="L155" t="str">
            <v>W578</v>
          </cell>
          <cell r="M155">
            <v>10661</v>
          </cell>
          <cell r="N155" t="str">
            <v>E0026</v>
          </cell>
          <cell r="O155" t="str">
            <v>10C003</v>
          </cell>
        </row>
        <row r="156">
          <cell r="L156" t="str">
            <v>W579</v>
          </cell>
          <cell r="M156">
            <v>10837</v>
          </cell>
          <cell r="N156" t="str">
            <v>E0052</v>
          </cell>
          <cell r="O156" t="str">
            <v>25C013</v>
          </cell>
        </row>
        <row r="157">
          <cell r="L157" t="str">
            <v>NA</v>
          </cell>
          <cell r="M157">
            <v>55084</v>
          </cell>
          <cell r="N157" t="str">
            <v>G0161</v>
          </cell>
          <cell r="O157" t="str">
            <v>01C045</v>
          </cell>
        </row>
        <row r="158">
          <cell r="L158" t="str">
            <v>W583</v>
          </cell>
          <cell r="M158">
            <v>10052</v>
          </cell>
          <cell r="N158" t="str">
            <v>E0037</v>
          </cell>
          <cell r="O158" t="str">
            <v>19P005</v>
          </cell>
        </row>
        <row r="159">
          <cell r="L159" t="str">
            <v>W584</v>
          </cell>
          <cell r="M159" t="str">
            <v>NA</v>
          </cell>
          <cell r="N159" t="str">
            <v>H0140</v>
          </cell>
          <cell r="O159" t="str">
            <v>13H132QPA</v>
          </cell>
        </row>
        <row r="160">
          <cell r="L160" t="str">
            <v>W585</v>
          </cell>
          <cell r="M160" t="str">
            <v>NA</v>
          </cell>
          <cell r="N160" t="str">
            <v>NA</v>
          </cell>
          <cell r="O160" t="str">
            <v>01W119</v>
          </cell>
        </row>
        <row r="161">
          <cell r="L161" t="str">
            <v>W587</v>
          </cell>
          <cell r="M161" t="str">
            <v>NA</v>
          </cell>
          <cell r="N161" t="str">
            <v>NA</v>
          </cell>
          <cell r="O161" t="str">
            <v>15H012</v>
          </cell>
        </row>
        <row r="162">
          <cell r="L162" t="str">
            <v>W732</v>
          </cell>
          <cell r="M162" t="str">
            <v>NA</v>
          </cell>
          <cell r="N162" t="str">
            <v>W0345</v>
          </cell>
          <cell r="O162" t="str">
            <v>06W148</v>
          </cell>
        </row>
        <row r="163">
          <cell r="L163" t="str">
            <v>W741</v>
          </cell>
          <cell r="M163" t="str">
            <v>NA</v>
          </cell>
          <cell r="N163" t="str">
            <v>W0343</v>
          </cell>
          <cell r="O163" t="str">
            <v>06W146C</v>
          </cell>
        </row>
        <row r="164">
          <cell r="L164" t="str">
            <v>W645</v>
          </cell>
          <cell r="M164">
            <v>50049</v>
          </cell>
          <cell r="N164" t="str">
            <v>E0063</v>
          </cell>
          <cell r="O164" t="str">
            <v>19C010</v>
          </cell>
        </row>
        <row r="165">
          <cell r="L165" t="str">
            <v>W601</v>
          </cell>
          <cell r="M165">
            <v>10253</v>
          </cell>
          <cell r="N165" t="str">
            <v>H0226</v>
          </cell>
          <cell r="O165" t="str">
            <v>15H005</v>
          </cell>
        </row>
        <row r="166">
          <cell r="L166" t="str">
            <v>W602</v>
          </cell>
          <cell r="M166">
            <v>10253</v>
          </cell>
          <cell r="N166" t="str">
            <v>H0226</v>
          </cell>
          <cell r="O166" t="str">
            <v>15H006</v>
          </cell>
        </row>
        <row r="167">
          <cell r="L167" t="str">
            <v>W589</v>
          </cell>
          <cell r="M167">
            <v>55009</v>
          </cell>
          <cell r="N167" t="str">
            <v>H0168</v>
          </cell>
          <cell r="O167" t="str">
            <v>13H001</v>
          </cell>
        </row>
        <row r="168">
          <cell r="L168" t="str">
            <v>W590</v>
          </cell>
          <cell r="M168" t="str">
            <v>NA</v>
          </cell>
          <cell r="N168" t="str">
            <v>NA</v>
          </cell>
          <cell r="O168" t="str">
            <v>10H007</v>
          </cell>
        </row>
        <row r="169">
          <cell r="L169" t="str">
            <v>W592</v>
          </cell>
          <cell r="M169">
            <v>531</v>
          </cell>
          <cell r="N169" t="str">
            <v>H0403</v>
          </cell>
          <cell r="O169" t="str">
            <v>04H011</v>
          </cell>
        </row>
        <row r="170">
          <cell r="L170" t="str">
            <v>W593</v>
          </cell>
          <cell r="M170" t="str">
            <v>NA</v>
          </cell>
          <cell r="N170" t="str">
            <v>H0183</v>
          </cell>
          <cell r="O170" t="str">
            <v>10H010</v>
          </cell>
        </row>
        <row r="171">
          <cell r="L171" t="str">
            <v>W659</v>
          </cell>
          <cell r="M171" t="str">
            <v>NA</v>
          </cell>
          <cell r="N171" t="str">
            <v>W0323</v>
          </cell>
          <cell r="O171" t="str">
            <v>01W006</v>
          </cell>
        </row>
        <row r="172">
          <cell r="L172" t="str">
            <v>W660</v>
          </cell>
          <cell r="M172" t="str">
            <v>NA</v>
          </cell>
          <cell r="N172" t="str">
            <v>W0323</v>
          </cell>
          <cell r="O172" t="str">
            <v>01W015</v>
          </cell>
        </row>
        <row r="173">
          <cell r="L173" t="str">
            <v>W661</v>
          </cell>
          <cell r="M173" t="str">
            <v>NA</v>
          </cell>
          <cell r="N173" t="str">
            <v>W0323</v>
          </cell>
          <cell r="O173" t="str">
            <v>01W014</v>
          </cell>
        </row>
        <row r="174">
          <cell r="L174" t="str">
            <v>W657</v>
          </cell>
          <cell r="M174">
            <v>50818</v>
          </cell>
          <cell r="N174" t="str">
            <v>W0327</v>
          </cell>
          <cell r="O174" t="str">
            <v>01W011</v>
          </cell>
        </row>
        <row r="175">
          <cell r="L175" t="str">
            <v>W662</v>
          </cell>
          <cell r="M175" t="str">
            <v>NA</v>
          </cell>
          <cell r="N175" t="str">
            <v>W0323</v>
          </cell>
          <cell r="O175" t="str">
            <v>01W012</v>
          </cell>
        </row>
        <row r="176">
          <cell r="L176" t="str">
            <v>NA</v>
          </cell>
          <cell r="M176">
            <v>54447</v>
          </cell>
          <cell r="N176" t="str">
            <v>G0644</v>
          </cell>
          <cell r="O176" t="str">
            <v>25C308QPA</v>
          </cell>
        </row>
        <row r="177">
          <cell r="L177" t="str">
            <v>NA</v>
          </cell>
          <cell r="M177">
            <v>10156</v>
          </cell>
          <cell r="N177" t="str">
            <v>G0384</v>
          </cell>
          <cell r="O177" t="str">
            <v>25C092</v>
          </cell>
        </row>
        <row r="178">
          <cell r="L178" t="str">
            <v>Multiple</v>
          </cell>
          <cell r="M178">
            <v>50393</v>
          </cell>
          <cell r="N178" t="str">
            <v>H0198</v>
          </cell>
          <cell r="O178" t="str">
            <v>25H037</v>
          </cell>
        </row>
        <row r="179">
          <cell r="L179" t="str">
            <v>NA</v>
          </cell>
          <cell r="M179">
            <v>10110</v>
          </cell>
          <cell r="N179" t="str">
            <v>G0216</v>
          </cell>
          <cell r="O179" t="str">
            <v>25C063QPA</v>
          </cell>
        </row>
        <row r="180">
          <cell r="L180" t="str">
            <v>NA</v>
          </cell>
          <cell r="M180">
            <v>54561</v>
          </cell>
          <cell r="N180" t="str">
            <v>G0144</v>
          </cell>
          <cell r="O180" t="str">
            <v>08C023QTR</v>
          </cell>
        </row>
        <row r="181">
          <cell r="L181" t="str">
            <v>NA</v>
          </cell>
          <cell r="M181" t="str">
            <v>NA</v>
          </cell>
          <cell r="N181" t="str">
            <v>NA</v>
          </cell>
          <cell r="O181" t="str">
            <v>04C130</v>
          </cell>
        </row>
        <row r="182">
          <cell r="L182" t="str">
            <v>W735</v>
          </cell>
          <cell r="M182" t="str">
            <v>NA</v>
          </cell>
          <cell r="N182" t="str">
            <v>W0337</v>
          </cell>
          <cell r="O182" t="str">
            <v>01W146A</v>
          </cell>
        </row>
        <row r="183">
          <cell r="L183" t="str">
            <v>W737</v>
          </cell>
          <cell r="M183" t="str">
            <v>NA</v>
          </cell>
          <cell r="N183" t="str">
            <v>W0340</v>
          </cell>
          <cell r="O183" t="str">
            <v>01W146D</v>
          </cell>
        </row>
        <row r="184">
          <cell r="L184" t="str">
            <v>W734</v>
          </cell>
          <cell r="M184" t="str">
            <v>NA</v>
          </cell>
          <cell r="N184" t="str">
            <v>W0322</v>
          </cell>
          <cell r="O184" t="str">
            <v>01W004</v>
          </cell>
        </row>
        <row r="185">
          <cell r="L185" t="str">
            <v>W739</v>
          </cell>
          <cell r="M185" t="str">
            <v>NA</v>
          </cell>
          <cell r="N185" t="str">
            <v>W0347</v>
          </cell>
          <cell r="O185" t="str">
            <v>16W011</v>
          </cell>
        </row>
        <row r="186">
          <cell r="L186" t="str">
            <v>W738</v>
          </cell>
          <cell r="M186" t="str">
            <v>NA</v>
          </cell>
          <cell r="N186" t="str">
            <v>W0332</v>
          </cell>
          <cell r="O186" t="str">
            <v>01W018</v>
          </cell>
        </row>
        <row r="187">
          <cell r="L187" t="str">
            <v>W733</v>
          </cell>
          <cell r="M187" t="str">
            <v>NA</v>
          </cell>
          <cell r="N187" t="str">
            <v>W0333</v>
          </cell>
          <cell r="O187" t="str">
            <v>01W035</v>
          </cell>
        </row>
        <row r="188">
          <cell r="L188" t="str">
            <v>NA</v>
          </cell>
          <cell r="M188">
            <v>10350</v>
          </cell>
          <cell r="N188" t="str">
            <v>G0238</v>
          </cell>
          <cell r="O188" t="str">
            <v>12C020</v>
          </cell>
        </row>
        <row r="189">
          <cell r="L189" t="str">
            <v>NA</v>
          </cell>
          <cell r="M189">
            <v>10349</v>
          </cell>
          <cell r="N189" t="str">
            <v>G0239</v>
          </cell>
          <cell r="O189" t="str">
            <v>12C021</v>
          </cell>
        </row>
        <row r="190">
          <cell r="L190" t="str">
            <v>W600</v>
          </cell>
          <cell r="M190" t="str">
            <v>NA</v>
          </cell>
          <cell r="N190" t="str">
            <v>H0223</v>
          </cell>
          <cell r="O190" t="str">
            <v>13H123</v>
          </cell>
        </row>
        <row r="191">
          <cell r="L191" t="str">
            <v>NA</v>
          </cell>
          <cell r="M191" t="str">
            <v>NA</v>
          </cell>
          <cell r="N191" t="str">
            <v>NA</v>
          </cell>
          <cell r="O191" t="str">
            <v>01C201</v>
          </cell>
        </row>
        <row r="192">
          <cell r="L192" t="str">
            <v>W604</v>
          </cell>
          <cell r="M192">
            <v>10777</v>
          </cell>
          <cell r="N192" t="str">
            <v>E0041</v>
          </cell>
          <cell r="O192" t="str">
            <v>10P005</v>
          </cell>
        </row>
        <row r="193">
          <cell r="L193" t="str">
            <v>W605</v>
          </cell>
          <cell r="M193">
            <v>10128</v>
          </cell>
          <cell r="N193" t="str">
            <v>H0241</v>
          </cell>
          <cell r="O193" t="str">
            <v>19H051</v>
          </cell>
        </row>
        <row r="194">
          <cell r="L194" t="str">
            <v>W606</v>
          </cell>
          <cell r="M194">
            <v>50350</v>
          </cell>
          <cell r="N194" t="str">
            <v>H0192</v>
          </cell>
          <cell r="O194" t="str">
            <v>10H013</v>
          </cell>
        </row>
        <row r="195">
          <cell r="L195" t="str">
            <v>W608</v>
          </cell>
          <cell r="M195">
            <v>10005</v>
          </cell>
          <cell r="N195" t="str">
            <v>W0354</v>
          </cell>
          <cell r="O195" t="str">
            <v>25W105</v>
          </cell>
        </row>
        <row r="196">
          <cell r="L196" t="str">
            <v>W610</v>
          </cell>
          <cell r="M196" t="str">
            <v>NA</v>
          </cell>
          <cell r="N196" t="str">
            <v>NA</v>
          </cell>
          <cell r="O196" t="str">
            <v>10H059</v>
          </cell>
        </row>
        <row r="197">
          <cell r="L197" t="str">
            <v>W611</v>
          </cell>
          <cell r="M197" t="str">
            <v>NA</v>
          </cell>
          <cell r="N197" t="str">
            <v>NA</v>
          </cell>
          <cell r="O197" t="str">
            <v>10H090</v>
          </cell>
        </row>
        <row r="198">
          <cell r="L198" t="str">
            <v>W612</v>
          </cell>
          <cell r="M198" t="str">
            <v>NA</v>
          </cell>
          <cell r="N198" t="str">
            <v>NA</v>
          </cell>
          <cell r="O198" t="str">
            <v>04H134</v>
          </cell>
        </row>
        <row r="199">
          <cell r="L199" t="str">
            <v>W614</v>
          </cell>
          <cell r="M199">
            <v>56239</v>
          </cell>
          <cell r="N199" t="str">
            <v>H0273</v>
          </cell>
          <cell r="O199" t="str">
            <v>25H150</v>
          </cell>
        </row>
        <row r="200">
          <cell r="L200" t="str">
            <v>W616</v>
          </cell>
          <cell r="M200" t="str">
            <v>NA</v>
          </cell>
          <cell r="N200" t="str">
            <v>H0292</v>
          </cell>
          <cell r="O200" t="str">
            <v>10H002</v>
          </cell>
        </row>
        <row r="201">
          <cell r="L201" t="str">
            <v>NA</v>
          </cell>
          <cell r="M201">
            <v>54768</v>
          </cell>
          <cell r="N201" t="str">
            <v>G0315</v>
          </cell>
          <cell r="O201" t="str">
            <v>25C274QTR</v>
          </cell>
        </row>
        <row r="202">
          <cell r="L202" t="str">
            <v>W617</v>
          </cell>
          <cell r="M202" t="str">
            <v>NA</v>
          </cell>
          <cell r="N202" t="str">
            <v>NA</v>
          </cell>
          <cell r="O202" t="str">
            <v>13H120</v>
          </cell>
        </row>
        <row r="203">
          <cell r="L203" t="str">
            <v>W621</v>
          </cell>
          <cell r="M203">
            <v>50322</v>
          </cell>
          <cell r="N203" t="str">
            <v>H0310</v>
          </cell>
          <cell r="O203" t="str">
            <v>25H036</v>
          </cell>
        </row>
        <row r="204">
          <cell r="L204" t="str">
            <v>W622</v>
          </cell>
          <cell r="M204">
            <v>10458</v>
          </cell>
          <cell r="N204" t="str">
            <v>H0311</v>
          </cell>
          <cell r="O204" t="str">
            <v>13H047</v>
          </cell>
        </row>
        <row r="205">
          <cell r="L205" t="str">
            <v>NA</v>
          </cell>
          <cell r="M205">
            <v>10342</v>
          </cell>
          <cell r="N205" t="str">
            <v>G0613</v>
          </cell>
          <cell r="O205" t="str">
            <v>01C044QTR</v>
          </cell>
        </row>
        <row r="206">
          <cell r="L206" t="str">
            <v>NA</v>
          </cell>
          <cell r="M206">
            <v>52076</v>
          </cell>
          <cell r="N206" t="str">
            <v>G0339</v>
          </cell>
          <cell r="O206" t="str">
            <v>25C275QTR</v>
          </cell>
        </row>
        <row r="207">
          <cell r="L207" t="str">
            <v>W623</v>
          </cell>
          <cell r="M207" t="str">
            <v>NA</v>
          </cell>
          <cell r="N207" t="str">
            <v>H0320</v>
          </cell>
          <cell r="O207" t="str">
            <v>13H125</v>
          </cell>
        </row>
        <row r="208">
          <cell r="L208" t="str">
            <v>W625</v>
          </cell>
          <cell r="M208">
            <v>10880</v>
          </cell>
          <cell r="N208" t="str">
            <v>H0323</v>
          </cell>
          <cell r="O208" t="str">
            <v>13H017</v>
          </cell>
        </row>
        <row r="209">
          <cell r="L209" t="str">
            <v>W626</v>
          </cell>
          <cell r="M209">
            <v>10882</v>
          </cell>
          <cell r="N209" t="str">
            <v>H0321</v>
          </cell>
          <cell r="O209" t="str">
            <v>13H015</v>
          </cell>
        </row>
        <row r="210">
          <cell r="L210" t="str">
            <v>W627</v>
          </cell>
          <cell r="M210">
            <v>10881</v>
          </cell>
          <cell r="N210" t="str">
            <v>H0322</v>
          </cell>
          <cell r="O210" t="str">
            <v>13H014</v>
          </cell>
        </row>
        <row r="211">
          <cell r="L211" t="str">
            <v>W628</v>
          </cell>
          <cell r="M211" t="str">
            <v>NA</v>
          </cell>
          <cell r="N211" t="str">
            <v>H0480</v>
          </cell>
          <cell r="O211" t="str">
            <v>13H036</v>
          </cell>
        </row>
        <row r="212">
          <cell r="L212" t="str">
            <v>NA</v>
          </cell>
          <cell r="M212">
            <v>10501</v>
          </cell>
          <cell r="N212" t="str">
            <v>G0355</v>
          </cell>
          <cell r="O212" t="str">
            <v>25C123QTR</v>
          </cell>
        </row>
        <row r="213">
          <cell r="L213" t="str">
            <v>W630</v>
          </cell>
          <cell r="M213" t="str">
            <v>NA</v>
          </cell>
          <cell r="N213" t="str">
            <v>H0329</v>
          </cell>
          <cell r="O213" t="str">
            <v>19H006</v>
          </cell>
        </row>
        <row r="214">
          <cell r="L214" t="str">
            <v>W633</v>
          </cell>
          <cell r="M214">
            <v>54951</v>
          </cell>
          <cell r="N214" t="str">
            <v>E0055</v>
          </cell>
          <cell r="O214" t="str">
            <v>18C001</v>
          </cell>
        </row>
        <row r="215">
          <cell r="L215" t="str">
            <v>NA</v>
          </cell>
          <cell r="M215">
            <v>54951</v>
          </cell>
          <cell r="N215" t="str">
            <v>E0055</v>
          </cell>
          <cell r="O215" t="str">
            <v>18C001</v>
          </cell>
        </row>
        <row r="216">
          <cell r="L216" t="str">
            <v>W634</v>
          </cell>
          <cell r="M216">
            <v>50223</v>
          </cell>
          <cell r="N216" t="str">
            <v>H0349</v>
          </cell>
          <cell r="O216" t="str">
            <v>13H042</v>
          </cell>
        </row>
        <row r="217">
          <cell r="L217" t="str">
            <v>W635</v>
          </cell>
          <cell r="M217">
            <v>50546</v>
          </cell>
          <cell r="N217" t="str">
            <v>H0351</v>
          </cell>
          <cell r="O217" t="str">
            <v>15H015</v>
          </cell>
        </row>
        <row r="218">
          <cell r="L218" t="str">
            <v>NA</v>
          </cell>
          <cell r="M218" t="str">
            <v>NA</v>
          </cell>
          <cell r="N218" t="str">
            <v>NA</v>
          </cell>
          <cell r="O218" t="str">
            <v>02C058</v>
          </cell>
        </row>
        <row r="219">
          <cell r="L219" t="str">
            <v>NA</v>
          </cell>
          <cell r="M219">
            <v>54371</v>
          </cell>
          <cell r="N219" t="str">
            <v>G0409</v>
          </cell>
          <cell r="O219" t="str">
            <v>25C170</v>
          </cell>
        </row>
        <row r="220">
          <cell r="L220" t="str">
            <v>W613</v>
          </cell>
          <cell r="M220">
            <v>50037</v>
          </cell>
          <cell r="N220" t="str">
            <v>H0367</v>
          </cell>
          <cell r="O220" t="str">
            <v>25H073</v>
          </cell>
        </row>
        <row r="221">
          <cell r="L221" t="str">
            <v>W644</v>
          </cell>
          <cell r="M221">
            <v>50180</v>
          </cell>
          <cell r="N221" t="str">
            <v>H0371</v>
          </cell>
          <cell r="O221" t="str">
            <v>13H024</v>
          </cell>
        </row>
        <row r="222">
          <cell r="L222" t="str">
            <v>W757</v>
          </cell>
          <cell r="M222" t="str">
            <v>NA</v>
          </cell>
          <cell r="N222" t="str">
            <v>H0196</v>
          </cell>
          <cell r="O222" t="str">
            <v>25H149</v>
          </cell>
        </row>
        <row r="223">
          <cell r="L223" t="str">
            <v>W641</v>
          </cell>
          <cell r="M223">
            <v>50560</v>
          </cell>
          <cell r="N223" t="str">
            <v>E0100</v>
          </cell>
          <cell r="O223" t="str">
            <v>16P002</v>
          </cell>
        </row>
        <row r="224">
          <cell r="L224" t="str">
            <v>W646</v>
          </cell>
          <cell r="M224">
            <v>56213</v>
          </cell>
          <cell r="N224" t="str">
            <v>W0352</v>
          </cell>
          <cell r="O224" t="str">
            <v>16W028</v>
          </cell>
        </row>
        <row r="225">
          <cell r="L225" t="str">
            <v>NA</v>
          </cell>
          <cell r="M225">
            <v>50849</v>
          </cell>
          <cell r="N225" t="str">
            <v>G0405</v>
          </cell>
          <cell r="O225" t="str">
            <v>01C084</v>
          </cell>
        </row>
        <row r="226">
          <cell r="L226" t="str">
            <v>NA</v>
          </cell>
          <cell r="M226">
            <v>10405</v>
          </cell>
          <cell r="N226" t="str">
            <v>G0286</v>
          </cell>
          <cell r="O226" t="str">
            <v>25C164</v>
          </cell>
        </row>
        <row r="227">
          <cell r="L227" t="str">
            <v>NA</v>
          </cell>
          <cell r="M227">
            <v>50119</v>
          </cell>
          <cell r="N227" t="str">
            <v>NA</v>
          </cell>
          <cell r="O227" t="str">
            <v>01C061</v>
          </cell>
        </row>
        <row r="228">
          <cell r="L228" t="str">
            <v>NA</v>
          </cell>
          <cell r="M228">
            <v>54449</v>
          </cell>
          <cell r="N228" t="str">
            <v>G0627</v>
          </cell>
          <cell r="O228" t="str">
            <v>25C293</v>
          </cell>
        </row>
        <row r="229">
          <cell r="L229" t="str">
            <v>NA</v>
          </cell>
          <cell r="M229">
            <v>52063</v>
          </cell>
          <cell r="N229" t="str">
            <v>G0494</v>
          </cell>
          <cell r="O229" t="str">
            <v>01C108</v>
          </cell>
        </row>
        <row r="230">
          <cell r="L230" t="str">
            <v>W648</v>
          </cell>
          <cell r="M230">
            <v>10767</v>
          </cell>
          <cell r="N230" t="str">
            <v>E0098</v>
          </cell>
          <cell r="O230" t="str">
            <v>25P026</v>
          </cell>
        </row>
        <row r="231">
          <cell r="L231" t="str">
            <v>NA</v>
          </cell>
          <cell r="M231">
            <v>10769</v>
          </cell>
          <cell r="N231" t="str">
            <v>C0022</v>
          </cell>
          <cell r="O231" t="str">
            <v>25C076</v>
          </cell>
        </row>
        <row r="232">
          <cell r="L232" t="str">
            <v>W649</v>
          </cell>
          <cell r="M232">
            <v>10772</v>
          </cell>
          <cell r="N232" t="str">
            <v>E0099</v>
          </cell>
          <cell r="O232" t="str">
            <v>15P028</v>
          </cell>
        </row>
        <row r="233">
          <cell r="L233" t="str">
            <v>NA</v>
          </cell>
          <cell r="M233">
            <v>50299</v>
          </cell>
          <cell r="N233" t="str">
            <v>G0564</v>
          </cell>
          <cell r="O233" t="str">
            <v>16C034</v>
          </cell>
        </row>
        <row r="234">
          <cell r="L234" t="str">
            <v>W652</v>
          </cell>
          <cell r="M234">
            <v>50892</v>
          </cell>
          <cell r="N234" t="str">
            <v>H0422</v>
          </cell>
          <cell r="O234" t="str">
            <v>06H011</v>
          </cell>
        </row>
        <row r="235">
          <cell r="L235" t="str">
            <v>W653</v>
          </cell>
          <cell r="M235" t="str">
            <v>NA</v>
          </cell>
          <cell r="N235" t="str">
            <v>NA</v>
          </cell>
          <cell r="O235" t="str">
            <v>16H033</v>
          </cell>
        </row>
        <row r="236">
          <cell r="L236" t="str">
            <v>NA</v>
          </cell>
          <cell r="M236">
            <v>54800</v>
          </cell>
          <cell r="N236" t="str">
            <v>NA</v>
          </cell>
          <cell r="O236" t="str">
            <v>25C178</v>
          </cell>
        </row>
        <row r="237">
          <cell r="L237" t="str">
            <v>NA</v>
          </cell>
          <cell r="M237">
            <v>50865</v>
          </cell>
          <cell r="N237" t="str">
            <v>G0520</v>
          </cell>
          <cell r="O237" t="str">
            <v>18C053QTR</v>
          </cell>
        </row>
        <row r="238">
          <cell r="L238" t="str">
            <v>W603</v>
          </cell>
          <cell r="M238" t="str">
            <v>NA</v>
          </cell>
          <cell r="N238" t="str">
            <v>H0429</v>
          </cell>
          <cell r="O238" t="str">
            <v>15H002</v>
          </cell>
        </row>
        <row r="239">
          <cell r="L239" t="str">
            <v>NA</v>
          </cell>
          <cell r="M239" t="str">
            <v>NA</v>
          </cell>
          <cell r="N239" t="str">
            <v>G0536</v>
          </cell>
          <cell r="O239" t="str">
            <v>25C016</v>
          </cell>
        </row>
        <row r="240">
          <cell r="L240" t="str">
            <v>W655</v>
          </cell>
          <cell r="M240" t="str">
            <v>NA</v>
          </cell>
          <cell r="N240" t="str">
            <v>H0007</v>
          </cell>
          <cell r="O240" t="str">
            <v>08H013</v>
          </cell>
        </row>
        <row r="241">
          <cell r="L241" t="str">
            <v>NA</v>
          </cell>
          <cell r="M241">
            <v>50864</v>
          </cell>
          <cell r="N241" t="str">
            <v>G0547</v>
          </cell>
          <cell r="O241" t="str">
            <v>18C052QTR</v>
          </cell>
        </row>
        <row r="242">
          <cell r="L242" t="str">
            <v>NA</v>
          </cell>
          <cell r="M242" t="str">
            <v>NA</v>
          </cell>
          <cell r="N242" t="str">
            <v>NA</v>
          </cell>
          <cell r="O242" t="str">
            <v>01C199</v>
          </cell>
        </row>
        <row r="243">
          <cell r="L243" t="str">
            <v>W656</v>
          </cell>
          <cell r="M243" t="str">
            <v>NA</v>
          </cell>
          <cell r="N243" t="str">
            <v>H0469</v>
          </cell>
          <cell r="O243" t="str">
            <v>16H030</v>
          </cell>
        </row>
        <row r="244">
          <cell r="L244" t="str">
            <v>W663</v>
          </cell>
          <cell r="M244" t="str">
            <v>NA</v>
          </cell>
          <cell r="N244" t="str">
            <v>NA</v>
          </cell>
          <cell r="O244" t="str">
            <v>19H048</v>
          </cell>
        </row>
        <row r="245">
          <cell r="L245" t="str">
            <v>W664</v>
          </cell>
          <cell r="M245" t="str">
            <v>NA</v>
          </cell>
          <cell r="N245" t="str">
            <v>NA</v>
          </cell>
          <cell r="O245" t="str">
            <v>13H012</v>
          </cell>
        </row>
        <row r="246">
          <cell r="L246" t="str">
            <v>W666</v>
          </cell>
          <cell r="M246">
            <v>55049</v>
          </cell>
          <cell r="N246" t="str">
            <v>E0174</v>
          </cell>
          <cell r="O246" t="str">
            <v>13P163EO2</v>
          </cell>
        </row>
        <row r="247">
          <cell r="L247" t="str">
            <v>W667</v>
          </cell>
          <cell r="M247">
            <v>50110</v>
          </cell>
          <cell r="N247" t="str">
            <v>E0078</v>
          </cell>
          <cell r="O247" t="str">
            <v>13C049</v>
          </cell>
        </row>
        <row r="248">
          <cell r="L248" t="str">
            <v>W668</v>
          </cell>
          <cell r="M248">
            <v>10144</v>
          </cell>
          <cell r="N248" t="str">
            <v>E0004</v>
          </cell>
          <cell r="O248" t="str">
            <v>12C008</v>
          </cell>
        </row>
        <row r="249">
          <cell r="L249" t="str">
            <v>W669</v>
          </cell>
          <cell r="M249">
            <v>50112</v>
          </cell>
          <cell r="N249" t="str">
            <v>E0081</v>
          </cell>
          <cell r="O249" t="str">
            <v>10C018</v>
          </cell>
        </row>
        <row r="250">
          <cell r="L250" t="str">
            <v>W852</v>
          </cell>
          <cell r="M250">
            <v>54517</v>
          </cell>
          <cell r="N250" t="str">
            <v>E0038</v>
          </cell>
          <cell r="O250" t="str">
            <v>10C010</v>
          </cell>
        </row>
        <row r="251">
          <cell r="L251" t="str">
            <v>W673</v>
          </cell>
          <cell r="M251">
            <v>10706</v>
          </cell>
          <cell r="N251" t="str">
            <v>H0240</v>
          </cell>
          <cell r="O251" t="str">
            <v>13H016</v>
          </cell>
        </row>
        <row r="252">
          <cell r="L252" t="str">
            <v>W674</v>
          </cell>
          <cell r="M252">
            <v>10707</v>
          </cell>
          <cell r="N252" t="str">
            <v>H0236</v>
          </cell>
          <cell r="O252" t="str">
            <v>13H013</v>
          </cell>
        </row>
        <row r="253">
          <cell r="L253" t="str">
            <v>W672</v>
          </cell>
          <cell r="M253">
            <v>10709</v>
          </cell>
          <cell r="N253" t="str">
            <v>H0237</v>
          </cell>
          <cell r="O253" t="str">
            <v>13H035</v>
          </cell>
        </row>
        <row r="254">
          <cell r="L254" t="str">
            <v>NA</v>
          </cell>
          <cell r="M254">
            <v>50537</v>
          </cell>
          <cell r="N254" t="str">
            <v>G0515</v>
          </cell>
          <cell r="O254" t="str">
            <v>02C041</v>
          </cell>
        </row>
        <row r="255">
          <cell r="L255" t="str">
            <v>W679</v>
          </cell>
          <cell r="M255" t="str">
            <v>NA</v>
          </cell>
          <cell r="N255" t="str">
            <v>NA</v>
          </cell>
          <cell r="O255" t="str">
            <v>13H130</v>
          </cell>
        </row>
        <row r="256">
          <cell r="L256" t="str">
            <v>W680</v>
          </cell>
          <cell r="M256">
            <v>54653</v>
          </cell>
          <cell r="N256" t="str">
            <v>H0427</v>
          </cell>
          <cell r="O256" t="str">
            <v>12H007</v>
          </cell>
        </row>
        <row r="257">
          <cell r="L257" t="str">
            <v>W681</v>
          </cell>
          <cell r="M257">
            <v>54654</v>
          </cell>
          <cell r="N257" t="str">
            <v>H0428</v>
          </cell>
          <cell r="O257" t="str">
            <v>13H039QPA</v>
          </cell>
        </row>
        <row r="258">
          <cell r="L258" t="str">
            <v>W682</v>
          </cell>
          <cell r="M258" t="str">
            <v>NA</v>
          </cell>
          <cell r="N258" t="str">
            <v>H0504</v>
          </cell>
          <cell r="O258" t="str">
            <v>13H006</v>
          </cell>
        </row>
        <row r="259">
          <cell r="L259" t="str">
            <v>W683</v>
          </cell>
          <cell r="M259" t="str">
            <v>NA</v>
          </cell>
          <cell r="N259" t="str">
            <v>H0368</v>
          </cell>
          <cell r="O259" t="str">
            <v>15H069</v>
          </cell>
        </row>
        <row r="260">
          <cell r="L260" t="str">
            <v>W685</v>
          </cell>
          <cell r="M260">
            <v>10502</v>
          </cell>
          <cell r="N260" t="str">
            <v>E0096</v>
          </cell>
          <cell r="O260" t="str">
            <v>16P054</v>
          </cell>
        </row>
        <row r="261">
          <cell r="L261" t="str">
            <v>W686</v>
          </cell>
          <cell r="M261">
            <v>50156</v>
          </cell>
          <cell r="N261" t="str">
            <v>H0507</v>
          </cell>
          <cell r="O261" t="str">
            <v>13H040</v>
          </cell>
        </row>
        <row r="262">
          <cell r="L262" t="str">
            <v>W687</v>
          </cell>
          <cell r="M262" t="str">
            <v>NA</v>
          </cell>
          <cell r="N262" t="str">
            <v>NA</v>
          </cell>
          <cell r="O262" t="str">
            <v>19H055</v>
          </cell>
        </row>
        <row r="263">
          <cell r="L263" t="str">
            <v>W489</v>
          </cell>
          <cell r="M263">
            <v>50400</v>
          </cell>
          <cell r="N263" t="str">
            <v>H0519</v>
          </cell>
          <cell r="O263" t="str">
            <v>16H003</v>
          </cell>
        </row>
        <row r="264">
          <cell r="L264" t="str">
            <v>W651</v>
          </cell>
          <cell r="M264" t="str">
            <v>NA</v>
          </cell>
          <cell r="N264" t="str">
            <v>NA</v>
          </cell>
          <cell r="O264" t="str">
            <v>04S142</v>
          </cell>
        </row>
        <row r="265">
          <cell r="L265" t="str">
            <v>W692</v>
          </cell>
          <cell r="M265">
            <v>50571</v>
          </cell>
          <cell r="N265" t="str">
            <v>E0106</v>
          </cell>
          <cell r="O265" t="str">
            <v>01P219</v>
          </cell>
        </row>
        <row r="266">
          <cell r="L266" t="str">
            <v>NA</v>
          </cell>
          <cell r="M266">
            <v>50571</v>
          </cell>
          <cell r="N266" t="str">
            <v>E0106</v>
          </cell>
          <cell r="O266" t="str">
            <v>01P219</v>
          </cell>
        </row>
        <row r="267">
          <cell r="L267" t="str">
            <v>W444</v>
          </cell>
          <cell r="M267" t="str">
            <v>NA</v>
          </cell>
          <cell r="N267" t="str">
            <v>H0318</v>
          </cell>
          <cell r="O267" t="str">
            <v>13H124</v>
          </cell>
        </row>
        <row r="268">
          <cell r="L268" t="str">
            <v>W443</v>
          </cell>
          <cell r="M268" t="str">
            <v>NA</v>
          </cell>
          <cell r="N268" t="str">
            <v>T0054</v>
          </cell>
          <cell r="O268" t="str">
            <v>10G011</v>
          </cell>
        </row>
        <row r="269">
          <cell r="L269" t="str">
            <v>NA</v>
          </cell>
          <cell r="M269">
            <v>54410</v>
          </cell>
          <cell r="N269" t="str">
            <v>G0173</v>
          </cell>
          <cell r="O269" t="str">
            <v>25C138QTR</v>
          </cell>
        </row>
        <row r="270">
          <cell r="L270" t="str">
            <v>W759</v>
          </cell>
          <cell r="M270">
            <v>50881</v>
          </cell>
          <cell r="N270" t="str">
            <v>E0086</v>
          </cell>
          <cell r="O270" t="str">
            <v>13P045</v>
          </cell>
        </row>
        <row r="271">
          <cell r="L271" t="str">
            <v>NA</v>
          </cell>
          <cell r="M271">
            <v>52186</v>
          </cell>
          <cell r="N271" t="str">
            <v>G0686</v>
          </cell>
          <cell r="O271" t="str">
            <v>12C026</v>
          </cell>
        </row>
        <row r="272">
          <cell r="L272" t="str">
            <v>NA</v>
          </cell>
          <cell r="M272" t="str">
            <v>NA</v>
          </cell>
          <cell r="N272" t="str">
            <v>NA</v>
          </cell>
          <cell r="O272" t="str">
            <v>12C085</v>
          </cell>
        </row>
        <row r="273">
          <cell r="L273" t="str">
            <v>W695</v>
          </cell>
          <cell r="M273">
            <v>7507</v>
          </cell>
          <cell r="N273" t="str">
            <v>H0362</v>
          </cell>
          <cell r="O273" t="str">
            <v>12H010</v>
          </cell>
        </row>
        <row r="274">
          <cell r="L274" t="str">
            <v>W696</v>
          </cell>
          <cell r="M274" t="str">
            <v>NA</v>
          </cell>
          <cell r="N274" t="str">
            <v>H0053</v>
          </cell>
          <cell r="O274" t="str">
            <v>12H006</v>
          </cell>
        </row>
        <row r="275">
          <cell r="L275" t="str">
            <v>NA</v>
          </cell>
          <cell r="M275">
            <v>56639</v>
          </cell>
          <cell r="N275" t="str">
            <v>G0998</v>
          </cell>
          <cell r="O275" t="str">
            <v>33B074</v>
          </cell>
        </row>
        <row r="276">
          <cell r="L276" t="str">
            <v>NA</v>
          </cell>
          <cell r="M276" t="str">
            <v>56467</v>
          </cell>
          <cell r="N276" t="str">
            <v>G0935</v>
          </cell>
          <cell r="O276" t="str">
            <v>33B075</v>
          </cell>
        </row>
        <row r="277">
          <cell r="L277" t="str">
            <v>NA</v>
          </cell>
          <cell r="M277">
            <v>56803</v>
          </cell>
          <cell r="N277" t="str">
            <v>G0997</v>
          </cell>
          <cell r="O277" t="str">
            <v>33B076</v>
          </cell>
        </row>
        <row r="278">
          <cell r="L278" t="str">
            <v>NA</v>
          </cell>
          <cell r="M278">
            <v>58216</v>
          </cell>
          <cell r="N278" t="str">
            <v>G0128</v>
          </cell>
          <cell r="O278" t="str">
            <v>33B079</v>
          </cell>
        </row>
        <row r="279">
          <cell r="L279" t="str">
            <v>NA</v>
          </cell>
          <cell r="M279">
            <v>52169</v>
          </cell>
          <cell r="N279" t="str">
            <v>G0358</v>
          </cell>
          <cell r="O279" t="str">
            <v>33B091</v>
          </cell>
        </row>
        <row r="280">
          <cell r="L280" t="str">
            <v>NA</v>
          </cell>
          <cell r="M280">
            <v>57483</v>
          </cell>
          <cell r="N280" t="str">
            <v>G1015</v>
          </cell>
          <cell r="O280" t="str">
            <v>33B092</v>
          </cell>
        </row>
        <row r="281">
          <cell r="L281" t="str">
            <v>NA</v>
          </cell>
          <cell r="M281" t="str">
            <v>57267</v>
          </cell>
          <cell r="N281" t="str">
            <v>G1011</v>
          </cell>
          <cell r="O281" t="str">
            <v>33B093</v>
          </cell>
        </row>
        <row r="282">
          <cell r="L282" t="str">
            <v>NA</v>
          </cell>
          <cell r="M282" t="str">
            <v>55847</v>
          </cell>
          <cell r="N282" t="str">
            <v>G0917</v>
          </cell>
          <cell r="O282" t="str">
            <v>33B097</v>
          </cell>
        </row>
        <row r="283">
          <cell r="L283" t="str">
            <v>NA</v>
          </cell>
          <cell r="M283" t="str">
            <v>55810</v>
          </cell>
          <cell r="N283" t="str">
            <v>G0822</v>
          </cell>
          <cell r="O283" t="str">
            <v>33B097</v>
          </cell>
        </row>
        <row r="284">
          <cell r="L284" t="str">
            <v>NA</v>
          </cell>
          <cell r="M284" t="str">
            <v>55810</v>
          </cell>
          <cell r="N284" t="str">
            <v>G0822</v>
          </cell>
          <cell r="O284" t="str">
            <v>33B097</v>
          </cell>
        </row>
        <row r="285">
          <cell r="L285" t="str">
            <v>NA</v>
          </cell>
          <cell r="M285" t="str">
            <v>55811</v>
          </cell>
          <cell r="N285" t="str">
            <v>G0823</v>
          </cell>
          <cell r="O285" t="str">
            <v>33B097</v>
          </cell>
        </row>
        <row r="286">
          <cell r="L286" t="str">
            <v>NA</v>
          </cell>
          <cell r="M286" t="str">
            <v>55626</v>
          </cell>
          <cell r="N286" t="str">
            <v>G0915</v>
          </cell>
          <cell r="O286" t="str">
            <v>33B097</v>
          </cell>
        </row>
        <row r="287">
          <cell r="L287" t="str">
            <v>NA</v>
          </cell>
          <cell r="M287" t="str">
            <v>55625</v>
          </cell>
          <cell r="N287" t="str">
            <v>G0918</v>
          </cell>
          <cell r="O287" t="str">
            <v>33B097</v>
          </cell>
        </row>
        <row r="288">
          <cell r="L288" t="str">
            <v>NA</v>
          </cell>
          <cell r="M288" t="str">
            <v>55627</v>
          </cell>
          <cell r="N288" t="str">
            <v>G0916</v>
          </cell>
          <cell r="O288" t="str">
            <v>33B097</v>
          </cell>
        </row>
        <row r="289">
          <cell r="L289" t="str">
            <v>NA</v>
          </cell>
          <cell r="M289" t="str">
            <v>55963</v>
          </cell>
          <cell r="N289" t="str">
            <v>G0914</v>
          </cell>
          <cell r="O289" t="str">
            <v>33B097</v>
          </cell>
        </row>
        <row r="290">
          <cell r="L290" t="str">
            <v>NA</v>
          </cell>
          <cell r="M290" t="str">
            <v>55855</v>
          </cell>
          <cell r="N290" t="str">
            <v>G0913</v>
          </cell>
          <cell r="O290" t="str">
            <v>33B097</v>
          </cell>
        </row>
        <row r="291">
          <cell r="L291" t="str">
            <v>NA</v>
          </cell>
          <cell r="M291" t="str">
            <v>55813</v>
          </cell>
          <cell r="N291" t="str">
            <v>G0919</v>
          </cell>
          <cell r="O291" t="str">
            <v>33B097</v>
          </cell>
        </row>
        <row r="292">
          <cell r="L292" t="str">
            <v>NA</v>
          </cell>
          <cell r="M292">
            <v>55748</v>
          </cell>
          <cell r="N292" t="str">
            <v>G0866</v>
          </cell>
          <cell r="O292" t="str">
            <v>33B099</v>
          </cell>
        </row>
        <row r="293">
          <cell r="L293" t="str">
            <v>NA</v>
          </cell>
          <cell r="M293">
            <v>55933</v>
          </cell>
          <cell r="N293" t="str">
            <v>G0838</v>
          </cell>
          <cell r="O293" t="str">
            <v>33B101</v>
          </cell>
        </row>
        <row r="294">
          <cell r="L294" t="str">
            <v>NA</v>
          </cell>
          <cell r="M294">
            <v>271</v>
          </cell>
          <cell r="N294" t="str">
            <v>G0450</v>
          </cell>
          <cell r="O294" t="str">
            <v>33B104</v>
          </cell>
        </row>
        <row r="295">
          <cell r="L295" t="str">
            <v>NA</v>
          </cell>
          <cell r="M295">
            <v>50493</v>
          </cell>
          <cell r="N295" t="str">
            <v>G0176</v>
          </cell>
          <cell r="O295" t="str">
            <v>33B105QSA</v>
          </cell>
        </row>
        <row r="296">
          <cell r="L296" t="str">
            <v>NA</v>
          </cell>
          <cell r="M296">
            <v>50495</v>
          </cell>
          <cell r="N296" t="str">
            <v>G0258</v>
          </cell>
          <cell r="O296" t="str">
            <v>33B106QSA</v>
          </cell>
        </row>
        <row r="297">
          <cell r="L297" t="str">
            <v>NA</v>
          </cell>
          <cell r="M297">
            <v>50494</v>
          </cell>
          <cell r="N297" t="str">
            <v>G0292</v>
          </cell>
          <cell r="O297" t="str">
            <v>33B107QSA</v>
          </cell>
        </row>
        <row r="298">
          <cell r="L298" t="str">
            <v>NA</v>
          </cell>
          <cell r="M298">
            <v>55698</v>
          </cell>
          <cell r="N298" t="str">
            <v>G0832</v>
          </cell>
          <cell r="O298" t="str">
            <v>33B108</v>
          </cell>
        </row>
        <row r="299">
          <cell r="L299" t="str">
            <v>NA</v>
          </cell>
          <cell r="M299">
            <v>55807</v>
          </cell>
          <cell r="N299" t="str">
            <v>G0867</v>
          </cell>
          <cell r="O299" t="str">
            <v>33B109</v>
          </cell>
        </row>
        <row r="300">
          <cell r="L300" t="str">
            <v>NA</v>
          </cell>
          <cell r="M300">
            <v>50748</v>
          </cell>
          <cell r="N300" t="str">
            <v>G0221</v>
          </cell>
          <cell r="O300" t="str">
            <v>33B208</v>
          </cell>
        </row>
        <row r="301">
          <cell r="L301" t="str">
            <v>NA</v>
          </cell>
          <cell r="M301" t="str">
            <v>Multiple</v>
          </cell>
          <cell r="N301" t="str">
            <v>Multiple</v>
          </cell>
          <cell r="O301" t="str">
            <v>33B018</v>
          </cell>
        </row>
        <row r="302">
          <cell r="L302" t="str">
            <v>NA</v>
          </cell>
          <cell r="M302">
            <v>54477</v>
          </cell>
          <cell r="N302" t="str">
            <v>G0424</v>
          </cell>
          <cell r="O302" t="str">
            <v>33B116</v>
          </cell>
        </row>
        <row r="303">
          <cell r="L303" t="str">
            <v>NA</v>
          </cell>
          <cell r="M303">
            <v>10496</v>
          </cell>
          <cell r="N303" t="str">
            <v>G0293</v>
          </cell>
          <cell r="O303" t="str">
            <v>33B118</v>
          </cell>
        </row>
        <row r="304">
          <cell r="L304" t="str">
            <v>NA</v>
          </cell>
          <cell r="M304" t="str">
            <v>NA</v>
          </cell>
          <cell r="N304" t="str">
            <v>NA</v>
          </cell>
          <cell r="O304" t="str">
            <v>33B218</v>
          </cell>
        </row>
        <row r="305">
          <cell r="L305" t="str">
            <v>NA</v>
          </cell>
          <cell r="M305">
            <v>56239</v>
          </cell>
          <cell r="N305" t="str">
            <v>G0220</v>
          </cell>
          <cell r="O305" t="str">
            <v>33D052</v>
          </cell>
        </row>
        <row r="306">
          <cell r="L306" t="str">
            <v>NA</v>
          </cell>
          <cell r="M306" t="str">
            <v>Multiple</v>
          </cell>
          <cell r="N306" t="str">
            <v>Multiple</v>
          </cell>
          <cell r="O306" t="str">
            <v>33B103</v>
          </cell>
        </row>
        <row r="307">
          <cell r="L307" t="str">
            <v>NA</v>
          </cell>
          <cell r="M307" t="str">
            <v>412</v>
          </cell>
          <cell r="N307" t="str">
            <v>H0095</v>
          </cell>
          <cell r="O307" t="str">
            <v>33B110</v>
          </cell>
        </row>
        <row r="308">
          <cell r="L308" t="str">
            <v>NA</v>
          </cell>
          <cell r="M308" t="str">
            <v>Multiple</v>
          </cell>
          <cell r="N308" t="str">
            <v>Multiple</v>
          </cell>
          <cell r="O308" t="str">
            <v>33B210</v>
          </cell>
        </row>
        <row r="309">
          <cell r="L309" t="str">
            <v>NA</v>
          </cell>
          <cell r="M309" t="str">
            <v>Multiple</v>
          </cell>
          <cell r="N309" t="str">
            <v>Multiple</v>
          </cell>
          <cell r="O309" t="str">
            <v>33B219</v>
          </cell>
        </row>
        <row r="310">
          <cell r="L310" t="str">
            <v>W1819</v>
          </cell>
          <cell r="M310" t="str">
            <v>NA</v>
          </cell>
          <cell r="N310" t="str">
            <v>NA</v>
          </cell>
          <cell r="O310" t="str">
            <v>33R146AB</v>
          </cell>
        </row>
        <row r="311">
          <cell r="L311" t="str">
            <v>W708</v>
          </cell>
          <cell r="M311" t="str">
            <v>NA</v>
          </cell>
          <cell r="N311" t="str">
            <v>H0051</v>
          </cell>
          <cell r="O311" t="str">
            <v>33R046AB</v>
          </cell>
        </row>
        <row r="312">
          <cell r="L312" t="str">
            <v>W1004</v>
          </cell>
          <cell r="M312" t="str">
            <v>NA</v>
          </cell>
          <cell r="N312" t="str">
            <v>NA</v>
          </cell>
          <cell r="O312" t="str">
            <v>33R061AB</v>
          </cell>
        </row>
        <row r="313">
          <cell r="L313" t="str">
            <v>W670</v>
          </cell>
          <cell r="M313">
            <v>10708</v>
          </cell>
          <cell r="N313" t="str">
            <v>H0238</v>
          </cell>
          <cell r="O313" t="str">
            <v>33R101AB</v>
          </cell>
        </row>
        <row r="314">
          <cell r="L314" t="str">
            <v>W671</v>
          </cell>
          <cell r="M314" t="str">
            <v>NA</v>
          </cell>
          <cell r="N314" t="str">
            <v>H0239</v>
          </cell>
          <cell r="O314" t="str">
            <v>33R102AB</v>
          </cell>
        </row>
        <row r="315">
          <cell r="L315" t="str">
            <v>W636</v>
          </cell>
          <cell r="M315" t="str">
            <v>NA</v>
          </cell>
          <cell r="N315" t="str">
            <v>H0109</v>
          </cell>
          <cell r="O315" t="str">
            <v>33R077AB</v>
          </cell>
        </row>
        <row r="316">
          <cell r="L316" t="str">
            <v>W637</v>
          </cell>
          <cell r="M316">
            <v>846</v>
          </cell>
          <cell r="N316" t="str">
            <v>H0054</v>
          </cell>
          <cell r="O316" t="str">
            <v>33R096AB</v>
          </cell>
        </row>
        <row r="317">
          <cell r="L317" t="str">
            <v>W638</v>
          </cell>
          <cell r="M317">
            <v>839</v>
          </cell>
          <cell r="N317" t="str">
            <v>H0347</v>
          </cell>
          <cell r="O317" t="str">
            <v>33R141AB</v>
          </cell>
        </row>
        <row r="318">
          <cell r="L318" t="str">
            <v>W1919</v>
          </cell>
          <cell r="M318" t="str">
            <v>NA</v>
          </cell>
          <cell r="N318" t="str">
            <v>NA</v>
          </cell>
          <cell r="O318" t="str">
            <v>33R076AB</v>
          </cell>
        </row>
        <row r="319">
          <cell r="L319" t="str">
            <v>W1520</v>
          </cell>
          <cell r="M319">
            <v>57100</v>
          </cell>
          <cell r="N319" t="str">
            <v>E0228</v>
          </cell>
          <cell r="O319" t="str">
            <v>33R053AB</v>
          </cell>
        </row>
        <row r="320">
          <cell r="L320" t="str">
            <v>W1587</v>
          </cell>
          <cell r="M320" t="str">
            <v>NA</v>
          </cell>
          <cell r="N320" t="str">
            <v>NA</v>
          </cell>
          <cell r="O320" t="str">
            <v>33R107AB</v>
          </cell>
        </row>
        <row r="321">
          <cell r="L321" t="str">
            <v>W977</v>
          </cell>
          <cell r="M321" t="str">
            <v>NA</v>
          </cell>
          <cell r="N321" t="str">
            <v>H0529</v>
          </cell>
          <cell r="O321" t="str">
            <v>33R047AB</v>
          </cell>
        </row>
        <row r="322">
          <cell r="L322" t="str">
            <v>W2436</v>
          </cell>
          <cell r="M322" t="str">
            <v>NA</v>
          </cell>
          <cell r="N322" t="str">
            <v>H0618</v>
          </cell>
          <cell r="O322" t="str">
            <v>33R169AB</v>
          </cell>
        </row>
        <row r="323">
          <cell r="L323" t="str">
            <v>W2771</v>
          </cell>
          <cell r="M323" t="str">
            <v>NA</v>
          </cell>
          <cell r="N323" t="str">
            <v>NA</v>
          </cell>
          <cell r="O323" t="str">
            <v>33R127AB</v>
          </cell>
        </row>
        <row r="324">
          <cell r="L324" t="str">
            <v>W678</v>
          </cell>
          <cell r="M324" t="str">
            <v>NA</v>
          </cell>
          <cell r="N324" t="str">
            <v>H0540</v>
          </cell>
          <cell r="O324" t="str">
            <v>33R240AB</v>
          </cell>
        </row>
        <row r="325">
          <cell r="L325" t="str">
            <v>W754</v>
          </cell>
          <cell r="M325" t="str">
            <v>NA</v>
          </cell>
          <cell r="N325" t="str">
            <v>H0469</v>
          </cell>
          <cell r="O325" t="str">
            <v>33R247AB</v>
          </cell>
        </row>
        <row r="326">
          <cell r="L326" t="str">
            <v>W755</v>
          </cell>
          <cell r="M326" t="str">
            <v>NA</v>
          </cell>
          <cell r="N326" t="str">
            <v>H0469</v>
          </cell>
          <cell r="O326" t="str">
            <v>33R248AB</v>
          </cell>
        </row>
        <row r="327">
          <cell r="L327" t="str">
            <v>W756</v>
          </cell>
          <cell r="M327" t="str">
            <v>NA</v>
          </cell>
          <cell r="N327" t="str">
            <v>H0469</v>
          </cell>
          <cell r="O327" t="str">
            <v>33R249AB</v>
          </cell>
        </row>
        <row r="328">
          <cell r="L328" t="str">
            <v>W609</v>
          </cell>
          <cell r="M328" t="str">
            <v>NA</v>
          </cell>
          <cell r="N328" t="str">
            <v>H0249</v>
          </cell>
          <cell r="O328" t="str">
            <v>33R251AB</v>
          </cell>
        </row>
        <row r="329">
          <cell r="L329" t="str">
            <v>W570</v>
          </cell>
          <cell r="M329" t="str">
            <v>NA</v>
          </cell>
          <cell r="N329" t="str">
            <v>H0544</v>
          </cell>
          <cell r="O329" t="str">
            <v>33R250AB</v>
          </cell>
        </row>
        <row r="330">
          <cell r="L330" t="str">
            <v>W566</v>
          </cell>
          <cell r="M330" t="str">
            <v>NA</v>
          </cell>
          <cell r="N330" t="str">
            <v>H0572</v>
          </cell>
          <cell r="O330" t="str">
            <v>33R230AB</v>
          </cell>
        </row>
        <row r="331">
          <cell r="L331" t="str">
            <v>W2811</v>
          </cell>
          <cell r="M331">
            <v>0</v>
          </cell>
          <cell r="N331" t="str">
            <v>S9177</v>
          </cell>
          <cell r="O331" t="str">
            <v>33R164AB</v>
          </cell>
        </row>
        <row r="332">
          <cell r="L332" t="str">
            <v>W3094</v>
          </cell>
          <cell r="M332">
            <v>58118</v>
          </cell>
          <cell r="N332" t="str">
            <v>S0179</v>
          </cell>
          <cell r="O332" t="str">
            <v>33R154AB</v>
          </cell>
        </row>
        <row r="333">
          <cell r="L333" t="str">
            <v>W3305</v>
          </cell>
          <cell r="M333">
            <v>0</v>
          </cell>
          <cell r="N333" t="str">
            <v>S9318</v>
          </cell>
          <cell r="O333" t="str">
            <v>33R178AB</v>
          </cell>
        </row>
        <row r="334">
          <cell r="L334" t="str">
            <v>W3306</v>
          </cell>
          <cell r="M334">
            <v>0</v>
          </cell>
          <cell r="N334" t="str">
            <v>S9316</v>
          </cell>
          <cell r="O334" t="str">
            <v>33R188AB</v>
          </cell>
        </row>
        <row r="335">
          <cell r="L335" t="str">
            <v>W3623</v>
          </cell>
          <cell r="M335">
            <v>0</v>
          </cell>
          <cell r="N335" t="str">
            <v>S9311</v>
          </cell>
          <cell r="O335" t="str">
            <v>33R197AB</v>
          </cell>
        </row>
        <row r="336">
          <cell r="L336" t="str">
            <v>W3629</v>
          </cell>
          <cell r="M336">
            <v>0</v>
          </cell>
          <cell r="N336" t="str">
            <v>S9296</v>
          </cell>
          <cell r="O336" t="str">
            <v>33R202AB</v>
          </cell>
        </row>
        <row r="337">
          <cell r="L337" t="str">
            <v>W3625</v>
          </cell>
          <cell r="M337">
            <v>0</v>
          </cell>
          <cell r="N337" t="str">
            <v>S9190</v>
          </cell>
          <cell r="O337" t="str">
            <v>33R177AB</v>
          </cell>
        </row>
        <row r="338">
          <cell r="L338" t="str">
            <v>W3739</v>
          </cell>
          <cell r="M338">
            <v>0</v>
          </cell>
          <cell r="N338" t="str">
            <v>S9319</v>
          </cell>
          <cell r="O338" t="str">
            <v>33R187AB</v>
          </cell>
        </row>
        <row r="339">
          <cell r="L339" t="str">
            <v>W3473</v>
          </cell>
          <cell r="M339">
            <v>0</v>
          </cell>
          <cell r="N339" t="str">
            <v>S9170</v>
          </cell>
          <cell r="O339" t="str">
            <v>33R205AB</v>
          </cell>
        </row>
        <row r="340">
          <cell r="L340" t="str">
            <v>W3271</v>
          </cell>
          <cell r="M340">
            <v>0</v>
          </cell>
          <cell r="N340">
            <v>0</v>
          </cell>
          <cell r="O340" t="str">
            <v>33R260AB</v>
          </cell>
        </row>
        <row r="341">
          <cell r="L341" t="str">
            <v>W3273</v>
          </cell>
          <cell r="M341">
            <v>0</v>
          </cell>
          <cell r="N341">
            <v>0</v>
          </cell>
          <cell r="O341" t="str">
            <v>33R261AB</v>
          </cell>
        </row>
        <row r="342">
          <cell r="L342" t="str">
            <v>W3806</v>
          </cell>
          <cell r="M342">
            <v>0</v>
          </cell>
          <cell r="N342">
            <v>0</v>
          </cell>
          <cell r="O342" t="str">
            <v>33R165AB</v>
          </cell>
        </row>
        <row r="343">
          <cell r="L343" t="str">
            <v>W3398</v>
          </cell>
          <cell r="M343">
            <v>0</v>
          </cell>
          <cell r="N343">
            <v>0</v>
          </cell>
          <cell r="O343" t="str">
            <v>33R185AB</v>
          </cell>
        </row>
        <row r="344">
          <cell r="L344" t="str">
            <v>W3868</v>
          </cell>
          <cell r="M344">
            <v>0</v>
          </cell>
          <cell r="N344">
            <v>0</v>
          </cell>
          <cell r="O344" t="str">
            <v>33R214AB</v>
          </cell>
        </row>
        <row r="345">
          <cell r="L345" t="str">
            <v>W3869</v>
          </cell>
          <cell r="M345">
            <v>0</v>
          </cell>
          <cell r="N345">
            <v>0</v>
          </cell>
          <cell r="O345" t="str">
            <v>33R215AB</v>
          </cell>
        </row>
        <row r="346">
          <cell r="L346" t="str">
            <v>W3870</v>
          </cell>
          <cell r="M346">
            <v>0</v>
          </cell>
          <cell r="N346">
            <v>0</v>
          </cell>
          <cell r="O346" t="str">
            <v>33R216AB</v>
          </cell>
        </row>
        <row r="347">
          <cell r="L347" t="str">
            <v>W3309</v>
          </cell>
          <cell r="M347">
            <v>0</v>
          </cell>
          <cell r="N347">
            <v>0</v>
          </cell>
          <cell r="O347" t="str">
            <v>33R170AB</v>
          </cell>
        </row>
        <row r="348">
          <cell r="L348" t="str">
            <v>W3604</v>
          </cell>
          <cell r="M348">
            <v>0</v>
          </cell>
          <cell r="N348" t="str">
            <v>H0507</v>
          </cell>
          <cell r="O348" t="str">
            <v>33R184AB</v>
          </cell>
        </row>
        <row r="349">
          <cell r="L349" t="str">
            <v>W3706</v>
          </cell>
          <cell r="M349">
            <v>0</v>
          </cell>
          <cell r="N349">
            <v>0</v>
          </cell>
          <cell r="O349" t="str">
            <v>33R232AB</v>
          </cell>
        </row>
        <row r="350">
          <cell r="L350" t="str">
            <v>W3721</v>
          </cell>
          <cell r="M350">
            <v>0</v>
          </cell>
          <cell r="N350">
            <v>0</v>
          </cell>
          <cell r="O350" t="str">
            <v>33R233AB</v>
          </cell>
        </row>
        <row r="351">
          <cell r="L351" t="str">
            <v>W3985</v>
          </cell>
          <cell r="M351">
            <v>0</v>
          </cell>
          <cell r="N351">
            <v>0</v>
          </cell>
          <cell r="O351" t="str">
            <v>33R206AB</v>
          </cell>
        </row>
        <row r="352">
          <cell r="L352" t="str">
            <v>W3986</v>
          </cell>
          <cell r="M352">
            <v>0</v>
          </cell>
          <cell r="N352">
            <v>0</v>
          </cell>
          <cell r="O352" t="str">
            <v>33R207AB</v>
          </cell>
        </row>
        <row r="353">
          <cell r="L353" t="str">
            <v>W3632</v>
          </cell>
          <cell r="M353">
            <v>0</v>
          </cell>
          <cell r="N353" t="str">
            <v>S9184</v>
          </cell>
          <cell r="O353" t="str">
            <v>33R198AB</v>
          </cell>
        </row>
        <row r="354">
          <cell r="L354" t="str">
            <v>W3633</v>
          </cell>
          <cell r="M354">
            <v>0</v>
          </cell>
          <cell r="N354" t="str">
            <v>S9185</v>
          </cell>
          <cell r="O354" t="str">
            <v>33R190AB</v>
          </cell>
        </row>
        <row r="355">
          <cell r="L355" t="str">
            <v>W3626</v>
          </cell>
          <cell r="M355">
            <v>0</v>
          </cell>
          <cell r="N355" t="str">
            <v>S9294</v>
          </cell>
          <cell r="O355" t="str">
            <v>33R195AB</v>
          </cell>
        </row>
        <row r="356">
          <cell r="L356" t="str">
            <v>W3627</v>
          </cell>
          <cell r="M356">
            <v>0</v>
          </cell>
          <cell r="N356" t="str">
            <v>S9297</v>
          </cell>
          <cell r="O356" t="str">
            <v>33R204AB</v>
          </cell>
        </row>
        <row r="357">
          <cell r="L357" t="str">
            <v>W3634</v>
          </cell>
          <cell r="M357">
            <v>0</v>
          </cell>
          <cell r="N357" t="str">
            <v>S9189</v>
          </cell>
          <cell r="O357" t="str">
            <v>33R171AB</v>
          </cell>
        </row>
        <row r="358">
          <cell r="L358" t="str">
            <v>W3789</v>
          </cell>
          <cell r="M358">
            <v>0</v>
          </cell>
          <cell r="N358">
            <v>0</v>
          </cell>
          <cell r="O358" t="str">
            <v>33R210AB</v>
          </cell>
        </row>
        <row r="359">
          <cell r="L359" t="str">
            <v>W4054</v>
          </cell>
          <cell r="M359">
            <v>0</v>
          </cell>
          <cell r="N359" t="str">
            <v>S9305</v>
          </cell>
          <cell r="O359" t="str">
            <v>33R237AB</v>
          </cell>
        </row>
        <row r="360">
          <cell r="L360" t="str">
            <v>W3740</v>
          </cell>
          <cell r="M360">
            <v>0</v>
          </cell>
          <cell r="N360" t="str">
            <v>S9183</v>
          </cell>
          <cell r="O360" t="str">
            <v>33R191AB</v>
          </cell>
        </row>
        <row r="361">
          <cell r="L361" t="str">
            <v>W3631</v>
          </cell>
          <cell r="M361">
            <v>0</v>
          </cell>
          <cell r="N361" t="str">
            <v>S9302</v>
          </cell>
          <cell r="O361" t="str">
            <v>33R180AB</v>
          </cell>
        </row>
        <row r="362">
          <cell r="L362" t="str">
            <v>W3636</v>
          </cell>
          <cell r="M362">
            <v>0</v>
          </cell>
          <cell r="N362" t="str">
            <v>S9310</v>
          </cell>
          <cell r="O362" t="str">
            <v>33R201AB</v>
          </cell>
        </row>
        <row r="363">
          <cell r="L363" t="str">
            <v>W586</v>
          </cell>
          <cell r="M363">
            <v>0</v>
          </cell>
          <cell r="N363" t="str">
            <v>H0317</v>
          </cell>
          <cell r="O363" t="str">
            <v>33R336RM</v>
          </cell>
        </row>
        <row r="364">
          <cell r="L364" t="str">
            <v>W4152</v>
          </cell>
          <cell r="M364">
            <v>0</v>
          </cell>
          <cell r="N364">
            <v>0</v>
          </cell>
          <cell r="O364" t="str">
            <v>33R337RM</v>
          </cell>
        </row>
        <row r="365">
          <cell r="L365" t="str">
            <v>W584</v>
          </cell>
          <cell r="M365">
            <v>0</v>
          </cell>
          <cell r="N365" t="str">
            <v>H0140</v>
          </cell>
          <cell r="O365" t="str">
            <v>33R333RM</v>
          </cell>
        </row>
        <row r="366">
          <cell r="L366" t="str">
            <v>W569</v>
          </cell>
          <cell r="M366">
            <v>0</v>
          </cell>
          <cell r="N366" t="str">
            <v>H0547</v>
          </cell>
          <cell r="O366" t="str">
            <v>33R341RM</v>
          </cell>
        </row>
        <row r="367">
          <cell r="L367" t="str">
            <v>W603</v>
          </cell>
          <cell r="M367">
            <v>0</v>
          </cell>
          <cell r="N367" t="str">
            <v>H0429</v>
          </cell>
          <cell r="O367" t="str">
            <v>33R340RM</v>
          </cell>
        </row>
        <row r="368">
          <cell r="L368" t="str">
            <v>W4425</v>
          </cell>
          <cell r="M368">
            <v>0</v>
          </cell>
          <cell r="N368">
            <v>0</v>
          </cell>
          <cell r="O368" t="str">
            <v>33R339RM</v>
          </cell>
        </row>
        <row r="369">
          <cell r="L369" t="str">
            <v>W3519</v>
          </cell>
          <cell r="M369">
            <v>0</v>
          </cell>
          <cell r="N369">
            <v>0</v>
          </cell>
          <cell r="O369" t="str">
            <v>33R283</v>
          </cell>
        </row>
        <row r="370">
          <cell r="L370" t="str">
            <v>W2971</v>
          </cell>
          <cell r="M370">
            <v>0</v>
          </cell>
          <cell r="N370">
            <v>0</v>
          </cell>
          <cell r="O370" t="str">
            <v>33R284</v>
          </cell>
        </row>
        <row r="371">
          <cell r="L371" t="str">
            <v>W2427</v>
          </cell>
          <cell r="M371">
            <v>57373</v>
          </cell>
          <cell r="N371" t="str">
            <v>NA</v>
          </cell>
          <cell r="O371" t="str">
            <v>33R084</v>
          </cell>
        </row>
        <row r="372">
          <cell r="L372" t="str">
            <v>W2826</v>
          </cell>
          <cell r="M372">
            <v>58003</v>
          </cell>
          <cell r="N372" t="str">
            <v>S0246</v>
          </cell>
          <cell r="O372" t="str">
            <v>33R118</v>
          </cell>
        </row>
        <row r="373">
          <cell r="L373" t="str">
            <v>W2825</v>
          </cell>
          <cell r="M373">
            <v>58002</v>
          </cell>
          <cell r="N373" t="str">
            <v>S0247</v>
          </cell>
          <cell r="O373" t="str">
            <v>33R119</v>
          </cell>
        </row>
        <row r="374">
          <cell r="L374" t="str">
            <v>W2872</v>
          </cell>
          <cell r="M374" t="str">
            <v>57295</v>
          </cell>
          <cell r="N374" t="str">
            <v>S0237</v>
          </cell>
          <cell r="O374" t="str">
            <v>33R078</v>
          </cell>
        </row>
        <row r="375">
          <cell r="L375" t="str">
            <v>Multiple</v>
          </cell>
          <cell r="M375" t="str">
            <v>57378</v>
          </cell>
          <cell r="N375" t="str">
            <v>S0241</v>
          </cell>
          <cell r="O375" t="str">
            <v>33R073</v>
          </cell>
        </row>
        <row r="376">
          <cell r="L376" t="str">
            <v>W805</v>
          </cell>
          <cell r="M376">
            <v>56855</v>
          </cell>
          <cell r="N376" t="str">
            <v>NA</v>
          </cell>
          <cell r="O376" t="str">
            <v>33R045</v>
          </cell>
        </row>
        <row r="377">
          <cell r="L377" t="str">
            <v>W3159</v>
          </cell>
          <cell r="M377">
            <v>0</v>
          </cell>
          <cell r="N377" t="str">
            <v>S9168</v>
          </cell>
          <cell r="O377" t="str">
            <v>33R120</v>
          </cell>
        </row>
        <row r="378">
          <cell r="L378" t="str">
            <v>W1586</v>
          </cell>
          <cell r="M378">
            <v>10282</v>
          </cell>
          <cell r="N378" t="str">
            <v>H0037</v>
          </cell>
          <cell r="O378" t="str">
            <v>33R100</v>
          </cell>
        </row>
        <row r="379">
          <cell r="L379" t="str">
            <v>W3978</v>
          </cell>
          <cell r="M379" t="str">
            <v>NA</v>
          </cell>
          <cell r="N379" t="str">
            <v>NA</v>
          </cell>
          <cell r="O379" t="str">
            <v>33R136</v>
          </cell>
        </row>
        <row r="380">
          <cell r="L380">
            <v>0</v>
          </cell>
          <cell r="M380">
            <v>0</v>
          </cell>
          <cell r="N380">
            <v>0</v>
          </cell>
          <cell r="O380">
            <v>0</v>
          </cell>
        </row>
        <row r="381">
          <cell r="L381" t="str">
            <v>W3979</v>
          </cell>
          <cell r="M381" t="str">
            <v>NA</v>
          </cell>
          <cell r="N381" t="str">
            <v>NA</v>
          </cell>
          <cell r="O381" t="str">
            <v>33R137</v>
          </cell>
        </row>
        <row r="382">
          <cell r="L382">
            <v>0</v>
          </cell>
          <cell r="M382">
            <v>0</v>
          </cell>
          <cell r="N382">
            <v>0</v>
          </cell>
          <cell r="O382">
            <v>0</v>
          </cell>
        </row>
        <row r="383">
          <cell r="L383" t="str">
            <v>W812</v>
          </cell>
          <cell r="M383">
            <v>902</v>
          </cell>
          <cell r="N383" t="str">
            <v>T0080</v>
          </cell>
          <cell r="O383" t="str">
            <v>33R019</v>
          </cell>
        </row>
        <row r="384">
          <cell r="L384" t="str">
            <v>W165</v>
          </cell>
          <cell r="M384">
            <v>56446</v>
          </cell>
          <cell r="N384">
            <v>0</v>
          </cell>
          <cell r="O384" t="str">
            <v>33R012</v>
          </cell>
        </row>
        <row r="385">
          <cell r="L385" t="str">
            <v>W1519</v>
          </cell>
          <cell r="M385">
            <v>56768</v>
          </cell>
          <cell r="N385" t="str">
            <v>S0121</v>
          </cell>
          <cell r="O385" t="str">
            <v>33R032</v>
          </cell>
        </row>
        <row r="386">
          <cell r="L386" t="str">
            <v>W519</v>
          </cell>
          <cell r="M386">
            <v>10191</v>
          </cell>
          <cell r="N386" t="str">
            <v>W0284</v>
          </cell>
          <cell r="O386" t="str">
            <v>33R246</v>
          </cell>
        </row>
        <row r="387">
          <cell r="L387" t="str">
            <v>W508</v>
          </cell>
          <cell r="M387">
            <v>54909</v>
          </cell>
          <cell r="N387" t="str">
            <v>W0320</v>
          </cell>
          <cell r="O387" t="str">
            <v>33R276</v>
          </cell>
        </row>
        <row r="388">
          <cell r="L388" t="str">
            <v>W1568</v>
          </cell>
          <cell r="M388">
            <v>286</v>
          </cell>
          <cell r="N388" t="str">
            <v>T0029</v>
          </cell>
          <cell r="O388" t="str">
            <v>33T002</v>
          </cell>
        </row>
        <row r="389">
          <cell r="L389">
            <v>0</v>
          </cell>
          <cell r="M389">
            <v>0</v>
          </cell>
          <cell r="N389">
            <v>0</v>
          </cell>
          <cell r="O389" t="str">
            <v>33R280</v>
          </cell>
        </row>
        <row r="390">
          <cell r="L390" t="str">
            <v>W883</v>
          </cell>
          <cell r="M390">
            <v>56944</v>
          </cell>
          <cell r="N390" t="str">
            <v>NA</v>
          </cell>
          <cell r="O390" t="str">
            <v>33R060</v>
          </cell>
        </row>
        <row r="391">
          <cell r="L391" t="str">
            <v>W1460</v>
          </cell>
          <cell r="M391">
            <v>57205</v>
          </cell>
          <cell r="N391" t="str">
            <v>NA</v>
          </cell>
          <cell r="O391" t="str">
            <v>33R079</v>
          </cell>
        </row>
        <row r="392">
          <cell r="L392" t="str">
            <v>Multiple</v>
          </cell>
          <cell r="M392">
            <v>58017</v>
          </cell>
          <cell r="N392" t="str">
            <v>NA</v>
          </cell>
          <cell r="O392" t="str">
            <v>33R166</v>
          </cell>
        </row>
        <row r="393">
          <cell r="L393" t="str">
            <v>W2773</v>
          </cell>
          <cell r="M393">
            <v>0</v>
          </cell>
          <cell r="N393" t="str">
            <v>W0408</v>
          </cell>
          <cell r="O393" t="str">
            <v>33R142</v>
          </cell>
        </row>
        <row r="394">
          <cell r="L394" t="str">
            <v>W3408</v>
          </cell>
          <cell r="M394" t="str">
            <v>58374</v>
          </cell>
          <cell r="N394" t="str">
            <v>S0249</v>
          </cell>
          <cell r="O394" t="str">
            <v>33R121</v>
          </cell>
        </row>
        <row r="395">
          <cell r="L395" t="str">
            <v>Multiple</v>
          </cell>
          <cell r="M395" t="str">
            <v>58542</v>
          </cell>
          <cell r="N395" t="str">
            <v>S0256</v>
          </cell>
          <cell r="O395" t="str">
            <v>33R138</v>
          </cell>
        </row>
        <row r="396">
          <cell r="L396" t="str">
            <v>W762</v>
          </cell>
          <cell r="M396">
            <v>56271</v>
          </cell>
          <cell r="N396" t="str">
            <v>W0423</v>
          </cell>
          <cell r="O396" t="str">
            <v>33R009</v>
          </cell>
        </row>
        <row r="397">
          <cell r="L397" t="str">
            <v xml:space="preserve">W3540 </v>
          </cell>
          <cell r="M397">
            <v>54238</v>
          </cell>
          <cell r="N397" t="str">
            <v>C0004</v>
          </cell>
          <cell r="O397" t="str">
            <v>33R099</v>
          </cell>
        </row>
        <row r="398">
          <cell r="L398" t="str">
            <v>Multiple</v>
          </cell>
          <cell r="M398">
            <v>238</v>
          </cell>
          <cell r="N398" t="str">
            <v>H0167</v>
          </cell>
          <cell r="O398" t="str">
            <v>33R140</v>
          </cell>
        </row>
        <row r="399">
          <cell r="L399" t="str">
            <v>W2074</v>
          </cell>
          <cell r="M399">
            <v>57359</v>
          </cell>
          <cell r="N399" t="str">
            <v>S0126</v>
          </cell>
          <cell r="O399" t="str">
            <v>33R123</v>
          </cell>
        </row>
        <row r="400">
          <cell r="L400" t="str">
            <v>W2072</v>
          </cell>
          <cell r="M400">
            <v>57361</v>
          </cell>
          <cell r="N400" t="str">
            <v>S0127</v>
          </cell>
          <cell r="O400" t="str">
            <v>33R125</v>
          </cell>
        </row>
        <row r="401">
          <cell r="L401" t="str">
            <v>W2073</v>
          </cell>
          <cell r="M401">
            <v>57360</v>
          </cell>
          <cell r="N401" t="str">
            <v>S0131</v>
          </cell>
          <cell r="O401" t="str">
            <v>33R124</v>
          </cell>
        </row>
        <row r="402">
          <cell r="L402" t="str">
            <v>W3791</v>
          </cell>
          <cell r="M402" t="str">
            <v>57394</v>
          </cell>
          <cell r="N402" t="str">
            <v>S0107</v>
          </cell>
          <cell r="O402" t="str">
            <v>33R090</v>
          </cell>
        </row>
        <row r="403">
          <cell r="L403" t="str">
            <v>W804</v>
          </cell>
          <cell r="M403">
            <v>56706</v>
          </cell>
          <cell r="N403" t="str">
            <v>E0018</v>
          </cell>
          <cell r="O403" t="str">
            <v>33R017</v>
          </cell>
        </row>
        <row r="404">
          <cell r="L404" t="str">
            <v>W807</v>
          </cell>
          <cell r="M404">
            <v>56707</v>
          </cell>
          <cell r="N404" t="str">
            <v>E0007</v>
          </cell>
          <cell r="O404" t="str">
            <v>33R016</v>
          </cell>
        </row>
        <row r="405">
          <cell r="L405" t="str">
            <v>W2900</v>
          </cell>
          <cell r="M405" t="str">
            <v>NA</v>
          </cell>
          <cell r="N405" t="str">
            <v>NA</v>
          </cell>
          <cell r="O405" t="str">
            <v>33R135</v>
          </cell>
        </row>
        <row r="406">
          <cell r="L406" t="str">
            <v>W2900</v>
          </cell>
          <cell r="M406" t="str">
            <v>NA</v>
          </cell>
          <cell r="N406" t="str">
            <v>NA</v>
          </cell>
          <cell r="O406" t="str">
            <v>33R135</v>
          </cell>
        </row>
        <row r="407">
          <cell r="L407" t="str">
            <v>W1600</v>
          </cell>
          <cell r="M407">
            <v>56654</v>
          </cell>
          <cell r="N407" t="str">
            <v>W0369</v>
          </cell>
          <cell r="O407" t="str">
            <v>33R058</v>
          </cell>
        </row>
        <row r="408">
          <cell r="L408" t="str">
            <v>Multiple</v>
          </cell>
          <cell r="M408">
            <v>57439</v>
          </cell>
          <cell r="N408" t="str">
            <v>S0240</v>
          </cell>
          <cell r="O408" t="str">
            <v>33R052</v>
          </cell>
        </row>
        <row r="409">
          <cell r="L409" t="str">
            <v>W3187</v>
          </cell>
          <cell r="M409">
            <v>57439</v>
          </cell>
          <cell r="N409" t="str">
            <v>S0240</v>
          </cell>
          <cell r="O409" t="str">
            <v>33R088</v>
          </cell>
        </row>
        <row r="410">
          <cell r="L410" t="str">
            <v>W3189</v>
          </cell>
          <cell r="M410" t="str">
            <v>57074</v>
          </cell>
          <cell r="N410" t="str">
            <v>S0078</v>
          </cell>
          <cell r="O410" t="str">
            <v>33R063</v>
          </cell>
        </row>
        <row r="411">
          <cell r="L411" t="str">
            <v>W3190</v>
          </cell>
          <cell r="M411" t="str">
            <v>57075</v>
          </cell>
          <cell r="N411" t="str">
            <v>S0080</v>
          </cell>
          <cell r="O411" t="str">
            <v>33R064</v>
          </cell>
        </row>
        <row r="412">
          <cell r="L412" t="str">
            <v>W4193</v>
          </cell>
          <cell r="M412">
            <v>0</v>
          </cell>
          <cell r="N412" t="str">
            <v/>
          </cell>
          <cell r="O412" t="str">
            <v>33R267</v>
          </cell>
        </row>
        <row r="413">
          <cell r="L413" t="str">
            <v>W237</v>
          </cell>
          <cell r="M413">
            <v>56468</v>
          </cell>
          <cell r="N413" t="str">
            <v>NA</v>
          </cell>
          <cell r="O413" t="str">
            <v>33R030</v>
          </cell>
        </row>
        <row r="414">
          <cell r="L414" t="str">
            <v>W817</v>
          </cell>
          <cell r="M414">
            <v>56468</v>
          </cell>
          <cell r="N414" t="str">
            <v>NA</v>
          </cell>
          <cell r="O414" t="str">
            <v>33R054</v>
          </cell>
        </row>
        <row r="415">
          <cell r="L415" t="str">
            <v>W417</v>
          </cell>
          <cell r="M415">
            <v>10480</v>
          </cell>
          <cell r="N415" t="str">
            <v>T0035</v>
          </cell>
          <cell r="O415" t="str">
            <v>33R275</v>
          </cell>
        </row>
        <row r="416">
          <cell r="L416" t="str">
            <v>W416</v>
          </cell>
          <cell r="M416">
            <v>10481</v>
          </cell>
          <cell r="N416" t="str">
            <v>T0036</v>
          </cell>
          <cell r="O416" t="str">
            <v>33R243</v>
          </cell>
        </row>
        <row r="417">
          <cell r="L417" t="str">
            <v>W2399</v>
          </cell>
          <cell r="M417">
            <v>57707</v>
          </cell>
          <cell r="N417" t="str">
            <v>NA</v>
          </cell>
          <cell r="O417" t="str">
            <v>33R144</v>
          </cell>
        </row>
        <row r="418">
          <cell r="L418" t="str">
            <v>Multiple</v>
          </cell>
          <cell r="M418">
            <v>0</v>
          </cell>
          <cell r="N418" t="str">
            <v/>
          </cell>
          <cell r="O418" t="str">
            <v>33R089-AR</v>
          </cell>
        </row>
        <row r="419">
          <cell r="L419" t="str">
            <v>W1745</v>
          </cell>
          <cell r="M419">
            <v>57201</v>
          </cell>
          <cell r="N419" t="str">
            <v>W0392</v>
          </cell>
          <cell r="O419" t="str">
            <v>33R013-AR</v>
          </cell>
        </row>
        <row r="420">
          <cell r="L420" t="str">
            <v>W2400</v>
          </cell>
          <cell r="M420">
            <v>57701</v>
          </cell>
          <cell r="N420" t="str">
            <v>W0392</v>
          </cell>
          <cell r="O420" t="str">
            <v>33R152</v>
          </cell>
        </row>
        <row r="421">
          <cell r="L421" t="str">
            <v>W1091</v>
          </cell>
          <cell r="M421">
            <v>54626</v>
          </cell>
          <cell r="N421" t="str">
            <v>E0232</v>
          </cell>
          <cell r="O421" t="str">
            <v>33R082</v>
          </cell>
        </row>
        <row r="422">
          <cell r="L422" t="str">
            <v>Multiple</v>
          </cell>
          <cell r="M422" t="str">
            <v>Multiple</v>
          </cell>
          <cell r="N422" t="str">
            <v>Multiple</v>
          </cell>
          <cell r="O422" t="str">
            <v>33R253</v>
          </cell>
        </row>
        <row r="423">
          <cell r="L423" t="str">
            <v>W3206</v>
          </cell>
          <cell r="M423">
            <v>58154</v>
          </cell>
          <cell r="N423" t="str">
            <v>W0414</v>
          </cell>
          <cell r="O423" t="str">
            <v>33R163</v>
          </cell>
        </row>
        <row r="424">
          <cell r="L424" t="str">
            <v>W4194</v>
          </cell>
          <cell r="M424">
            <v>0</v>
          </cell>
          <cell r="N424" t="str">
            <v/>
          </cell>
          <cell r="O424" t="str">
            <v>33R288</v>
          </cell>
        </row>
        <row r="425">
          <cell r="L425" t="str">
            <v>W3981</v>
          </cell>
          <cell r="M425">
            <v>0</v>
          </cell>
          <cell r="N425" t="str">
            <v>S0306</v>
          </cell>
          <cell r="O425" t="str">
            <v>33R162</v>
          </cell>
        </row>
        <row r="426">
          <cell r="L426" t="str">
            <v>Multiple</v>
          </cell>
          <cell r="M426" t="str">
            <v>Multiple</v>
          </cell>
          <cell r="N426" t="str">
            <v>Multiple</v>
          </cell>
          <cell r="O426" t="str">
            <v>33R252</v>
          </cell>
        </row>
        <row r="427">
          <cell r="L427" t="str">
            <v>W3109</v>
          </cell>
          <cell r="M427" t="str">
            <v>58148</v>
          </cell>
          <cell r="N427" t="str">
            <v>S0260</v>
          </cell>
          <cell r="O427" t="str">
            <v>33R160</v>
          </cell>
        </row>
        <row r="428">
          <cell r="L428" t="str">
            <v>W2475</v>
          </cell>
          <cell r="M428">
            <v>57857</v>
          </cell>
          <cell r="N428" t="str">
            <v>E0065</v>
          </cell>
          <cell r="O428" t="str">
            <v>33R147</v>
          </cell>
        </row>
        <row r="429">
          <cell r="L429" t="str">
            <v>W231</v>
          </cell>
          <cell r="M429">
            <v>56362</v>
          </cell>
          <cell r="N429" t="str">
            <v>W0358</v>
          </cell>
          <cell r="O429" t="str">
            <v>33R015</v>
          </cell>
        </row>
        <row r="430">
          <cell r="L430" t="str">
            <v>W811</v>
          </cell>
          <cell r="M430">
            <v>56874</v>
          </cell>
          <cell r="N430" t="str">
            <v>W0384</v>
          </cell>
          <cell r="O430" t="str">
            <v>33R033</v>
          </cell>
        </row>
        <row r="431">
          <cell r="L431" t="str">
            <v>W2142</v>
          </cell>
          <cell r="M431">
            <v>57586</v>
          </cell>
          <cell r="N431" t="str">
            <v>W0421</v>
          </cell>
          <cell r="O431" t="str">
            <v>33R145</v>
          </cell>
        </row>
        <row r="432">
          <cell r="L432" t="str">
            <v>W2780</v>
          </cell>
          <cell r="M432">
            <v>57725</v>
          </cell>
          <cell r="N432" t="str">
            <v>W0422</v>
          </cell>
          <cell r="O432" t="str">
            <v>33R167</v>
          </cell>
        </row>
        <row r="433">
          <cell r="L433" t="str">
            <v>W750</v>
          </cell>
          <cell r="M433">
            <v>50068</v>
          </cell>
          <cell r="N433" t="str">
            <v>E0085</v>
          </cell>
          <cell r="O433" t="str">
            <v>33R007</v>
          </cell>
        </row>
        <row r="434">
          <cell r="L434" t="str">
            <v>Multiple</v>
          </cell>
          <cell r="M434" t="str">
            <v>Multiple</v>
          </cell>
          <cell r="N434" t="str">
            <v>Multiple</v>
          </cell>
          <cell r="O434" t="str">
            <v>33R074</v>
          </cell>
        </row>
        <row r="435">
          <cell r="L435" t="str">
            <v>Multiple</v>
          </cell>
          <cell r="M435" t="str">
            <v>Multiple</v>
          </cell>
          <cell r="N435" t="str">
            <v>Multiple</v>
          </cell>
          <cell r="O435" t="str">
            <v>33R091</v>
          </cell>
        </row>
        <row r="436">
          <cell r="L436" t="str">
            <v>Multiple</v>
          </cell>
          <cell r="M436" t="str">
            <v>Multiple</v>
          </cell>
          <cell r="N436" t="str">
            <v>Multiple</v>
          </cell>
          <cell r="O436" t="str">
            <v>33R091</v>
          </cell>
        </row>
        <row r="437">
          <cell r="L437" t="str">
            <v>W4111</v>
          </cell>
          <cell r="M437">
            <v>0</v>
          </cell>
          <cell r="N437" t="str">
            <v/>
          </cell>
          <cell r="O437" t="str">
            <v>33R274</v>
          </cell>
        </row>
        <row r="438">
          <cell r="L438" t="str">
            <v>W4144</v>
          </cell>
          <cell r="M438">
            <v>0</v>
          </cell>
          <cell r="N438" t="str">
            <v/>
          </cell>
          <cell r="O438" t="str">
            <v>33R132</v>
          </cell>
        </row>
        <row r="439">
          <cell r="L439" t="str">
            <v>W758</v>
          </cell>
          <cell r="M439">
            <v>54308</v>
          </cell>
          <cell r="N439" t="str">
            <v>H0512</v>
          </cell>
          <cell r="O439" t="str">
            <v>33R108-AR</v>
          </cell>
        </row>
        <row r="440">
          <cell r="L440" t="str">
            <v>W3193</v>
          </cell>
          <cell r="M440">
            <v>57695</v>
          </cell>
          <cell r="N440" t="str">
            <v>S0245</v>
          </cell>
          <cell r="O440" t="str">
            <v>33R056</v>
          </cell>
        </row>
        <row r="441">
          <cell r="L441" t="str">
            <v>W2046</v>
          </cell>
          <cell r="M441">
            <v>57188</v>
          </cell>
          <cell r="N441" t="str">
            <v>NA</v>
          </cell>
          <cell r="O441" t="str">
            <v>33R083</v>
          </cell>
        </row>
        <row r="442">
          <cell r="L442" t="str">
            <v>W2401</v>
          </cell>
          <cell r="M442">
            <v>57700</v>
          </cell>
          <cell r="N442" t="str">
            <v>W0394</v>
          </cell>
          <cell r="O442" t="str">
            <v>33R151</v>
          </cell>
        </row>
        <row r="443">
          <cell r="L443" t="str">
            <v>W691</v>
          </cell>
          <cell r="M443">
            <v>50293</v>
          </cell>
          <cell r="N443" t="str">
            <v>E0102</v>
          </cell>
          <cell r="O443" t="str">
            <v>33R038</v>
          </cell>
        </row>
        <row r="444">
          <cell r="L444" t="str">
            <v>W4322</v>
          </cell>
          <cell r="M444">
            <v>0</v>
          </cell>
          <cell r="N444" t="str">
            <v/>
          </cell>
          <cell r="O444" t="str">
            <v>33R244</v>
          </cell>
        </row>
        <row r="445">
          <cell r="L445" t="str">
            <v>W4264</v>
          </cell>
          <cell r="M445">
            <v>0</v>
          </cell>
          <cell r="N445" t="str">
            <v/>
          </cell>
          <cell r="O445" t="str">
            <v>33R245</v>
          </cell>
        </row>
        <row r="446">
          <cell r="L446" t="str">
            <v>W3963</v>
          </cell>
          <cell r="M446">
            <v>0</v>
          </cell>
          <cell r="N446" t="str">
            <v/>
          </cell>
          <cell r="O446" t="str">
            <v>33R161</v>
          </cell>
        </row>
        <row r="447">
          <cell r="L447" t="str">
            <v>W3406</v>
          </cell>
          <cell r="M447">
            <v>58373</v>
          </cell>
          <cell r="N447" t="str">
            <v>S0248</v>
          </cell>
          <cell r="O447" t="str">
            <v>33R122</v>
          </cell>
        </row>
        <row r="448">
          <cell r="L448" t="str">
            <v>W857</v>
          </cell>
          <cell r="M448">
            <v>10836</v>
          </cell>
          <cell r="N448" t="str">
            <v>E0105</v>
          </cell>
          <cell r="O448" t="str">
            <v>33R075</v>
          </cell>
        </row>
        <row r="449">
          <cell r="L449" t="str">
            <v>W117</v>
          </cell>
          <cell r="M449">
            <v>286</v>
          </cell>
          <cell r="N449" t="str">
            <v>T0055</v>
          </cell>
          <cell r="O449">
            <v>0</v>
          </cell>
        </row>
        <row r="450">
          <cell r="L450" t="str">
            <v>W118</v>
          </cell>
          <cell r="M450">
            <v>286</v>
          </cell>
          <cell r="N450" t="str">
            <v>T0056</v>
          </cell>
          <cell r="O450">
            <v>0</v>
          </cell>
        </row>
        <row r="451">
          <cell r="L451" t="str">
            <v>W119</v>
          </cell>
          <cell r="M451">
            <v>286</v>
          </cell>
          <cell r="N451" t="str">
            <v>T0058</v>
          </cell>
          <cell r="O451">
            <v>0</v>
          </cell>
        </row>
        <row r="452">
          <cell r="L452" t="str">
            <v>W120</v>
          </cell>
          <cell r="M452">
            <v>286</v>
          </cell>
          <cell r="N452" t="str">
            <v>T0059</v>
          </cell>
          <cell r="O452">
            <v>0</v>
          </cell>
        </row>
        <row r="453">
          <cell r="L453" t="str">
            <v>W121</v>
          </cell>
          <cell r="M453">
            <v>286</v>
          </cell>
          <cell r="N453" t="str">
            <v>T0060</v>
          </cell>
          <cell r="O453">
            <v>0</v>
          </cell>
        </row>
        <row r="454">
          <cell r="L454" t="str">
            <v>W122</v>
          </cell>
          <cell r="M454">
            <v>286</v>
          </cell>
          <cell r="N454" t="str">
            <v>T0061</v>
          </cell>
          <cell r="O454">
            <v>0</v>
          </cell>
        </row>
        <row r="455">
          <cell r="L455" t="str">
            <v>W123</v>
          </cell>
          <cell r="M455">
            <v>286</v>
          </cell>
          <cell r="N455" t="str">
            <v>T0027</v>
          </cell>
          <cell r="O455">
            <v>0</v>
          </cell>
        </row>
        <row r="456">
          <cell r="L456" t="str">
            <v>W124</v>
          </cell>
          <cell r="M456">
            <v>286</v>
          </cell>
          <cell r="N456" t="str">
            <v>T0028</v>
          </cell>
          <cell r="O456">
            <v>0</v>
          </cell>
        </row>
        <row r="457">
          <cell r="L457" t="str">
            <v>W125</v>
          </cell>
          <cell r="M457">
            <v>286</v>
          </cell>
          <cell r="N457" t="str">
            <v>T0029</v>
          </cell>
          <cell r="O457">
            <v>0</v>
          </cell>
        </row>
        <row r="458">
          <cell r="L458" t="str">
            <v>W126</v>
          </cell>
          <cell r="M458">
            <v>286</v>
          </cell>
          <cell r="N458" t="str">
            <v>T0030</v>
          </cell>
          <cell r="O458">
            <v>0</v>
          </cell>
        </row>
        <row r="459">
          <cell r="L459" t="str">
            <v>W127</v>
          </cell>
          <cell r="M459">
            <v>510</v>
          </cell>
          <cell r="N459" t="str">
            <v>T0046</v>
          </cell>
          <cell r="O459">
            <v>0</v>
          </cell>
        </row>
        <row r="460">
          <cell r="L460" t="str">
            <v>W484</v>
          </cell>
          <cell r="M460">
            <v>52158</v>
          </cell>
          <cell r="N460" t="str">
            <v>T0023</v>
          </cell>
          <cell r="O460">
            <v>0</v>
          </cell>
        </row>
        <row r="461">
          <cell r="L461" t="str">
            <v>W485</v>
          </cell>
          <cell r="M461">
            <v>10469</v>
          </cell>
          <cell r="N461" t="str">
            <v>T0005</v>
          </cell>
          <cell r="O461">
            <v>0</v>
          </cell>
        </row>
        <row r="462">
          <cell r="L462" t="str">
            <v>W486</v>
          </cell>
          <cell r="M462">
            <v>50066</v>
          </cell>
          <cell r="N462" t="str">
            <v>T0050</v>
          </cell>
          <cell r="O462">
            <v>0</v>
          </cell>
        </row>
        <row r="463">
          <cell r="L463" t="str">
            <v>W487</v>
          </cell>
          <cell r="M463">
            <v>10199</v>
          </cell>
          <cell r="N463" t="str">
            <v>T0007</v>
          </cell>
          <cell r="O463">
            <v>0</v>
          </cell>
        </row>
        <row r="464">
          <cell r="L464" t="str">
            <v>W118</v>
          </cell>
          <cell r="M464">
            <v>286</v>
          </cell>
          <cell r="N464" t="str">
            <v>T0056</v>
          </cell>
          <cell r="O464">
            <v>0</v>
          </cell>
        </row>
        <row r="465">
          <cell r="L465" t="str">
            <v>W647</v>
          </cell>
          <cell r="M465" t="str">
            <v>NA</v>
          </cell>
          <cell r="N465" t="str">
            <v>H0228</v>
          </cell>
          <cell r="O465">
            <v>0</v>
          </cell>
        </row>
        <row r="466">
          <cell r="L466" t="str">
            <v>W764</v>
          </cell>
          <cell r="M466">
            <v>424</v>
          </cell>
          <cell r="N466" t="str">
            <v>H0195</v>
          </cell>
          <cell r="O466">
            <v>0</v>
          </cell>
        </row>
        <row r="467">
          <cell r="L467" t="str">
            <v>W765</v>
          </cell>
          <cell r="M467">
            <v>426</v>
          </cell>
          <cell r="N467" t="str">
            <v>H0374</v>
          </cell>
          <cell r="O467">
            <v>0</v>
          </cell>
        </row>
        <row r="468">
          <cell r="L468">
            <v>0</v>
          </cell>
          <cell r="M468">
            <v>0</v>
          </cell>
          <cell r="N468">
            <v>0</v>
          </cell>
          <cell r="O468">
            <v>0</v>
          </cell>
        </row>
        <row r="469">
          <cell r="O469" t="str">
            <v>Total Net Purchases</v>
          </cell>
        </row>
        <row r="472">
          <cell r="O472" t="str">
            <v xml:space="preserve">Total Retail Sales </v>
          </cell>
        </row>
        <row r="474">
          <cell r="L474">
            <v>0</v>
          </cell>
          <cell r="M474">
            <v>0</v>
          </cell>
          <cell r="N474">
            <v>0</v>
          </cell>
          <cell r="O474">
            <v>0</v>
          </cell>
        </row>
        <row r="475">
          <cell r="L475">
            <v>0</v>
          </cell>
          <cell r="M475">
            <v>0</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energy.ca.gov/sb1305/" TargetMode="External"/><Relationship Id="rId1" Type="http://schemas.openxmlformats.org/officeDocument/2006/relationships/printerSettings" Target="../printerSettings/printerSettings3.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24"/>
  <sheetViews>
    <sheetView showGridLines="0" zoomScale="110" zoomScaleNormal="110" workbookViewId="0">
      <selection activeCell="G16" sqref="G16"/>
    </sheetView>
  </sheetViews>
  <sheetFormatPr defaultColWidth="0" defaultRowHeight="15" customHeight="1" zeroHeight="1" x14ac:dyDescent="0.2"/>
  <cols>
    <col min="1" max="1" width="3.85546875" style="12" customWidth="1"/>
    <col min="2" max="2" width="12" style="12" customWidth="1"/>
    <col min="3" max="3" width="22.5703125" style="12" customWidth="1"/>
    <col min="4" max="4" width="20.7109375" style="12" customWidth="1"/>
    <col min="5" max="5" width="5" style="12" customWidth="1"/>
    <col min="6" max="6" width="5.5703125" style="12" customWidth="1"/>
    <col min="7" max="7" width="3.85546875" style="12" customWidth="1"/>
    <col min="8" max="16384" width="9" style="12" hidden="1"/>
  </cols>
  <sheetData>
    <row r="1" spans="1:12" ht="6" customHeight="1" thickBot="1" x14ac:dyDescent="0.25">
      <c r="A1" s="21"/>
      <c r="B1" s="22"/>
      <c r="C1" s="23"/>
      <c r="D1" s="23"/>
      <c r="E1" s="23"/>
      <c r="F1" s="23"/>
      <c r="G1" s="23"/>
      <c r="H1" s="24"/>
      <c r="I1" s="24"/>
      <c r="J1" s="24"/>
      <c r="K1" s="24"/>
      <c r="L1" s="24"/>
    </row>
    <row r="2" spans="1:12" ht="38.25" customHeight="1" x14ac:dyDescent="0.2">
      <c r="A2" s="25"/>
      <c r="B2" s="177" t="s">
        <v>67</v>
      </c>
      <c r="C2" s="178"/>
      <c r="D2" s="178"/>
      <c r="E2" s="178"/>
      <c r="F2" s="179"/>
      <c r="G2" s="27"/>
      <c r="H2" s="24"/>
      <c r="I2" s="24"/>
      <c r="J2" s="24"/>
      <c r="K2" s="24"/>
      <c r="L2" s="24"/>
    </row>
    <row r="3" spans="1:12" ht="24.75" customHeight="1" x14ac:dyDescent="0.2">
      <c r="A3" s="25"/>
      <c r="B3" s="180" t="s">
        <v>0</v>
      </c>
      <c r="C3" s="181"/>
      <c r="D3" s="181"/>
      <c r="E3" s="181"/>
      <c r="F3" s="182"/>
      <c r="G3" s="27"/>
      <c r="H3" s="24"/>
      <c r="I3" s="24"/>
      <c r="J3" s="24"/>
      <c r="K3" s="24"/>
      <c r="L3" s="24"/>
    </row>
    <row r="4" spans="1:12" ht="24.75" customHeight="1" x14ac:dyDescent="0.2">
      <c r="A4" s="25"/>
      <c r="B4" s="180" t="s">
        <v>1</v>
      </c>
      <c r="C4" s="181"/>
      <c r="D4" s="181"/>
      <c r="E4" s="181"/>
      <c r="F4" s="182"/>
      <c r="G4" s="27"/>
      <c r="H4" s="24"/>
      <c r="I4" s="24"/>
      <c r="J4" s="24"/>
      <c r="K4" s="24"/>
      <c r="L4" s="24"/>
    </row>
    <row r="5" spans="1:12" ht="24.75" customHeight="1" thickBot="1" x14ac:dyDescent="0.25">
      <c r="A5" s="25"/>
      <c r="B5" s="183" t="s">
        <v>104</v>
      </c>
      <c r="C5" s="184"/>
      <c r="D5" s="184"/>
      <c r="E5" s="184"/>
      <c r="F5" s="185"/>
      <c r="G5" s="27"/>
      <c r="H5" s="24"/>
      <c r="I5" s="24"/>
      <c r="J5" s="24"/>
      <c r="K5" s="24"/>
      <c r="L5" s="24"/>
    </row>
    <row r="6" spans="1:12" ht="39.6" customHeight="1" x14ac:dyDescent="0.2">
      <c r="A6" s="25"/>
      <c r="B6" s="28"/>
      <c r="C6" s="28"/>
      <c r="D6" s="28"/>
      <c r="E6" s="28"/>
      <c r="F6" s="28"/>
      <c r="G6" s="25"/>
      <c r="H6" s="24"/>
      <c r="I6" s="24"/>
      <c r="J6" s="24"/>
      <c r="K6" s="24"/>
      <c r="L6" s="24"/>
    </row>
    <row r="7" spans="1:12" ht="20.25" x14ac:dyDescent="0.3">
      <c r="A7" s="25"/>
      <c r="B7" s="186" t="s">
        <v>2</v>
      </c>
      <c r="C7" s="186"/>
      <c r="D7" s="186"/>
      <c r="E7" s="186"/>
      <c r="F7" s="186"/>
      <c r="G7" s="25"/>
      <c r="H7" s="24"/>
      <c r="I7" s="24"/>
      <c r="J7" s="24"/>
      <c r="K7" s="24"/>
      <c r="L7" s="24"/>
    </row>
    <row r="8" spans="1:12" ht="4.5" customHeight="1" x14ac:dyDescent="0.2">
      <c r="A8" s="25"/>
      <c r="B8" s="169"/>
      <c r="C8" s="169"/>
      <c r="D8" s="169"/>
      <c r="E8" s="169"/>
      <c r="F8" s="169"/>
      <c r="G8" s="25"/>
      <c r="H8" s="24"/>
      <c r="I8" s="24"/>
      <c r="J8" s="24"/>
      <c r="K8" s="24"/>
      <c r="L8" s="24"/>
    </row>
    <row r="9" spans="1:12" ht="14.25" customHeight="1" thickBot="1" x14ac:dyDescent="0.25">
      <c r="A9" s="25"/>
      <c r="B9" s="25"/>
      <c r="C9" s="25"/>
      <c r="D9" s="25"/>
      <c r="E9" s="29"/>
      <c r="F9" s="25"/>
      <c r="G9" s="25"/>
      <c r="H9" s="24"/>
      <c r="I9" s="24"/>
      <c r="J9" s="24"/>
      <c r="K9" s="24"/>
      <c r="L9" s="24"/>
    </row>
    <row r="10" spans="1:12" ht="15.75" thickBot="1" x14ac:dyDescent="0.25">
      <c r="A10" s="25"/>
      <c r="B10" s="25"/>
      <c r="C10" s="173" t="s">
        <v>47</v>
      </c>
      <c r="D10" s="174"/>
      <c r="E10" s="30"/>
      <c r="F10" s="25"/>
      <c r="G10" s="25"/>
      <c r="H10" s="24"/>
      <c r="I10" s="24"/>
      <c r="J10" s="24"/>
      <c r="K10" s="24"/>
      <c r="L10" s="24"/>
    </row>
    <row r="11" spans="1:12" s="122" customFormat="1" ht="15.75" thickBot="1" x14ac:dyDescent="0.25">
      <c r="A11" s="118"/>
      <c r="B11" s="118"/>
      <c r="C11" s="175" t="s">
        <v>1434</v>
      </c>
      <c r="D11" s="176"/>
      <c r="E11" s="119"/>
      <c r="F11" s="120"/>
      <c r="G11" s="118"/>
      <c r="H11" s="121"/>
      <c r="I11" s="121"/>
      <c r="J11" s="121"/>
      <c r="K11" s="121"/>
      <c r="L11" s="121"/>
    </row>
    <row r="12" spans="1:12" s="122" customFormat="1" x14ac:dyDescent="0.2">
      <c r="A12" s="118"/>
      <c r="B12" s="118"/>
      <c r="C12" s="124"/>
      <c r="D12" s="119"/>
      <c r="E12" s="123"/>
      <c r="F12" s="118"/>
      <c r="G12" s="118"/>
      <c r="H12" s="121"/>
      <c r="I12" s="121"/>
      <c r="J12" s="121"/>
      <c r="K12" s="121"/>
      <c r="L12" s="121"/>
    </row>
    <row r="13" spans="1:12" ht="13.5" customHeight="1" x14ac:dyDescent="0.2">
      <c r="A13" s="25"/>
      <c r="B13" s="25"/>
      <c r="C13" s="25"/>
      <c r="D13" s="25"/>
      <c r="E13" s="25"/>
      <c r="F13" s="25"/>
      <c r="G13" s="25"/>
      <c r="H13" s="24"/>
      <c r="I13" s="24"/>
      <c r="J13" s="24"/>
      <c r="K13" s="24"/>
      <c r="L13" s="24"/>
    </row>
    <row r="14" spans="1:12" ht="52.5" customHeight="1" x14ac:dyDescent="0.2">
      <c r="A14" s="25"/>
      <c r="B14" s="171" t="s">
        <v>75</v>
      </c>
      <c r="C14" s="171"/>
      <c r="D14" s="171"/>
      <c r="E14" s="171"/>
      <c r="F14" s="171"/>
      <c r="G14" s="25"/>
      <c r="H14" s="24"/>
      <c r="I14" s="24"/>
      <c r="J14" s="24"/>
      <c r="K14" s="24"/>
      <c r="L14" s="24"/>
    </row>
    <row r="15" spans="1:12" x14ac:dyDescent="0.2">
      <c r="A15" s="25"/>
      <c r="B15" s="28"/>
      <c r="C15" s="28"/>
      <c r="D15" s="28"/>
      <c r="E15" s="28"/>
      <c r="F15" s="28"/>
      <c r="G15" s="25"/>
      <c r="H15" s="24"/>
      <c r="I15" s="24"/>
      <c r="J15" s="24"/>
      <c r="K15" s="24"/>
      <c r="L15" s="24"/>
    </row>
    <row r="16" spans="1:12" ht="56.25" customHeight="1" x14ac:dyDescent="0.2">
      <c r="A16" s="25"/>
      <c r="B16" s="172" t="s">
        <v>77</v>
      </c>
      <c r="C16" s="172"/>
      <c r="D16" s="172"/>
      <c r="E16" s="172"/>
      <c r="F16" s="172"/>
      <c r="G16" s="25"/>
      <c r="H16" s="24"/>
      <c r="I16" s="24"/>
      <c r="J16" s="24"/>
      <c r="K16" s="24"/>
      <c r="L16" s="24"/>
    </row>
    <row r="17" spans="1:12" x14ac:dyDescent="0.2">
      <c r="A17" s="25"/>
      <c r="B17" s="28"/>
      <c r="C17" s="28"/>
      <c r="D17" s="28"/>
      <c r="E17" s="28"/>
      <c r="F17" s="28"/>
      <c r="G17" s="25"/>
      <c r="H17" s="24"/>
      <c r="I17" s="24"/>
      <c r="J17" s="24"/>
      <c r="K17" s="24"/>
      <c r="L17" s="24"/>
    </row>
    <row r="18" spans="1:12" ht="37.5" customHeight="1" x14ac:dyDescent="0.2">
      <c r="A18" s="25"/>
      <c r="B18" s="171" t="s">
        <v>78</v>
      </c>
      <c r="C18" s="171"/>
      <c r="D18" s="171"/>
      <c r="E18" s="171"/>
      <c r="F18" s="171"/>
      <c r="G18" s="25"/>
      <c r="H18" s="24"/>
      <c r="I18" s="24"/>
      <c r="J18" s="24"/>
      <c r="K18" s="24"/>
      <c r="L18" s="24"/>
    </row>
    <row r="19" spans="1:12" ht="11.25" customHeight="1" x14ac:dyDescent="0.2">
      <c r="A19" s="25"/>
      <c r="B19" s="28"/>
      <c r="C19" s="28"/>
      <c r="D19" s="28"/>
      <c r="E19" s="28"/>
      <c r="F19" s="28"/>
      <c r="G19" s="25"/>
      <c r="H19" s="24"/>
      <c r="I19" s="24"/>
      <c r="J19" s="24"/>
      <c r="K19" s="24"/>
      <c r="L19" s="24"/>
    </row>
    <row r="20" spans="1:12" ht="79.5" customHeight="1" x14ac:dyDescent="0.25">
      <c r="A20" s="31"/>
      <c r="B20" s="170" t="s">
        <v>3</v>
      </c>
      <c r="C20" s="170"/>
      <c r="D20" s="170"/>
      <c r="E20" s="170"/>
      <c r="F20" s="170"/>
      <c r="G20" s="31"/>
      <c r="H20" s="32"/>
      <c r="I20" s="32"/>
      <c r="J20" s="32"/>
      <c r="K20" s="32"/>
      <c r="L20" s="32"/>
    </row>
    <row r="21" spans="1:12" ht="15" customHeight="1" x14ac:dyDescent="0.2">
      <c r="A21" s="33"/>
      <c r="B21" s="34"/>
      <c r="C21" s="34"/>
      <c r="D21" s="34"/>
      <c r="E21" s="34"/>
      <c r="F21" s="34"/>
      <c r="G21" s="33"/>
      <c r="H21" s="24"/>
      <c r="I21" s="24"/>
      <c r="J21" s="24"/>
      <c r="K21" s="24"/>
      <c r="L21" s="24"/>
    </row>
    <row r="22" spans="1:12" ht="14.25" hidden="1" customHeight="1" x14ac:dyDescent="0.2">
      <c r="A22" s="33"/>
      <c r="B22" s="34"/>
      <c r="C22" s="34"/>
      <c r="D22" s="34"/>
      <c r="E22" s="34"/>
      <c r="F22" s="34"/>
      <c r="G22" s="33"/>
      <c r="H22" s="24"/>
      <c r="I22" s="24"/>
      <c r="J22" s="24"/>
      <c r="K22" s="24"/>
      <c r="L22" s="24"/>
    </row>
    <row r="23" spans="1:12" hidden="1" x14ac:dyDescent="0.2">
      <c r="A23" s="18"/>
      <c r="B23" s="35"/>
      <c r="C23" s="35"/>
      <c r="D23" s="35"/>
      <c r="E23" s="35"/>
      <c r="F23" s="35"/>
      <c r="G23" s="18"/>
      <c r="H23" s="24"/>
      <c r="I23" s="24"/>
      <c r="J23" s="24"/>
      <c r="K23" s="24"/>
      <c r="L23" s="24"/>
    </row>
    <row r="24" spans="1:12" hidden="1" x14ac:dyDescent="0.2">
      <c r="A24" s="18"/>
      <c r="B24" s="18"/>
      <c r="C24" s="18"/>
      <c r="D24" s="18"/>
      <c r="E24" s="18"/>
      <c r="F24" s="18"/>
      <c r="G24" s="18"/>
      <c r="H24" s="24"/>
      <c r="I24" s="24"/>
      <c r="J24" s="24"/>
      <c r="K24" s="24"/>
      <c r="L24" s="24"/>
    </row>
    <row r="25" spans="1:12" hidden="1" x14ac:dyDescent="0.2">
      <c r="A25" s="18"/>
      <c r="B25" s="18"/>
      <c r="C25" s="18"/>
      <c r="D25" s="18"/>
      <c r="E25" s="18"/>
      <c r="F25" s="18"/>
      <c r="G25" s="18"/>
      <c r="H25" s="24"/>
      <c r="I25" s="24"/>
      <c r="J25" s="24"/>
      <c r="K25" s="24"/>
      <c r="L25" s="24"/>
    </row>
    <row r="26" spans="1:12" hidden="1" x14ac:dyDescent="0.2">
      <c r="A26" s="18"/>
      <c r="B26" s="18"/>
      <c r="C26" s="18"/>
      <c r="D26" s="18"/>
      <c r="E26" s="18"/>
      <c r="F26" s="18"/>
      <c r="G26" s="18"/>
      <c r="H26" s="24"/>
      <c r="I26" s="24"/>
      <c r="J26" s="24"/>
      <c r="K26" s="24"/>
      <c r="L26" s="24"/>
    </row>
    <row r="27" spans="1:12" hidden="1" x14ac:dyDescent="0.2">
      <c r="A27" s="18"/>
      <c r="B27" s="18"/>
      <c r="C27" s="18"/>
      <c r="D27" s="18"/>
      <c r="E27" s="18"/>
      <c r="F27" s="18"/>
      <c r="G27" s="18"/>
      <c r="H27" s="24"/>
      <c r="I27" s="24"/>
      <c r="J27" s="24"/>
      <c r="K27" s="24"/>
      <c r="L27" s="24"/>
    </row>
    <row r="28" spans="1:12" hidden="1" x14ac:dyDescent="0.2">
      <c r="A28" s="18"/>
      <c r="B28" s="18"/>
      <c r="C28" s="18"/>
      <c r="D28" s="18"/>
      <c r="E28" s="18"/>
      <c r="F28" s="18"/>
      <c r="G28" s="18"/>
      <c r="H28" s="24"/>
      <c r="I28" s="24"/>
      <c r="J28" s="24"/>
      <c r="K28" s="24"/>
      <c r="L28" s="24"/>
    </row>
    <row r="29" spans="1:12" hidden="1" x14ac:dyDescent="0.2">
      <c r="A29" s="18"/>
      <c r="B29" s="18"/>
      <c r="C29" s="18"/>
      <c r="D29" s="18"/>
      <c r="E29" s="18"/>
      <c r="F29" s="18"/>
      <c r="G29" s="18"/>
      <c r="H29" s="24"/>
      <c r="I29" s="24"/>
      <c r="J29" s="24"/>
      <c r="K29" s="24"/>
      <c r="L29" s="24"/>
    </row>
    <row r="30" spans="1:12" ht="12.75" hidden="1" x14ac:dyDescent="0.2">
      <c r="H30" s="24"/>
      <c r="I30" s="24"/>
      <c r="J30" s="24"/>
      <c r="K30" s="24"/>
      <c r="L30" s="24"/>
    </row>
    <row r="31" spans="1:12" ht="12.75" hidden="1" x14ac:dyDescent="0.2">
      <c r="H31" s="24"/>
      <c r="I31" s="24"/>
      <c r="J31" s="24"/>
      <c r="K31" s="24"/>
      <c r="L31" s="24"/>
    </row>
    <row r="32" spans="1:12" ht="12.75" hidden="1" x14ac:dyDescent="0.2">
      <c r="H32" s="24"/>
      <c r="I32" s="24"/>
      <c r="J32" s="24"/>
      <c r="K32" s="24"/>
      <c r="L32" s="24"/>
    </row>
    <row r="33" spans="8:12" ht="12.75" hidden="1" x14ac:dyDescent="0.2">
      <c r="H33" s="24"/>
      <c r="I33" s="24"/>
      <c r="J33" s="24"/>
      <c r="K33" s="24"/>
      <c r="L33" s="24"/>
    </row>
    <row r="34" spans="8:12" ht="12.75" hidden="1" x14ac:dyDescent="0.2">
      <c r="H34" s="24"/>
      <c r="I34" s="24"/>
      <c r="J34" s="24"/>
      <c r="K34" s="24"/>
      <c r="L34" s="24"/>
    </row>
    <row r="35" spans="8:12" ht="12.75" hidden="1" x14ac:dyDescent="0.2">
      <c r="H35" s="24"/>
      <c r="I35" s="24"/>
      <c r="J35" s="24"/>
      <c r="K35" s="24"/>
      <c r="L35" s="24"/>
    </row>
    <row r="36" spans="8:12" ht="12.75" hidden="1" x14ac:dyDescent="0.2">
      <c r="H36" s="24"/>
      <c r="I36" s="24"/>
      <c r="J36" s="24"/>
      <c r="K36" s="24"/>
      <c r="L36" s="24"/>
    </row>
    <row r="37" spans="8:12" ht="12.75" hidden="1" x14ac:dyDescent="0.2">
      <c r="H37" s="24"/>
      <c r="I37" s="24"/>
      <c r="J37" s="24"/>
      <c r="K37" s="24"/>
      <c r="L37" s="24"/>
    </row>
    <row r="38" spans="8:12" ht="12.75" hidden="1" x14ac:dyDescent="0.2">
      <c r="H38" s="24"/>
      <c r="I38" s="24"/>
      <c r="J38" s="24"/>
      <c r="K38" s="24"/>
      <c r="L38" s="24"/>
    </row>
    <row r="39" spans="8:12" ht="12.75" hidden="1" x14ac:dyDescent="0.2">
      <c r="H39" s="24"/>
      <c r="I39" s="24"/>
      <c r="J39" s="24"/>
      <c r="K39" s="24"/>
      <c r="L39" s="24"/>
    </row>
    <row r="40" spans="8:12" ht="12.75" hidden="1" x14ac:dyDescent="0.2">
      <c r="H40" s="24"/>
      <c r="I40" s="24"/>
      <c r="J40" s="24"/>
      <c r="K40" s="24"/>
      <c r="L40" s="24"/>
    </row>
    <row r="41" spans="8:12" ht="12.75" hidden="1" x14ac:dyDescent="0.2">
      <c r="H41" s="24"/>
      <c r="I41" s="24"/>
      <c r="J41" s="24"/>
      <c r="K41" s="24"/>
      <c r="L41" s="24"/>
    </row>
    <row r="42" spans="8:12" ht="12.75" hidden="1" x14ac:dyDescent="0.2">
      <c r="H42" s="24"/>
      <c r="I42" s="24"/>
      <c r="J42" s="24"/>
      <c r="K42" s="24"/>
      <c r="L42" s="24"/>
    </row>
    <row r="43" spans="8:12" ht="12.75" hidden="1" x14ac:dyDescent="0.2">
      <c r="H43" s="24"/>
      <c r="I43" s="24"/>
      <c r="J43" s="24"/>
      <c r="K43" s="24"/>
      <c r="L43" s="24"/>
    </row>
    <row r="44" spans="8:12" ht="12.75" hidden="1" x14ac:dyDescent="0.2">
      <c r="H44" s="24"/>
      <c r="I44" s="24"/>
      <c r="J44" s="24"/>
      <c r="K44" s="24"/>
      <c r="L44" s="24"/>
    </row>
    <row r="45" spans="8:12" ht="12.75" hidden="1" x14ac:dyDescent="0.2">
      <c r="H45" s="24"/>
      <c r="I45" s="24"/>
      <c r="J45" s="24"/>
      <c r="K45" s="24"/>
      <c r="L45" s="24"/>
    </row>
    <row r="46" spans="8:12" ht="12.75" hidden="1" x14ac:dyDescent="0.2">
      <c r="H46" s="24"/>
      <c r="I46" s="24"/>
      <c r="J46" s="24"/>
      <c r="K46" s="24"/>
      <c r="L46" s="24"/>
    </row>
    <row r="47" spans="8:12" ht="12.75" hidden="1" x14ac:dyDescent="0.2">
      <c r="H47" s="24"/>
      <c r="I47" s="24"/>
      <c r="J47" s="24"/>
      <c r="K47" s="24"/>
      <c r="L47" s="24"/>
    </row>
    <row r="48" spans="8:12" ht="12.75" hidden="1" x14ac:dyDescent="0.2">
      <c r="H48" s="24"/>
      <c r="I48" s="24"/>
      <c r="J48" s="24"/>
      <c r="K48" s="24"/>
      <c r="L48" s="24"/>
    </row>
    <row r="49" spans="8:12" ht="12.75" hidden="1" x14ac:dyDescent="0.2">
      <c r="H49" s="24"/>
      <c r="I49" s="24"/>
      <c r="J49" s="24"/>
      <c r="K49" s="24"/>
      <c r="L49" s="24"/>
    </row>
    <row r="50" spans="8:12" ht="12.75" hidden="1" x14ac:dyDescent="0.2">
      <c r="H50" s="24"/>
      <c r="I50" s="24"/>
      <c r="J50" s="24"/>
      <c r="K50" s="24"/>
      <c r="L50" s="24"/>
    </row>
    <row r="51" spans="8:12" ht="12.75" hidden="1" x14ac:dyDescent="0.2">
      <c r="H51" s="24"/>
      <c r="I51" s="24"/>
      <c r="J51" s="24"/>
      <c r="K51" s="24"/>
      <c r="L51" s="24"/>
    </row>
    <row r="52" spans="8:12" ht="12.75" hidden="1" x14ac:dyDescent="0.2">
      <c r="H52" s="24"/>
      <c r="I52" s="24"/>
      <c r="J52" s="24"/>
      <c r="K52" s="24"/>
      <c r="L52" s="24"/>
    </row>
    <row r="53" spans="8:12" ht="12.75" hidden="1" x14ac:dyDescent="0.2">
      <c r="H53" s="24"/>
      <c r="I53" s="24"/>
      <c r="J53" s="24"/>
      <c r="K53" s="24"/>
      <c r="L53" s="24"/>
    </row>
    <row r="54" spans="8:12" ht="12.75" hidden="1" x14ac:dyDescent="0.2">
      <c r="H54" s="24"/>
      <c r="I54" s="24"/>
      <c r="J54" s="24"/>
      <c r="K54" s="24"/>
      <c r="L54" s="24"/>
    </row>
    <row r="55" spans="8:12" ht="12.75" hidden="1" x14ac:dyDescent="0.2">
      <c r="H55" s="24"/>
      <c r="I55" s="24"/>
      <c r="J55" s="24"/>
      <c r="K55" s="24"/>
      <c r="L55" s="24"/>
    </row>
    <row r="56" spans="8:12" ht="12.75" hidden="1" x14ac:dyDescent="0.2">
      <c r="H56" s="24"/>
      <c r="I56" s="24"/>
      <c r="J56" s="24"/>
      <c r="K56" s="24"/>
      <c r="L56" s="24"/>
    </row>
    <row r="57" spans="8:12" ht="12.75" hidden="1" x14ac:dyDescent="0.2">
      <c r="H57" s="24"/>
      <c r="I57" s="24"/>
      <c r="J57" s="24"/>
      <c r="K57" s="24"/>
      <c r="L57" s="24"/>
    </row>
    <row r="58" spans="8:12" ht="12.75" hidden="1" x14ac:dyDescent="0.2">
      <c r="H58" s="24"/>
      <c r="I58" s="24"/>
      <c r="J58" s="24"/>
      <c r="K58" s="24"/>
      <c r="L58" s="24"/>
    </row>
    <row r="59" spans="8:12" ht="12.75" hidden="1" x14ac:dyDescent="0.2">
      <c r="H59" s="24"/>
      <c r="I59" s="24"/>
      <c r="J59" s="24"/>
      <c r="K59" s="24"/>
      <c r="L59" s="24"/>
    </row>
    <row r="60" spans="8:12" ht="12.75" hidden="1" x14ac:dyDescent="0.2">
      <c r="H60" s="24"/>
      <c r="I60" s="24"/>
      <c r="J60" s="24"/>
      <c r="K60" s="24"/>
      <c r="L60" s="24"/>
    </row>
    <row r="61" spans="8:12" ht="12.75" hidden="1" x14ac:dyDescent="0.2">
      <c r="H61" s="24"/>
      <c r="I61" s="24"/>
      <c r="J61" s="24"/>
      <c r="K61" s="24"/>
      <c r="L61" s="24"/>
    </row>
    <row r="62" spans="8:12" ht="12.75" hidden="1" x14ac:dyDescent="0.2">
      <c r="H62" s="24"/>
      <c r="I62" s="24"/>
      <c r="J62" s="24"/>
      <c r="K62" s="24"/>
      <c r="L62" s="24"/>
    </row>
    <row r="63" spans="8:12" ht="12.75" hidden="1" x14ac:dyDescent="0.2">
      <c r="H63" s="24"/>
      <c r="I63" s="24"/>
      <c r="J63" s="24"/>
      <c r="K63" s="24"/>
      <c r="L63" s="24"/>
    </row>
    <row r="64" spans="8:12" ht="12.75" hidden="1" x14ac:dyDescent="0.2">
      <c r="H64" s="24"/>
      <c r="I64" s="24"/>
      <c r="J64" s="24"/>
      <c r="K64" s="24"/>
      <c r="L64" s="24"/>
    </row>
    <row r="65" spans="8:12" ht="12.75" hidden="1" x14ac:dyDescent="0.2">
      <c r="H65" s="24"/>
      <c r="I65" s="24"/>
      <c r="J65" s="24"/>
      <c r="K65" s="24"/>
      <c r="L65" s="24"/>
    </row>
    <row r="66" spans="8:12" ht="12.75" hidden="1" x14ac:dyDescent="0.2">
      <c r="H66" s="24"/>
      <c r="I66" s="24"/>
      <c r="J66" s="24"/>
      <c r="K66" s="24"/>
      <c r="L66" s="24"/>
    </row>
    <row r="67" spans="8:12" ht="12.75" hidden="1" x14ac:dyDescent="0.2">
      <c r="H67" s="24"/>
      <c r="I67" s="24"/>
      <c r="J67" s="24"/>
      <c r="K67" s="24"/>
      <c r="L67" s="24"/>
    </row>
    <row r="68" spans="8:12" ht="12.75" hidden="1" x14ac:dyDescent="0.2">
      <c r="H68" s="24"/>
      <c r="I68" s="24"/>
      <c r="J68" s="24"/>
      <c r="K68" s="24"/>
      <c r="L68" s="24"/>
    </row>
    <row r="69" spans="8:12" ht="12.75" hidden="1" x14ac:dyDescent="0.2">
      <c r="H69" s="24"/>
      <c r="I69" s="24"/>
      <c r="J69" s="24"/>
      <c r="K69" s="24"/>
      <c r="L69" s="24"/>
    </row>
    <row r="70" spans="8:12" ht="12.75" hidden="1" x14ac:dyDescent="0.2">
      <c r="H70" s="24"/>
      <c r="I70" s="24"/>
      <c r="J70" s="24"/>
      <c r="K70" s="24"/>
      <c r="L70" s="24"/>
    </row>
    <row r="71" spans="8:12" ht="12.75" hidden="1" x14ac:dyDescent="0.2">
      <c r="H71" s="24"/>
      <c r="I71" s="24"/>
      <c r="J71" s="24"/>
      <c r="K71" s="24"/>
      <c r="L71" s="24"/>
    </row>
    <row r="72" spans="8:12" ht="12.75" hidden="1" x14ac:dyDescent="0.2">
      <c r="H72" s="24"/>
      <c r="I72" s="24"/>
      <c r="J72" s="24"/>
      <c r="K72" s="24"/>
      <c r="L72" s="24"/>
    </row>
    <row r="73" spans="8:12" ht="12.75" hidden="1" x14ac:dyDescent="0.2">
      <c r="H73" s="24"/>
      <c r="I73" s="24"/>
      <c r="J73" s="24"/>
      <c r="K73" s="24"/>
      <c r="L73" s="24"/>
    </row>
    <row r="74" spans="8:12" ht="12.75" hidden="1" x14ac:dyDescent="0.2">
      <c r="H74" s="24"/>
      <c r="I74" s="24"/>
      <c r="J74" s="24"/>
      <c r="K74" s="24"/>
      <c r="L74" s="24"/>
    </row>
    <row r="75" spans="8:12" ht="12.75" hidden="1" x14ac:dyDescent="0.2">
      <c r="H75" s="24"/>
      <c r="I75" s="24"/>
      <c r="J75" s="24"/>
      <c r="K75" s="24"/>
      <c r="L75" s="24"/>
    </row>
    <row r="76" spans="8:12" ht="12.75" hidden="1" x14ac:dyDescent="0.2">
      <c r="H76" s="24"/>
      <c r="I76" s="24"/>
      <c r="J76" s="24"/>
      <c r="K76" s="24"/>
      <c r="L76" s="24"/>
    </row>
    <row r="77" spans="8:12" ht="12.75" hidden="1" x14ac:dyDescent="0.2">
      <c r="H77" s="24"/>
      <c r="I77" s="24"/>
      <c r="J77" s="24"/>
      <c r="K77" s="24"/>
      <c r="L77" s="24"/>
    </row>
    <row r="78" spans="8:12" ht="12.75" hidden="1" x14ac:dyDescent="0.2">
      <c r="H78" s="24"/>
      <c r="I78" s="24"/>
      <c r="J78" s="24"/>
      <c r="K78" s="24"/>
      <c r="L78" s="24"/>
    </row>
    <row r="79" spans="8:12" ht="12.75" hidden="1" x14ac:dyDescent="0.2">
      <c r="H79" s="24"/>
      <c r="I79" s="24"/>
      <c r="J79" s="24"/>
      <c r="K79" s="24"/>
      <c r="L79" s="24"/>
    </row>
    <row r="80" spans="8:12" ht="12.75" hidden="1" x14ac:dyDescent="0.2">
      <c r="H80" s="24"/>
      <c r="I80" s="24"/>
      <c r="J80" s="24"/>
      <c r="K80" s="24"/>
      <c r="L80" s="24"/>
    </row>
    <row r="81" spans="8:12" ht="12.75" hidden="1" x14ac:dyDescent="0.2">
      <c r="H81" s="24"/>
      <c r="I81" s="24"/>
      <c r="J81" s="24"/>
      <c r="K81" s="24"/>
      <c r="L81" s="24"/>
    </row>
    <row r="82" spans="8:12" ht="12.75" hidden="1" x14ac:dyDescent="0.2">
      <c r="H82" s="24"/>
      <c r="I82" s="24"/>
      <c r="J82" s="24"/>
      <c r="K82" s="24"/>
      <c r="L82" s="24"/>
    </row>
    <row r="83" spans="8:12" ht="12.75" hidden="1" x14ac:dyDescent="0.2">
      <c r="H83" s="24"/>
      <c r="I83" s="24"/>
      <c r="J83" s="24"/>
      <c r="K83" s="24"/>
      <c r="L83" s="24"/>
    </row>
    <row r="84" spans="8:12" ht="12.75" hidden="1" x14ac:dyDescent="0.2">
      <c r="H84" s="24"/>
      <c r="I84" s="24"/>
      <c r="J84" s="24"/>
      <c r="K84" s="24"/>
      <c r="L84" s="24"/>
    </row>
    <row r="85" spans="8:12" ht="12.75" hidden="1" x14ac:dyDescent="0.2">
      <c r="H85" s="24"/>
      <c r="I85" s="24"/>
      <c r="J85" s="24"/>
      <c r="K85" s="24"/>
      <c r="L85" s="24"/>
    </row>
    <row r="86" spans="8:12" ht="12.75" hidden="1" x14ac:dyDescent="0.2">
      <c r="H86" s="24"/>
      <c r="I86" s="24"/>
      <c r="J86" s="24"/>
      <c r="K86" s="24"/>
      <c r="L86" s="24"/>
    </row>
    <row r="87" spans="8:12" ht="12.75" hidden="1" x14ac:dyDescent="0.2">
      <c r="H87" s="24"/>
      <c r="I87" s="24"/>
      <c r="J87" s="24"/>
      <c r="K87" s="24"/>
      <c r="L87" s="24"/>
    </row>
    <row r="88" spans="8:12" ht="12.75" hidden="1" x14ac:dyDescent="0.2">
      <c r="H88" s="24"/>
      <c r="I88" s="24"/>
      <c r="J88" s="24"/>
      <c r="K88" s="24"/>
      <c r="L88" s="24"/>
    </row>
    <row r="89" spans="8:12" ht="12.75" hidden="1" x14ac:dyDescent="0.2">
      <c r="H89" s="24"/>
      <c r="I89" s="24"/>
      <c r="J89" s="24"/>
      <c r="K89" s="24"/>
      <c r="L89" s="24"/>
    </row>
    <row r="90" spans="8:12" ht="12.75" hidden="1" x14ac:dyDescent="0.2">
      <c r="H90" s="24"/>
      <c r="I90" s="24"/>
      <c r="J90" s="24"/>
      <c r="K90" s="24"/>
      <c r="L90" s="24"/>
    </row>
    <row r="91" spans="8:12" ht="12.75" hidden="1" x14ac:dyDescent="0.2">
      <c r="H91" s="24"/>
      <c r="I91" s="24"/>
      <c r="J91" s="24"/>
      <c r="K91" s="24"/>
      <c r="L91" s="24"/>
    </row>
    <row r="92" spans="8:12" ht="12.75" hidden="1" x14ac:dyDescent="0.2">
      <c r="H92" s="24"/>
      <c r="I92" s="24"/>
      <c r="J92" s="24"/>
      <c r="K92" s="24"/>
      <c r="L92" s="24"/>
    </row>
    <row r="93" spans="8:12" ht="12.75" hidden="1" x14ac:dyDescent="0.2">
      <c r="H93" s="24"/>
      <c r="I93" s="24"/>
      <c r="J93" s="24"/>
      <c r="K93" s="24"/>
      <c r="L93" s="24"/>
    </row>
    <row r="94" spans="8:12" ht="12.75" hidden="1" x14ac:dyDescent="0.2">
      <c r="H94" s="24"/>
      <c r="I94" s="24"/>
      <c r="J94" s="24"/>
      <c r="K94" s="24"/>
      <c r="L94" s="24"/>
    </row>
    <row r="95" spans="8:12" ht="12.75" hidden="1" x14ac:dyDescent="0.2">
      <c r="H95" s="24"/>
      <c r="I95" s="24"/>
      <c r="J95" s="24"/>
      <c r="K95" s="24"/>
      <c r="L95" s="24"/>
    </row>
    <row r="96" spans="8:12" ht="12.75" hidden="1" x14ac:dyDescent="0.2">
      <c r="H96" s="24"/>
      <c r="I96" s="24"/>
      <c r="J96" s="24"/>
      <c r="K96" s="24"/>
      <c r="L96" s="24"/>
    </row>
    <row r="97" spans="8:12" ht="12.75" hidden="1" x14ac:dyDescent="0.2">
      <c r="H97" s="24"/>
      <c r="I97" s="24"/>
      <c r="J97" s="24"/>
      <c r="K97" s="24"/>
      <c r="L97" s="24"/>
    </row>
    <row r="98" spans="8:12" ht="12.75" hidden="1" x14ac:dyDescent="0.2">
      <c r="H98" s="24"/>
      <c r="I98" s="24"/>
      <c r="J98" s="24"/>
      <c r="K98" s="24"/>
      <c r="L98" s="24"/>
    </row>
    <row r="99" spans="8:12" ht="12.75" hidden="1" x14ac:dyDescent="0.2">
      <c r="H99" s="24"/>
      <c r="I99" s="24"/>
      <c r="J99" s="24"/>
      <c r="K99" s="24"/>
      <c r="L99" s="24"/>
    </row>
    <row r="100" spans="8:12" ht="12.75" hidden="1" x14ac:dyDescent="0.2">
      <c r="H100" s="24"/>
      <c r="I100" s="24"/>
      <c r="J100" s="24"/>
      <c r="K100" s="24"/>
      <c r="L100" s="24"/>
    </row>
    <row r="101" spans="8:12" ht="12.75" hidden="1" x14ac:dyDescent="0.2">
      <c r="H101" s="24"/>
      <c r="I101" s="24"/>
      <c r="J101" s="24"/>
      <c r="K101" s="24"/>
      <c r="L101" s="24"/>
    </row>
    <row r="102" spans="8:12" ht="12.75" hidden="1" x14ac:dyDescent="0.2">
      <c r="H102" s="24"/>
      <c r="I102" s="24"/>
      <c r="J102" s="24"/>
      <c r="K102" s="24"/>
      <c r="L102" s="24"/>
    </row>
    <row r="103" spans="8:12" ht="12.75" hidden="1" x14ac:dyDescent="0.2">
      <c r="H103" s="24"/>
      <c r="I103" s="24"/>
      <c r="J103" s="24"/>
      <c r="K103" s="24"/>
      <c r="L103" s="24"/>
    </row>
    <row r="104" spans="8:12" ht="12.75" hidden="1" x14ac:dyDescent="0.2">
      <c r="H104" s="24"/>
      <c r="I104" s="24"/>
      <c r="J104" s="24"/>
      <c r="K104" s="24"/>
      <c r="L104" s="24"/>
    </row>
    <row r="105" spans="8:12" ht="12.75" hidden="1" x14ac:dyDescent="0.2">
      <c r="H105" s="24"/>
      <c r="I105" s="24"/>
      <c r="J105" s="24"/>
      <c r="K105" s="24"/>
      <c r="L105" s="24"/>
    </row>
    <row r="106" spans="8:12" ht="12.75" hidden="1" x14ac:dyDescent="0.2">
      <c r="H106" s="24"/>
      <c r="I106" s="24"/>
      <c r="J106" s="24"/>
      <c r="K106" s="24"/>
      <c r="L106" s="24"/>
    </row>
    <row r="107" spans="8:12" ht="12.75" hidden="1" x14ac:dyDescent="0.2">
      <c r="H107" s="24"/>
      <c r="I107" s="24"/>
      <c r="J107" s="24"/>
      <c r="K107" s="24"/>
      <c r="L107" s="24"/>
    </row>
    <row r="108" spans="8:12" ht="12.75" hidden="1" x14ac:dyDescent="0.2">
      <c r="H108" s="24"/>
      <c r="I108" s="24"/>
      <c r="J108" s="24"/>
      <c r="K108" s="24"/>
      <c r="L108" s="24"/>
    </row>
    <row r="109" spans="8:12" ht="12.75" hidden="1" x14ac:dyDescent="0.2">
      <c r="H109" s="24"/>
      <c r="I109" s="24"/>
      <c r="J109" s="24"/>
      <c r="K109" s="24"/>
      <c r="L109" s="24"/>
    </row>
    <row r="110" spans="8:12" ht="12.75" hidden="1" x14ac:dyDescent="0.2">
      <c r="H110" s="24"/>
      <c r="I110" s="24"/>
      <c r="J110" s="24"/>
      <c r="K110" s="24"/>
      <c r="L110" s="24"/>
    </row>
    <row r="111" spans="8:12" ht="12.75" hidden="1" x14ac:dyDescent="0.2">
      <c r="H111" s="24"/>
      <c r="I111" s="24"/>
      <c r="J111" s="24"/>
      <c r="K111" s="24"/>
      <c r="L111" s="24"/>
    </row>
    <row r="112" spans="8:12" ht="12.75" hidden="1" x14ac:dyDescent="0.2">
      <c r="H112" s="24"/>
      <c r="I112" s="24"/>
      <c r="J112" s="24"/>
      <c r="K112" s="24"/>
      <c r="L112" s="24"/>
    </row>
    <row r="113" spans="8:12" ht="12.75" hidden="1" x14ac:dyDescent="0.2">
      <c r="H113" s="24"/>
      <c r="I113" s="24"/>
      <c r="J113" s="24"/>
      <c r="K113" s="24"/>
      <c r="L113" s="24"/>
    </row>
    <row r="114" spans="8:12" ht="12.75" hidden="1" x14ac:dyDescent="0.2">
      <c r="H114" s="24"/>
      <c r="I114" s="24"/>
      <c r="J114" s="24"/>
      <c r="K114" s="24"/>
      <c r="L114" s="24"/>
    </row>
    <row r="115" spans="8:12" ht="12.75" hidden="1" x14ac:dyDescent="0.2">
      <c r="H115" s="24"/>
      <c r="I115" s="24"/>
      <c r="J115" s="24"/>
      <c r="K115" s="24"/>
      <c r="L115" s="24"/>
    </row>
    <row r="116" spans="8:12" ht="12.75" hidden="1" x14ac:dyDescent="0.2">
      <c r="H116" s="24"/>
      <c r="I116" s="24"/>
      <c r="J116" s="24"/>
      <c r="K116" s="24"/>
      <c r="L116" s="24"/>
    </row>
    <row r="117" spans="8:12" ht="12.75" hidden="1" x14ac:dyDescent="0.2">
      <c r="H117" s="24"/>
      <c r="I117" s="24"/>
      <c r="J117" s="24"/>
      <c r="K117" s="24"/>
      <c r="L117" s="24"/>
    </row>
    <row r="118" spans="8:12" ht="12.75" hidden="1" x14ac:dyDescent="0.2">
      <c r="H118" s="24"/>
      <c r="I118" s="24"/>
      <c r="J118" s="24"/>
      <c r="K118" s="24"/>
      <c r="L118" s="24"/>
    </row>
    <row r="119" spans="8:12" ht="12.75" hidden="1" x14ac:dyDescent="0.2">
      <c r="H119" s="24"/>
      <c r="I119" s="24"/>
      <c r="J119" s="24"/>
      <c r="K119" s="24"/>
      <c r="L119" s="24"/>
    </row>
    <row r="120" spans="8:12" ht="12.75" hidden="1" x14ac:dyDescent="0.2">
      <c r="H120" s="24"/>
      <c r="I120" s="24"/>
      <c r="J120" s="24"/>
      <c r="K120" s="24"/>
      <c r="L120" s="24"/>
    </row>
    <row r="121" spans="8:12" ht="12.75" hidden="1" x14ac:dyDescent="0.2">
      <c r="H121" s="24"/>
      <c r="I121" s="24"/>
      <c r="J121" s="24"/>
      <c r="K121" s="24"/>
      <c r="L121" s="24"/>
    </row>
    <row r="122" spans="8:12" ht="12.75" hidden="1" x14ac:dyDescent="0.2">
      <c r="H122" s="24"/>
      <c r="I122" s="24"/>
      <c r="J122" s="24"/>
      <c r="K122" s="24"/>
      <c r="L122" s="24"/>
    </row>
    <row r="123" spans="8:12" ht="12.75" hidden="1" x14ac:dyDescent="0.2">
      <c r="H123" s="24"/>
      <c r="I123" s="24"/>
      <c r="J123" s="24"/>
      <c r="K123" s="24"/>
      <c r="L123" s="24"/>
    </row>
    <row r="124" spans="8:12" ht="12.75" hidden="1" x14ac:dyDescent="0.2">
      <c r="H124" s="24"/>
      <c r="I124" s="24"/>
      <c r="J124" s="24"/>
      <c r="K124" s="24"/>
      <c r="L124" s="24"/>
    </row>
    <row r="125" spans="8:12" ht="12.75" hidden="1" x14ac:dyDescent="0.2">
      <c r="H125" s="24"/>
      <c r="I125" s="24"/>
      <c r="J125" s="24"/>
      <c r="K125" s="24"/>
      <c r="L125" s="24"/>
    </row>
    <row r="126" spans="8:12" ht="12.75" hidden="1" x14ac:dyDescent="0.2">
      <c r="H126" s="24"/>
      <c r="I126" s="24"/>
      <c r="J126" s="24"/>
      <c r="K126" s="24"/>
      <c r="L126" s="24"/>
    </row>
    <row r="127" spans="8:12" ht="12.75" hidden="1" x14ac:dyDescent="0.2">
      <c r="H127" s="24"/>
      <c r="I127" s="24"/>
      <c r="J127" s="24"/>
      <c r="K127" s="24"/>
      <c r="L127" s="24"/>
    </row>
    <row r="128" spans="8:12" ht="12.75" hidden="1" x14ac:dyDescent="0.2">
      <c r="H128" s="24"/>
      <c r="I128" s="24"/>
      <c r="J128" s="24"/>
      <c r="K128" s="24"/>
      <c r="L128" s="24"/>
    </row>
    <row r="129" spans="8:12" ht="12.75" hidden="1" x14ac:dyDescent="0.2">
      <c r="H129" s="24"/>
      <c r="I129" s="24"/>
      <c r="J129" s="24"/>
      <c r="K129" s="24"/>
      <c r="L129" s="24"/>
    </row>
    <row r="130" spans="8:12" ht="12.75" hidden="1" x14ac:dyDescent="0.2">
      <c r="H130" s="24"/>
      <c r="I130" s="24"/>
      <c r="J130" s="24"/>
      <c r="K130" s="24"/>
      <c r="L130" s="24"/>
    </row>
    <row r="131" spans="8:12" ht="12.75" hidden="1" x14ac:dyDescent="0.2">
      <c r="H131" s="24"/>
      <c r="I131" s="24"/>
      <c r="J131" s="24"/>
      <c r="K131" s="24"/>
      <c r="L131" s="24"/>
    </row>
    <row r="132" spans="8:12" ht="12.75" hidden="1" x14ac:dyDescent="0.2">
      <c r="H132" s="24"/>
      <c r="I132" s="24"/>
      <c r="J132" s="24"/>
      <c r="K132" s="24"/>
      <c r="L132" s="24"/>
    </row>
    <row r="133" spans="8:12" ht="12.75" hidden="1" x14ac:dyDescent="0.2">
      <c r="H133" s="24"/>
      <c r="I133" s="24"/>
      <c r="J133" s="24"/>
      <c r="K133" s="24"/>
      <c r="L133" s="24"/>
    </row>
    <row r="134" spans="8:12" ht="12.75" hidden="1" x14ac:dyDescent="0.2">
      <c r="H134" s="24"/>
      <c r="I134" s="24"/>
      <c r="J134" s="24"/>
      <c r="K134" s="24"/>
      <c r="L134" s="24"/>
    </row>
    <row r="135" spans="8:12" ht="12.75" hidden="1" x14ac:dyDescent="0.2">
      <c r="H135" s="24"/>
      <c r="I135" s="24"/>
      <c r="J135" s="24"/>
      <c r="K135" s="24"/>
      <c r="L135" s="24"/>
    </row>
    <row r="136" spans="8:12" ht="12.75" hidden="1" x14ac:dyDescent="0.2">
      <c r="H136" s="24"/>
      <c r="I136" s="24"/>
      <c r="J136" s="24"/>
      <c r="K136" s="24"/>
      <c r="L136" s="24"/>
    </row>
    <row r="137" spans="8:12" ht="12.75" hidden="1" x14ac:dyDescent="0.2">
      <c r="H137" s="24"/>
      <c r="I137" s="24"/>
      <c r="J137" s="24"/>
      <c r="K137" s="24"/>
      <c r="L137" s="24"/>
    </row>
    <row r="138" spans="8:12" ht="12.75" hidden="1" x14ac:dyDescent="0.2">
      <c r="H138" s="24"/>
      <c r="I138" s="24"/>
      <c r="J138" s="24"/>
      <c r="K138" s="24"/>
      <c r="L138" s="24"/>
    </row>
    <row r="139" spans="8:12" ht="12.75" hidden="1" x14ac:dyDescent="0.2">
      <c r="H139" s="24"/>
      <c r="I139" s="24"/>
      <c r="J139" s="24"/>
      <c r="K139" s="24"/>
      <c r="L139" s="24"/>
    </row>
    <row r="140" spans="8:12" ht="12.75" hidden="1" x14ac:dyDescent="0.2">
      <c r="H140" s="24"/>
      <c r="I140" s="24"/>
      <c r="J140" s="24"/>
      <c r="K140" s="24"/>
      <c r="L140" s="24"/>
    </row>
    <row r="141" spans="8:12" ht="12.75" hidden="1" x14ac:dyDescent="0.2">
      <c r="H141" s="24"/>
      <c r="I141" s="24"/>
      <c r="J141" s="24"/>
      <c r="K141" s="24"/>
      <c r="L141" s="24"/>
    </row>
    <row r="142" spans="8:12" ht="12.75" hidden="1" x14ac:dyDescent="0.2">
      <c r="H142" s="24"/>
      <c r="I142" s="24"/>
      <c r="J142" s="24"/>
      <c r="K142" s="24"/>
      <c r="L142" s="24"/>
    </row>
    <row r="143" spans="8:12" ht="12.75" hidden="1" x14ac:dyDescent="0.2">
      <c r="H143" s="24"/>
      <c r="I143" s="24"/>
      <c r="J143" s="24"/>
      <c r="K143" s="24"/>
      <c r="L143" s="24"/>
    </row>
    <row r="144" spans="8:12" ht="12.75" hidden="1" x14ac:dyDescent="0.2">
      <c r="H144" s="24"/>
      <c r="I144" s="24"/>
      <c r="J144" s="24"/>
      <c r="K144" s="24"/>
      <c r="L144" s="24"/>
    </row>
    <row r="145" spans="8:12" ht="12.75" hidden="1" x14ac:dyDescent="0.2">
      <c r="H145" s="24"/>
      <c r="I145" s="24"/>
      <c r="J145" s="24"/>
      <c r="K145" s="24"/>
      <c r="L145" s="24"/>
    </row>
    <row r="146" spans="8:12" ht="12.75" hidden="1" x14ac:dyDescent="0.2">
      <c r="H146" s="24"/>
      <c r="I146" s="24"/>
      <c r="J146" s="24"/>
      <c r="K146" s="24"/>
      <c r="L146" s="24"/>
    </row>
    <row r="147" spans="8:12" ht="12.75" hidden="1" x14ac:dyDescent="0.2">
      <c r="H147" s="24"/>
      <c r="I147" s="24"/>
      <c r="J147" s="24"/>
      <c r="K147" s="24"/>
      <c r="L147" s="24"/>
    </row>
    <row r="148" spans="8:12" ht="12.75" hidden="1" x14ac:dyDescent="0.2">
      <c r="H148" s="24"/>
      <c r="I148" s="24"/>
      <c r="J148" s="24"/>
      <c r="K148" s="24"/>
      <c r="L148" s="24"/>
    </row>
    <row r="149" spans="8:12" ht="12.75" hidden="1" x14ac:dyDescent="0.2">
      <c r="H149" s="24"/>
      <c r="I149" s="24"/>
      <c r="J149" s="24"/>
      <c r="K149" s="24"/>
      <c r="L149" s="24"/>
    </row>
    <row r="150" spans="8:12" ht="12.75" hidden="1" x14ac:dyDescent="0.2">
      <c r="H150" s="24"/>
      <c r="I150" s="24"/>
      <c r="J150" s="24"/>
      <c r="K150" s="24"/>
      <c r="L150" s="24"/>
    </row>
    <row r="151" spans="8:12" ht="12.75" hidden="1" x14ac:dyDescent="0.2">
      <c r="H151" s="24"/>
      <c r="I151" s="24"/>
      <c r="J151" s="24"/>
      <c r="K151" s="24"/>
      <c r="L151" s="24"/>
    </row>
    <row r="152" spans="8:12" ht="12.75" hidden="1" x14ac:dyDescent="0.2">
      <c r="H152" s="24"/>
      <c r="I152" s="24"/>
      <c r="J152" s="24"/>
      <c r="K152" s="24"/>
      <c r="L152" s="24"/>
    </row>
    <row r="153" spans="8:12" ht="12.75" hidden="1" x14ac:dyDescent="0.2">
      <c r="H153" s="24"/>
      <c r="I153" s="24"/>
      <c r="J153" s="24"/>
      <c r="K153" s="24"/>
      <c r="L153" s="24"/>
    </row>
    <row r="154" spans="8:12" ht="12.75" hidden="1" x14ac:dyDescent="0.2">
      <c r="H154" s="24"/>
      <c r="I154" s="24"/>
      <c r="J154" s="24"/>
      <c r="K154" s="24"/>
      <c r="L154" s="24"/>
    </row>
    <row r="155" spans="8:12" ht="12.75" hidden="1" x14ac:dyDescent="0.2">
      <c r="H155" s="24"/>
      <c r="I155" s="24"/>
      <c r="J155" s="24"/>
      <c r="K155" s="24"/>
      <c r="L155" s="24"/>
    </row>
    <row r="156" spans="8:12" ht="12.75" hidden="1" x14ac:dyDescent="0.2">
      <c r="H156" s="24"/>
      <c r="I156" s="24"/>
      <c r="J156" s="24"/>
      <c r="K156" s="24"/>
      <c r="L156" s="24"/>
    </row>
    <row r="157" spans="8:12" ht="12.75" hidden="1" x14ac:dyDescent="0.2">
      <c r="H157" s="24"/>
      <c r="I157" s="24"/>
      <c r="J157" s="24"/>
      <c r="K157" s="24"/>
      <c r="L157" s="24"/>
    </row>
    <row r="158" spans="8:12" ht="12.75" hidden="1" x14ac:dyDescent="0.2">
      <c r="H158" s="24"/>
      <c r="I158" s="24"/>
      <c r="J158" s="24"/>
      <c r="K158" s="24"/>
      <c r="L158" s="24"/>
    </row>
    <row r="159" spans="8:12" ht="12.75" hidden="1" x14ac:dyDescent="0.2">
      <c r="H159" s="24"/>
      <c r="I159" s="24"/>
      <c r="J159" s="24"/>
      <c r="K159" s="24"/>
      <c r="L159" s="24"/>
    </row>
    <row r="160" spans="8:12" ht="12.75" hidden="1" x14ac:dyDescent="0.2">
      <c r="H160" s="24"/>
      <c r="I160" s="24"/>
      <c r="J160" s="24"/>
      <c r="K160" s="24"/>
      <c r="L160" s="24"/>
    </row>
    <row r="161" spans="8:12" ht="12.75" hidden="1" x14ac:dyDescent="0.2">
      <c r="H161" s="24"/>
      <c r="I161" s="24"/>
      <c r="J161" s="24"/>
      <c r="K161" s="24"/>
      <c r="L161" s="24"/>
    </row>
    <row r="162" spans="8:12" ht="12.75" hidden="1" x14ac:dyDescent="0.2">
      <c r="H162" s="24"/>
      <c r="I162" s="24"/>
      <c r="J162" s="24"/>
      <c r="K162" s="24"/>
      <c r="L162" s="24"/>
    </row>
    <row r="163" spans="8:12" ht="12.75" hidden="1" x14ac:dyDescent="0.2">
      <c r="H163" s="24"/>
      <c r="I163" s="24"/>
      <c r="J163" s="24"/>
      <c r="K163" s="24"/>
      <c r="L163" s="24"/>
    </row>
    <row r="164" spans="8:12" ht="12.75" hidden="1" x14ac:dyDescent="0.2">
      <c r="H164" s="24"/>
      <c r="I164" s="24"/>
      <c r="J164" s="24"/>
      <c r="K164" s="24"/>
      <c r="L164" s="24"/>
    </row>
    <row r="165" spans="8:12" ht="12.75" hidden="1" x14ac:dyDescent="0.2">
      <c r="H165" s="24"/>
      <c r="I165" s="24"/>
      <c r="J165" s="24"/>
      <c r="K165" s="24"/>
      <c r="L165" s="24"/>
    </row>
    <row r="166" spans="8:12" ht="12.75" hidden="1" x14ac:dyDescent="0.2">
      <c r="H166" s="24"/>
      <c r="I166" s="24"/>
      <c r="J166" s="24"/>
      <c r="K166" s="24"/>
      <c r="L166" s="24"/>
    </row>
    <row r="167" spans="8:12" ht="12.75" hidden="1" x14ac:dyDescent="0.2">
      <c r="H167" s="24"/>
      <c r="I167" s="24"/>
      <c r="J167" s="24"/>
      <c r="K167" s="24"/>
      <c r="L167" s="24"/>
    </row>
    <row r="168" spans="8:12" ht="12.75" hidden="1" x14ac:dyDescent="0.2">
      <c r="H168" s="24"/>
      <c r="I168" s="24"/>
      <c r="J168" s="24"/>
      <c r="K168" s="24"/>
      <c r="L168" s="24"/>
    </row>
    <row r="169" spans="8:12" ht="12.75" hidden="1" x14ac:dyDescent="0.2">
      <c r="H169" s="24"/>
      <c r="I169" s="24"/>
      <c r="J169" s="24"/>
      <c r="K169" s="24"/>
      <c r="L169" s="24"/>
    </row>
    <row r="170" spans="8:12" ht="12.75" hidden="1" x14ac:dyDescent="0.2">
      <c r="H170" s="24"/>
      <c r="I170" s="24"/>
      <c r="J170" s="24"/>
      <c r="K170" s="24"/>
      <c r="L170" s="24"/>
    </row>
    <row r="171" spans="8:12" ht="12.75" hidden="1" x14ac:dyDescent="0.2">
      <c r="H171" s="24"/>
      <c r="I171" s="24"/>
      <c r="J171" s="24"/>
      <c r="K171" s="24"/>
      <c r="L171" s="24"/>
    </row>
    <row r="172" spans="8:12" ht="12.75" hidden="1" x14ac:dyDescent="0.2">
      <c r="H172" s="24"/>
      <c r="I172" s="24"/>
      <c r="J172" s="24"/>
      <c r="K172" s="24"/>
      <c r="L172" s="24"/>
    </row>
    <row r="173" spans="8:12" ht="12.75" hidden="1" x14ac:dyDescent="0.2">
      <c r="H173" s="24"/>
      <c r="I173" s="24"/>
      <c r="J173" s="24"/>
      <c r="K173" s="24"/>
      <c r="L173" s="24"/>
    </row>
    <row r="174" spans="8:12" ht="12.75" hidden="1" x14ac:dyDescent="0.2">
      <c r="H174" s="24"/>
      <c r="I174" s="24"/>
      <c r="J174" s="24"/>
      <c r="K174" s="24"/>
      <c r="L174" s="24"/>
    </row>
    <row r="175" spans="8:12" ht="12.75" hidden="1" x14ac:dyDescent="0.2">
      <c r="H175" s="24"/>
      <c r="I175" s="24"/>
      <c r="J175" s="24"/>
      <c r="K175" s="24"/>
      <c r="L175" s="24"/>
    </row>
    <row r="176" spans="8:12" ht="12.75" hidden="1" x14ac:dyDescent="0.2">
      <c r="H176" s="24"/>
      <c r="I176" s="24"/>
      <c r="J176" s="24"/>
      <c r="K176" s="24"/>
      <c r="L176" s="24"/>
    </row>
    <row r="177" spans="8:12" ht="12.75" hidden="1" x14ac:dyDescent="0.2">
      <c r="H177" s="24"/>
      <c r="I177" s="24"/>
      <c r="J177" s="24"/>
      <c r="K177" s="24"/>
      <c r="L177" s="24"/>
    </row>
    <row r="178" spans="8:12" ht="12.75" hidden="1" x14ac:dyDescent="0.2">
      <c r="H178" s="24"/>
      <c r="I178" s="24"/>
      <c r="J178" s="24"/>
      <c r="K178" s="24"/>
      <c r="L178" s="24"/>
    </row>
    <row r="179" spans="8:12" ht="12.75" hidden="1" x14ac:dyDescent="0.2">
      <c r="H179" s="24"/>
      <c r="I179" s="24"/>
      <c r="J179" s="24"/>
      <c r="K179" s="24"/>
      <c r="L179" s="24"/>
    </row>
    <row r="180" spans="8:12" ht="12.75" hidden="1" x14ac:dyDescent="0.2">
      <c r="H180" s="24"/>
      <c r="I180" s="24"/>
      <c r="J180" s="24"/>
      <c r="K180" s="24"/>
      <c r="L180" s="24"/>
    </row>
    <row r="181" spans="8:12" ht="12.75" hidden="1" x14ac:dyDescent="0.2">
      <c r="H181" s="24"/>
      <c r="I181" s="24"/>
      <c r="J181" s="24"/>
      <c r="K181" s="24"/>
      <c r="L181" s="24"/>
    </row>
    <row r="182" spans="8:12" ht="12.75" hidden="1" x14ac:dyDescent="0.2">
      <c r="H182" s="24"/>
      <c r="I182" s="24"/>
      <c r="J182" s="24"/>
      <c r="K182" s="24"/>
      <c r="L182" s="24"/>
    </row>
    <row r="183" spans="8:12" ht="12.75" hidden="1" x14ac:dyDescent="0.2">
      <c r="H183" s="24"/>
      <c r="I183" s="24"/>
      <c r="J183" s="24"/>
      <c r="K183" s="24"/>
      <c r="L183" s="24"/>
    </row>
    <row r="184" spans="8:12" ht="12.75" hidden="1" x14ac:dyDescent="0.2">
      <c r="H184" s="24"/>
      <c r="I184" s="24"/>
      <c r="J184" s="24"/>
      <c r="K184" s="24"/>
      <c r="L184" s="24"/>
    </row>
    <row r="185" spans="8:12" ht="12.75" hidden="1" x14ac:dyDescent="0.2">
      <c r="H185" s="24"/>
      <c r="I185" s="24"/>
      <c r="J185" s="24"/>
      <c r="K185" s="24"/>
      <c r="L185" s="24"/>
    </row>
    <row r="186" spans="8:12" ht="12.75" hidden="1" x14ac:dyDescent="0.2">
      <c r="H186" s="24"/>
      <c r="I186" s="24"/>
      <c r="J186" s="24"/>
      <c r="K186" s="24"/>
      <c r="L186" s="24"/>
    </row>
    <row r="187" spans="8:12" ht="12.75" hidden="1" x14ac:dyDescent="0.2">
      <c r="H187" s="24"/>
      <c r="I187" s="24"/>
      <c r="J187" s="24"/>
      <c r="K187" s="24"/>
      <c r="L187" s="24"/>
    </row>
    <row r="188" spans="8:12" ht="12.75" hidden="1" x14ac:dyDescent="0.2">
      <c r="H188" s="24"/>
      <c r="I188" s="24"/>
      <c r="J188" s="24"/>
      <c r="K188" s="24"/>
      <c r="L188" s="24"/>
    </row>
    <row r="189" spans="8:12" ht="12.75" hidden="1" x14ac:dyDescent="0.2">
      <c r="H189" s="24"/>
      <c r="I189" s="24"/>
      <c r="J189" s="24"/>
      <c r="K189" s="24"/>
      <c r="L189" s="24"/>
    </row>
    <row r="190" spans="8:12" ht="12.75" hidden="1" x14ac:dyDescent="0.2">
      <c r="H190" s="24"/>
      <c r="I190" s="24"/>
      <c r="J190" s="24"/>
      <c r="K190" s="24"/>
      <c r="L190" s="24"/>
    </row>
    <row r="191" spans="8:12" ht="12.75" hidden="1" x14ac:dyDescent="0.2">
      <c r="H191" s="24"/>
      <c r="I191" s="24"/>
      <c r="J191" s="24"/>
      <c r="K191" s="24"/>
      <c r="L191" s="24"/>
    </row>
    <row r="192" spans="8:12" ht="12.75" hidden="1" x14ac:dyDescent="0.2">
      <c r="H192" s="24"/>
      <c r="I192" s="24"/>
      <c r="J192" s="24"/>
      <c r="K192" s="24"/>
      <c r="L192" s="24"/>
    </row>
    <row r="193" spans="8:12" ht="12.75" hidden="1" x14ac:dyDescent="0.2">
      <c r="H193" s="24"/>
      <c r="I193" s="24"/>
      <c r="J193" s="24"/>
      <c r="K193" s="24"/>
      <c r="L193" s="24"/>
    </row>
    <row r="194" spans="8:12" ht="12.75" hidden="1" x14ac:dyDescent="0.2">
      <c r="H194" s="24"/>
      <c r="I194" s="24"/>
      <c r="J194" s="24"/>
      <c r="K194" s="24"/>
      <c r="L194" s="24"/>
    </row>
    <row r="195" spans="8:12" ht="12.75" hidden="1" x14ac:dyDescent="0.2">
      <c r="H195" s="24"/>
      <c r="I195" s="24"/>
      <c r="J195" s="24"/>
      <c r="K195" s="24"/>
      <c r="L195" s="24"/>
    </row>
    <row r="196" spans="8:12" ht="12.75" hidden="1" x14ac:dyDescent="0.2">
      <c r="H196" s="24"/>
      <c r="I196" s="24"/>
      <c r="J196" s="24"/>
      <c r="K196" s="24"/>
      <c r="L196" s="24"/>
    </row>
    <row r="197" spans="8:12" ht="12.75" hidden="1" x14ac:dyDescent="0.2">
      <c r="H197" s="24"/>
      <c r="I197" s="24"/>
      <c r="J197" s="24"/>
      <c r="K197" s="24"/>
      <c r="L197" s="24"/>
    </row>
    <row r="198" spans="8:12" ht="12.75" hidden="1" x14ac:dyDescent="0.2">
      <c r="H198" s="24"/>
      <c r="I198" s="24"/>
      <c r="J198" s="24"/>
      <c r="K198" s="24"/>
      <c r="L198" s="24"/>
    </row>
    <row r="199" spans="8:12" ht="12.75" hidden="1" x14ac:dyDescent="0.2">
      <c r="H199" s="24"/>
      <c r="I199" s="24"/>
      <c r="J199" s="24"/>
      <c r="K199" s="24"/>
      <c r="L199" s="24"/>
    </row>
    <row r="200" spans="8:12" ht="12.75" hidden="1" x14ac:dyDescent="0.2">
      <c r="H200" s="24"/>
      <c r="I200" s="24"/>
      <c r="J200" s="24"/>
      <c r="K200" s="24"/>
      <c r="L200" s="24"/>
    </row>
    <row r="201" spans="8:12" ht="12.75" hidden="1" x14ac:dyDescent="0.2">
      <c r="H201" s="24"/>
      <c r="I201" s="24"/>
      <c r="J201" s="24"/>
      <c r="K201" s="24"/>
      <c r="L201" s="24"/>
    </row>
    <row r="202" spans="8:12" ht="12.75" hidden="1" x14ac:dyDescent="0.2">
      <c r="H202" s="24"/>
      <c r="I202" s="24"/>
      <c r="J202" s="24"/>
      <c r="K202" s="24"/>
      <c r="L202" s="24"/>
    </row>
    <row r="203" spans="8:12" ht="12.75" hidden="1" x14ac:dyDescent="0.2">
      <c r="H203" s="24"/>
      <c r="I203" s="24"/>
      <c r="J203" s="24"/>
      <c r="K203" s="24"/>
      <c r="L203" s="24"/>
    </row>
    <row r="204" spans="8:12" ht="12.75" hidden="1" x14ac:dyDescent="0.2">
      <c r="H204" s="24"/>
      <c r="I204" s="24"/>
      <c r="J204" s="24"/>
      <c r="K204" s="24"/>
      <c r="L204" s="24"/>
    </row>
    <row r="205" spans="8:12" ht="12.75" hidden="1" x14ac:dyDescent="0.2">
      <c r="H205" s="24"/>
      <c r="I205" s="24"/>
      <c r="J205" s="24"/>
      <c r="K205" s="24"/>
      <c r="L205" s="24"/>
    </row>
    <row r="206" spans="8:12" ht="12.75" hidden="1" x14ac:dyDescent="0.2">
      <c r="H206" s="24"/>
      <c r="I206" s="24"/>
      <c r="J206" s="24"/>
      <c r="K206" s="24"/>
      <c r="L206" s="24"/>
    </row>
    <row r="207" spans="8:12" ht="12.75" hidden="1" x14ac:dyDescent="0.2">
      <c r="H207" s="24"/>
      <c r="I207" s="24"/>
      <c r="J207" s="24"/>
      <c r="K207" s="24"/>
      <c r="L207" s="24"/>
    </row>
    <row r="208" spans="8:12" ht="12.75" hidden="1" x14ac:dyDescent="0.2">
      <c r="H208" s="24"/>
      <c r="I208" s="24"/>
      <c r="J208" s="24"/>
      <c r="K208" s="24"/>
      <c r="L208" s="24"/>
    </row>
    <row r="209" spans="8:12" ht="12.75" hidden="1" x14ac:dyDescent="0.2">
      <c r="H209" s="24"/>
      <c r="I209" s="24"/>
      <c r="J209" s="24"/>
      <c r="K209" s="24"/>
      <c r="L209" s="24"/>
    </row>
    <row r="210" spans="8:12" ht="12.75" hidden="1" x14ac:dyDescent="0.2">
      <c r="H210" s="24"/>
      <c r="I210" s="24"/>
      <c r="J210" s="24"/>
      <c r="K210" s="24"/>
      <c r="L210" s="24"/>
    </row>
    <row r="211" spans="8:12" ht="12.75" hidden="1" x14ac:dyDescent="0.2">
      <c r="H211" s="24"/>
      <c r="I211" s="24"/>
      <c r="J211" s="24"/>
      <c r="K211" s="24"/>
      <c r="L211" s="24"/>
    </row>
    <row r="212" spans="8:12" ht="12.75" hidden="1" x14ac:dyDescent="0.2">
      <c r="H212" s="24"/>
      <c r="I212" s="24"/>
      <c r="J212" s="24"/>
      <c r="K212" s="24"/>
      <c r="L212" s="24"/>
    </row>
    <row r="213" spans="8:12" ht="12.75" hidden="1" x14ac:dyDescent="0.2">
      <c r="H213" s="24"/>
      <c r="I213" s="24"/>
      <c r="J213" s="24"/>
      <c r="K213" s="24"/>
      <c r="L213" s="24"/>
    </row>
    <row r="214" spans="8:12" ht="12.75" hidden="1" x14ac:dyDescent="0.2">
      <c r="H214" s="24"/>
      <c r="I214" s="24"/>
      <c r="J214" s="24"/>
      <c r="K214" s="24"/>
      <c r="L214" s="24"/>
    </row>
    <row r="215" spans="8:12" ht="12.75" hidden="1" x14ac:dyDescent="0.2">
      <c r="H215" s="24"/>
      <c r="I215" s="24"/>
      <c r="J215" s="24"/>
      <c r="K215" s="24"/>
      <c r="L215" s="24"/>
    </row>
    <row r="216" spans="8:12" ht="12.75" hidden="1" x14ac:dyDescent="0.2">
      <c r="H216" s="24"/>
      <c r="I216" s="24"/>
      <c r="J216" s="24"/>
      <c r="K216" s="24"/>
      <c r="L216" s="24"/>
    </row>
    <row r="217" spans="8:12" ht="12.75" hidden="1" x14ac:dyDescent="0.2">
      <c r="H217" s="24"/>
      <c r="I217" s="24"/>
      <c r="J217" s="24"/>
      <c r="K217" s="24"/>
      <c r="L217" s="24"/>
    </row>
    <row r="218" spans="8:12" ht="12.75" hidden="1" x14ac:dyDescent="0.2">
      <c r="H218" s="24"/>
      <c r="I218" s="24"/>
      <c r="J218" s="24"/>
      <c r="K218" s="24"/>
      <c r="L218" s="24"/>
    </row>
    <row r="219" spans="8:12" ht="12.75" hidden="1" x14ac:dyDescent="0.2">
      <c r="H219" s="24"/>
      <c r="I219" s="24"/>
      <c r="J219" s="24"/>
      <c r="K219" s="24"/>
      <c r="L219" s="24"/>
    </row>
    <row r="220" spans="8:12" ht="12.75" hidden="1" x14ac:dyDescent="0.2">
      <c r="H220" s="24"/>
      <c r="I220" s="24"/>
      <c r="J220" s="24"/>
      <c r="K220" s="24"/>
      <c r="L220" s="24"/>
    </row>
    <row r="221" spans="8:12" ht="12.75" hidden="1" x14ac:dyDescent="0.2">
      <c r="H221" s="24"/>
      <c r="I221" s="24"/>
      <c r="J221" s="24"/>
      <c r="K221" s="24"/>
      <c r="L221" s="24"/>
    </row>
    <row r="222" spans="8:12" ht="12.75" hidden="1" x14ac:dyDescent="0.2">
      <c r="H222" s="24"/>
      <c r="I222" s="24"/>
      <c r="J222" s="24"/>
      <c r="K222" s="24"/>
      <c r="L222" s="24"/>
    </row>
    <row r="223" spans="8:12" ht="12.75" hidden="1" x14ac:dyDescent="0.2">
      <c r="H223" s="24"/>
      <c r="I223" s="24"/>
      <c r="J223" s="24"/>
      <c r="K223" s="24"/>
      <c r="L223" s="24"/>
    </row>
    <row r="224" spans="8:12" ht="12.75" hidden="1" x14ac:dyDescent="0.2">
      <c r="H224" s="24"/>
      <c r="I224" s="24"/>
      <c r="J224" s="24"/>
      <c r="K224" s="24"/>
      <c r="L224" s="24"/>
    </row>
    <row r="225" spans="8:12" ht="12.75" hidden="1" x14ac:dyDescent="0.2">
      <c r="H225" s="24"/>
      <c r="I225" s="24"/>
      <c r="J225" s="24"/>
      <c r="K225" s="24"/>
      <c r="L225" s="24"/>
    </row>
    <row r="226" spans="8:12" ht="12.75" hidden="1" x14ac:dyDescent="0.2">
      <c r="H226" s="24"/>
      <c r="I226" s="24"/>
      <c r="J226" s="24"/>
      <c r="K226" s="24"/>
      <c r="L226" s="24"/>
    </row>
    <row r="227" spans="8:12" ht="12.75" hidden="1" x14ac:dyDescent="0.2">
      <c r="H227" s="24"/>
      <c r="I227" s="24"/>
      <c r="J227" s="24"/>
      <c r="K227" s="24"/>
      <c r="L227" s="24"/>
    </row>
    <row r="228" spans="8:12" ht="12.75" hidden="1" x14ac:dyDescent="0.2">
      <c r="H228" s="24"/>
      <c r="I228" s="24"/>
      <c r="J228" s="24"/>
      <c r="K228" s="24"/>
      <c r="L228" s="24"/>
    </row>
    <row r="229" spans="8:12" ht="12.75" hidden="1" x14ac:dyDescent="0.2">
      <c r="H229" s="24"/>
      <c r="I229" s="24"/>
      <c r="J229" s="24"/>
      <c r="K229" s="24"/>
      <c r="L229" s="24"/>
    </row>
    <row r="230" spans="8:12" ht="12.75" hidden="1" x14ac:dyDescent="0.2">
      <c r="H230" s="24"/>
      <c r="I230" s="24"/>
      <c r="J230" s="24"/>
      <c r="K230" s="24"/>
      <c r="L230" s="24"/>
    </row>
    <row r="231" spans="8:12" ht="12.75" hidden="1" x14ac:dyDescent="0.2">
      <c r="H231" s="24"/>
      <c r="I231" s="24"/>
      <c r="J231" s="24"/>
      <c r="K231" s="24"/>
      <c r="L231" s="24"/>
    </row>
    <row r="232" spans="8:12" ht="12.75" hidden="1" x14ac:dyDescent="0.2">
      <c r="H232" s="24"/>
      <c r="I232" s="24"/>
      <c r="J232" s="24"/>
      <c r="K232" s="24"/>
      <c r="L232" s="24"/>
    </row>
    <row r="233" spans="8:12" ht="12.75" hidden="1" x14ac:dyDescent="0.2">
      <c r="H233" s="24"/>
      <c r="I233" s="24"/>
      <c r="J233" s="24"/>
      <c r="K233" s="24"/>
      <c r="L233" s="24"/>
    </row>
    <row r="234" spans="8:12" ht="12.75" hidden="1" x14ac:dyDescent="0.2">
      <c r="H234" s="24"/>
      <c r="I234" s="24"/>
      <c r="J234" s="24"/>
      <c r="K234" s="24"/>
      <c r="L234" s="24"/>
    </row>
    <row r="235" spans="8:12" ht="12.75" hidden="1" x14ac:dyDescent="0.2">
      <c r="H235" s="24"/>
      <c r="I235" s="24"/>
      <c r="J235" s="24"/>
      <c r="K235" s="24"/>
      <c r="L235" s="24"/>
    </row>
    <row r="236" spans="8:12" ht="12.75" hidden="1" x14ac:dyDescent="0.2">
      <c r="H236" s="24"/>
      <c r="I236" s="24"/>
      <c r="J236" s="24"/>
      <c r="K236" s="24"/>
      <c r="L236" s="24"/>
    </row>
    <row r="237" spans="8:12" ht="12.75" hidden="1" x14ac:dyDescent="0.2">
      <c r="H237" s="24"/>
      <c r="I237" s="24"/>
      <c r="J237" s="24"/>
      <c r="K237" s="24"/>
      <c r="L237" s="24"/>
    </row>
    <row r="238" spans="8:12" ht="12.75" hidden="1" x14ac:dyDescent="0.2">
      <c r="H238" s="24"/>
      <c r="I238" s="24"/>
      <c r="J238" s="24"/>
      <c r="K238" s="24"/>
      <c r="L238" s="24"/>
    </row>
    <row r="239" spans="8:12" ht="12.75" hidden="1" x14ac:dyDescent="0.2">
      <c r="H239" s="24"/>
      <c r="I239" s="24"/>
      <c r="J239" s="24"/>
      <c r="K239" s="24"/>
      <c r="L239" s="24"/>
    </row>
    <row r="240" spans="8:12" ht="12.75" hidden="1" x14ac:dyDescent="0.2">
      <c r="H240" s="24"/>
      <c r="I240" s="24"/>
      <c r="J240" s="24"/>
      <c r="K240" s="24"/>
      <c r="L240" s="24"/>
    </row>
    <row r="241" spans="8:12" ht="12.75" hidden="1" x14ac:dyDescent="0.2">
      <c r="H241" s="24"/>
      <c r="I241" s="24"/>
      <c r="J241" s="24"/>
      <c r="K241" s="24"/>
      <c r="L241" s="24"/>
    </row>
    <row r="242" spans="8:12" ht="12.75" hidden="1" x14ac:dyDescent="0.2">
      <c r="H242" s="24"/>
      <c r="I242" s="24"/>
      <c r="J242" s="24"/>
      <c r="K242" s="24"/>
      <c r="L242" s="24"/>
    </row>
    <row r="243" spans="8:12" ht="12.75" hidden="1" x14ac:dyDescent="0.2">
      <c r="H243" s="24"/>
      <c r="I243" s="24"/>
      <c r="J243" s="24"/>
      <c r="K243" s="24"/>
      <c r="L243" s="24"/>
    </row>
    <row r="244" spans="8:12" ht="12.75" hidden="1" x14ac:dyDescent="0.2">
      <c r="H244" s="24"/>
      <c r="I244" s="24"/>
      <c r="J244" s="24"/>
      <c r="K244" s="24"/>
      <c r="L244" s="24"/>
    </row>
    <row r="245" spans="8:12" ht="12.75" hidden="1" x14ac:dyDescent="0.2">
      <c r="H245" s="24"/>
      <c r="I245" s="24"/>
      <c r="J245" s="24"/>
      <c r="K245" s="24"/>
      <c r="L245" s="24"/>
    </row>
    <row r="246" spans="8:12" ht="12.75" hidden="1" x14ac:dyDescent="0.2">
      <c r="H246" s="24"/>
      <c r="I246" s="24"/>
      <c r="J246" s="24"/>
      <c r="K246" s="24"/>
      <c r="L246" s="24"/>
    </row>
    <row r="247" spans="8:12" ht="12.75" hidden="1" x14ac:dyDescent="0.2">
      <c r="H247" s="24"/>
      <c r="I247" s="24"/>
      <c r="J247" s="24"/>
      <c r="K247" s="24"/>
      <c r="L247" s="24"/>
    </row>
    <row r="248" spans="8:12" ht="12.75" hidden="1" x14ac:dyDescent="0.2">
      <c r="H248" s="24"/>
      <c r="I248" s="24"/>
      <c r="J248" s="24"/>
      <c r="K248" s="24"/>
      <c r="L248" s="24"/>
    </row>
    <row r="249" spans="8:12" ht="12.75" hidden="1" x14ac:dyDescent="0.2">
      <c r="H249" s="24"/>
      <c r="I249" s="24"/>
      <c r="J249" s="24"/>
      <c r="K249" s="24"/>
      <c r="L249" s="24"/>
    </row>
    <row r="250" spans="8:12" ht="12.75" hidden="1" x14ac:dyDescent="0.2">
      <c r="H250" s="24"/>
      <c r="I250" s="24"/>
      <c r="J250" s="24"/>
      <c r="K250" s="24"/>
      <c r="L250" s="24"/>
    </row>
    <row r="251" spans="8:12" ht="12.75" hidden="1" x14ac:dyDescent="0.2">
      <c r="H251" s="24"/>
      <c r="I251" s="24"/>
      <c r="J251" s="24"/>
      <c r="K251" s="24"/>
      <c r="L251" s="24"/>
    </row>
    <row r="252" spans="8:12" ht="12.75" hidden="1" x14ac:dyDescent="0.2">
      <c r="H252" s="24"/>
      <c r="I252" s="24"/>
      <c r="J252" s="24"/>
      <c r="K252" s="24"/>
      <c r="L252" s="24"/>
    </row>
    <row r="253" spans="8:12" ht="12.75" hidden="1" x14ac:dyDescent="0.2">
      <c r="H253" s="24"/>
      <c r="I253" s="24"/>
      <c r="J253" s="24"/>
      <c r="K253" s="24"/>
      <c r="L253" s="24"/>
    </row>
    <row r="254" spans="8:12" ht="12.75" hidden="1" x14ac:dyDescent="0.2">
      <c r="H254" s="24"/>
      <c r="I254" s="24"/>
      <c r="J254" s="24"/>
      <c r="K254" s="24"/>
      <c r="L254" s="24"/>
    </row>
    <row r="255" spans="8:12" ht="12.75" hidden="1" x14ac:dyDescent="0.2">
      <c r="H255" s="24"/>
      <c r="I255" s="24"/>
      <c r="J255" s="24"/>
      <c r="K255" s="24"/>
      <c r="L255" s="24"/>
    </row>
    <row r="256" spans="8:12" ht="12.75" hidden="1" x14ac:dyDescent="0.2">
      <c r="H256" s="24"/>
      <c r="I256" s="24"/>
      <c r="J256" s="24"/>
      <c r="K256" s="24"/>
      <c r="L256" s="24"/>
    </row>
    <row r="257" spans="8:12" ht="12.75" hidden="1" x14ac:dyDescent="0.2">
      <c r="H257" s="24"/>
      <c r="I257" s="24"/>
      <c r="J257" s="24"/>
      <c r="K257" s="24"/>
      <c r="L257" s="24"/>
    </row>
    <row r="258" spans="8:12" ht="12.75" hidden="1" x14ac:dyDescent="0.2">
      <c r="H258" s="24"/>
      <c r="I258" s="24"/>
      <c r="J258" s="24"/>
      <c r="K258" s="24"/>
      <c r="L258" s="24"/>
    </row>
    <row r="259" spans="8:12" ht="12.75" hidden="1" x14ac:dyDescent="0.2">
      <c r="H259" s="24"/>
      <c r="I259" s="24"/>
      <c r="J259" s="24"/>
      <c r="K259" s="24"/>
      <c r="L259" s="24"/>
    </row>
    <row r="260" spans="8:12" ht="12.75" hidden="1" x14ac:dyDescent="0.2">
      <c r="H260" s="24"/>
      <c r="I260" s="24"/>
      <c r="J260" s="24"/>
      <c r="K260" s="24"/>
      <c r="L260" s="24"/>
    </row>
    <row r="261" spans="8:12" ht="12.75" hidden="1" x14ac:dyDescent="0.2">
      <c r="H261" s="24"/>
      <c r="I261" s="24"/>
      <c r="J261" s="24"/>
      <c r="K261" s="24"/>
      <c r="L261" s="24"/>
    </row>
    <row r="262" spans="8:12" ht="12.75" hidden="1" x14ac:dyDescent="0.2">
      <c r="H262" s="24"/>
      <c r="I262" s="24"/>
      <c r="J262" s="24"/>
      <c r="K262" s="24"/>
      <c r="L262" s="24"/>
    </row>
    <row r="263" spans="8:12" ht="12.75" hidden="1" x14ac:dyDescent="0.2">
      <c r="H263" s="24"/>
      <c r="I263" s="24"/>
      <c r="J263" s="24"/>
      <c r="K263" s="24"/>
      <c r="L263" s="24"/>
    </row>
    <row r="264" spans="8:12" ht="12.75" hidden="1" x14ac:dyDescent="0.2">
      <c r="H264" s="24"/>
      <c r="I264" s="24"/>
      <c r="J264" s="24"/>
      <c r="K264" s="24"/>
      <c r="L264" s="24"/>
    </row>
    <row r="265" spans="8:12" ht="12.75" hidden="1" x14ac:dyDescent="0.2">
      <c r="H265" s="24"/>
      <c r="I265" s="24"/>
      <c r="J265" s="24"/>
      <c r="K265" s="24"/>
      <c r="L265" s="24"/>
    </row>
    <row r="266" spans="8:12" ht="12.75" hidden="1" x14ac:dyDescent="0.2">
      <c r="H266" s="24"/>
      <c r="I266" s="24"/>
      <c r="J266" s="24"/>
      <c r="K266" s="24"/>
      <c r="L266" s="24"/>
    </row>
    <row r="267" spans="8:12" ht="12.75" hidden="1" x14ac:dyDescent="0.2">
      <c r="H267" s="24"/>
      <c r="I267" s="24"/>
      <c r="J267" s="24"/>
      <c r="K267" s="24"/>
      <c r="L267" s="24"/>
    </row>
    <row r="268" spans="8:12" ht="12.75" hidden="1" x14ac:dyDescent="0.2">
      <c r="H268" s="24"/>
      <c r="I268" s="24"/>
      <c r="J268" s="24"/>
      <c r="K268" s="24"/>
      <c r="L268" s="24"/>
    </row>
    <row r="269" spans="8:12" ht="12.75" hidden="1" x14ac:dyDescent="0.2">
      <c r="H269" s="24"/>
      <c r="I269" s="24"/>
      <c r="J269" s="24"/>
      <c r="K269" s="24"/>
      <c r="L269" s="24"/>
    </row>
    <row r="270" spans="8:12" ht="12.75" hidden="1" x14ac:dyDescent="0.2">
      <c r="H270" s="24"/>
      <c r="I270" s="24"/>
      <c r="J270" s="24"/>
      <c r="K270" s="24"/>
      <c r="L270" s="24"/>
    </row>
    <row r="271" spans="8:12" ht="12.75" hidden="1" x14ac:dyDescent="0.2">
      <c r="H271" s="24"/>
      <c r="I271" s="24"/>
      <c r="J271" s="24"/>
      <c r="K271" s="24"/>
      <c r="L271" s="24"/>
    </row>
    <row r="272" spans="8:12" ht="12.75" hidden="1" x14ac:dyDescent="0.2">
      <c r="H272" s="24"/>
      <c r="I272" s="24"/>
      <c r="J272" s="24"/>
      <c r="K272" s="24"/>
      <c r="L272" s="24"/>
    </row>
    <row r="273" spans="8:12" ht="12.75" hidden="1" x14ac:dyDescent="0.2">
      <c r="H273" s="24"/>
      <c r="I273" s="24"/>
      <c r="J273" s="24"/>
      <c r="K273" s="24"/>
      <c r="L273" s="24"/>
    </row>
    <row r="274" spans="8:12" ht="12.75" hidden="1" x14ac:dyDescent="0.2">
      <c r="H274" s="24"/>
      <c r="I274" s="24"/>
      <c r="J274" s="24"/>
      <c r="K274" s="24"/>
      <c r="L274" s="24"/>
    </row>
    <row r="275" spans="8:12" ht="12.75" hidden="1" x14ac:dyDescent="0.2">
      <c r="H275" s="24"/>
      <c r="I275" s="24"/>
      <c r="J275" s="24"/>
      <c r="K275" s="24"/>
      <c r="L275" s="24"/>
    </row>
    <row r="276" spans="8:12" ht="12.75" hidden="1" x14ac:dyDescent="0.2">
      <c r="H276" s="24"/>
      <c r="I276" s="24"/>
      <c r="J276" s="24"/>
      <c r="K276" s="24"/>
      <c r="L276" s="24"/>
    </row>
    <row r="277" spans="8:12" ht="12.75" hidden="1" x14ac:dyDescent="0.2">
      <c r="H277" s="24"/>
      <c r="I277" s="24"/>
      <c r="J277" s="24"/>
      <c r="K277" s="24"/>
      <c r="L277" s="24"/>
    </row>
    <row r="278" spans="8:12" ht="12.75" hidden="1" x14ac:dyDescent="0.2">
      <c r="H278" s="24"/>
      <c r="I278" s="24"/>
      <c r="J278" s="24"/>
      <c r="K278" s="24"/>
      <c r="L278" s="24"/>
    </row>
    <row r="279" spans="8:12" ht="12.75" hidden="1" x14ac:dyDescent="0.2">
      <c r="H279" s="24"/>
      <c r="I279" s="24"/>
      <c r="J279" s="24"/>
      <c r="K279" s="24"/>
      <c r="L279" s="24"/>
    </row>
    <row r="280" spans="8:12" ht="12.75" hidden="1" x14ac:dyDescent="0.2">
      <c r="H280" s="24"/>
      <c r="I280" s="24"/>
      <c r="J280" s="24"/>
      <c r="K280" s="24"/>
      <c r="L280" s="24"/>
    </row>
    <row r="281" spans="8:12" ht="12.75" hidden="1" x14ac:dyDescent="0.2">
      <c r="H281" s="24"/>
      <c r="I281" s="24"/>
      <c r="J281" s="24"/>
      <c r="K281" s="24"/>
      <c r="L281" s="24"/>
    </row>
    <row r="282" spans="8:12" ht="12.75" hidden="1" x14ac:dyDescent="0.2">
      <c r="H282" s="24"/>
      <c r="I282" s="24"/>
      <c r="J282" s="24"/>
      <c r="K282" s="24"/>
      <c r="L282" s="24"/>
    </row>
    <row r="283" spans="8:12" ht="12.75" hidden="1" x14ac:dyDescent="0.2">
      <c r="H283" s="24"/>
      <c r="I283" s="24"/>
      <c r="J283" s="24"/>
      <c r="K283" s="24"/>
      <c r="L283" s="24"/>
    </row>
    <row r="284" spans="8:12" ht="12.75" hidden="1" x14ac:dyDescent="0.2">
      <c r="H284" s="24"/>
      <c r="I284" s="24"/>
      <c r="J284" s="24"/>
      <c r="K284" s="24"/>
      <c r="L284" s="24"/>
    </row>
    <row r="285" spans="8:12" ht="12.75" hidden="1" x14ac:dyDescent="0.2">
      <c r="H285" s="24"/>
      <c r="I285" s="24"/>
      <c r="J285" s="24"/>
      <c r="K285" s="24"/>
      <c r="L285" s="24"/>
    </row>
    <row r="286" spans="8:12" ht="12.75" hidden="1" x14ac:dyDescent="0.2">
      <c r="H286" s="24"/>
      <c r="I286" s="24"/>
      <c r="J286" s="24"/>
      <c r="K286" s="24"/>
      <c r="L286" s="24"/>
    </row>
    <row r="287" spans="8:12" ht="12.75" hidden="1" x14ac:dyDescent="0.2">
      <c r="H287" s="24"/>
      <c r="I287" s="24"/>
      <c r="J287" s="24"/>
      <c r="K287" s="24"/>
      <c r="L287" s="24"/>
    </row>
    <row r="288" spans="8:12" ht="12.75" hidden="1" x14ac:dyDescent="0.2">
      <c r="H288" s="24"/>
      <c r="I288" s="24"/>
      <c r="J288" s="24"/>
      <c r="K288" s="24"/>
      <c r="L288" s="24"/>
    </row>
    <row r="289" spans="8:12" ht="12.75" hidden="1" x14ac:dyDescent="0.2">
      <c r="H289" s="24"/>
      <c r="I289" s="24"/>
      <c r="J289" s="24"/>
      <c r="K289" s="24"/>
      <c r="L289" s="24"/>
    </row>
    <row r="290" spans="8:12" ht="12.75" hidden="1" x14ac:dyDescent="0.2">
      <c r="H290" s="24"/>
      <c r="I290" s="24"/>
      <c r="J290" s="24"/>
      <c r="K290" s="24"/>
      <c r="L290" s="24"/>
    </row>
    <row r="291" spans="8:12" ht="12.75" hidden="1" x14ac:dyDescent="0.2">
      <c r="H291" s="24"/>
      <c r="I291" s="24"/>
      <c r="J291" s="24"/>
      <c r="K291" s="24"/>
      <c r="L291" s="24"/>
    </row>
    <row r="292" spans="8:12" ht="12.75" hidden="1" x14ac:dyDescent="0.2">
      <c r="H292" s="24"/>
      <c r="I292" s="24"/>
      <c r="J292" s="24"/>
      <c r="K292" s="24"/>
      <c r="L292" s="24"/>
    </row>
    <row r="293" spans="8:12" ht="12.75" hidden="1" x14ac:dyDescent="0.2">
      <c r="H293" s="24"/>
      <c r="I293" s="24"/>
      <c r="J293" s="24"/>
      <c r="K293" s="24"/>
      <c r="L293" s="24"/>
    </row>
    <row r="294" spans="8:12" ht="12.75" hidden="1" x14ac:dyDescent="0.2">
      <c r="H294" s="24"/>
      <c r="I294" s="24"/>
      <c r="J294" s="24"/>
      <c r="K294" s="24"/>
      <c r="L294" s="24"/>
    </row>
    <row r="295" spans="8:12" ht="12.75" hidden="1" x14ac:dyDescent="0.2">
      <c r="H295" s="24"/>
      <c r="I295" s="24"/>
      <c r="J295" s="24"/>
      <c r="K295" s="24"/>
      <c r="L295" s="24"/>
    </row>
    <row r="296" spans="8:12" ht="12.75" hidden="1" x14ac:dyDescent="0.2">
      <c r="H296" s="24"/>
      <c r="I296" s="24"/>
      <c r="J296" s="24"/>
      <c r="K296" s="24"/>
      <c r="L296" s="24"/>
    </row>
    <row r="297" spans="8:12" ht="12.75" hidden="1" x14ac:dyDescent="0.2">
      <c r="H297" s="24"/>
      <c r="I297" s="24"/>
      <c r="J297" s="24"/>
      <c r="K297" s="24"/>
      <c r="L297" s="24"/>
    </row>
    <row r="298" spans="8:12" ht="12.75" hidden="1" x14ac:dyDescent="0.2">
      <c r="H298" s="24"/>
      <c r="I298" s="24"/>
      <c r="J298" s="24"/>
      <c r="K298" s="24"/>
      <c r="L298" s="24"/>
    </row>
    <row r="299" spans="8:12" ht="12.75" hidden="1" x14ac:dyDescent="0.2">
      <c r="H299" s="24"/>
      <c r="I299" s="24"/>
      <c r="J299" s="24"/>
      <c r="K299" s="24"/>
      <c r="L299" s="24"/>
    </row>
    <row r="300" spans="8:12" ht="12.75" hidden="1" x14ac:dyDescent="0.2">
      <c r="H300" s="24"/>
      <c r="I300" s="24"/>
      <c r="J300" s="24"/>
      <c r="K300" s="24"/>
      <c r="L300" s="24"/>
    </row>
    <row r="301" spans="8:12" ht="12.75" hidden="1" x14ac:dyDescent="0.2">
      <c r="H301" s="24"/>
      <c r="I301" s="24"/>
      <c r="J301" s="24"/>
      <c r="K301" s="24"/>
      <c r="L301" s="24"/>
    </row>
    <row r="302" spans="8:12" ht="12.75" hidden="1" x14ac:dyDescent="0.2">
      <c r="H302" s="24"/>
      <c r="I302" s="24"/>
      <c r="J302" s="24"/>
      <c r="K302" s="24"/>
      <c r="L302" s="24"/>
    </row>
    <row r="303" spans="8:12" ht="12.75" hidden="1" x14ac:dyDescent="0.2">
      <c r="H303" s="24"/>
      <c r="I303" s="24"/>
      <c r="J303" s="24"/>
      <c r="K303" s="24"/>
      <c r="L303" s="24"/>
    </row>
    <row r="304" spans="8:12" ht="12.75" hidden="1" x14ac:dyDescent="0.2">
      <c r="H304" s="24"/>
      <c r="I304" s="24"/>
      <c r="J304" s="24"/>
      <c r="K304" s="24"/>
      <c r="L304" s="24"/>
    </row>
    <row r="305" spans="8:12" ht="12.75" hidden="1" x14ac:dyDescent="0.2">
      <c r="H305" s="24"/>
      <c r="I305" s="24"/>
      <c r="J305" s="24"/>
      <c r="K305" s="24"/>
      <c r="L305" s="24"/>
    </row>
    <row r="306" spans="8:12" ht="12.75" hidden="1" x14ac:dyDescent="0.2">
      <c r="H306" s="24"/>
      <c r="I306" s="24"/>
      <c r="J306" s="24"/>
      <c r="K306" s="24"/>
      <c r="L306" s="24"/>
    </row>
    <row r="307" spans="8:12" ht="12.75" hidden="1" x14ac:dyDescent="0.2">
      <c r="H307" s="24"/>
      <c r="I307" s="24"/>
      <c r="J307" s="24"/>
      <c r="K307" s="24"/>
      <c r="L307" s="24"/>
    </row>
    <row r="308" spans="8:12" ht="12.75" hidden="1" x14ac:dyDescent="0.2">
      <c r="H308" s="24"/>
      <c r="I308" s="24"/>
      <c r="J308" s="24"/>
      <c r="K308" s="24"/>
      <c r="L308" s="24"/>
    </row>
    <row r="309" spans="8:12" ht="12.75" hidden="1" x14ac:dyDescent="0.2">
      <c r="H309" s="24"/>
      <c r="I309" s="24"/>
      <c r="J309" s="24"/>
      <c r="K309" s="24"/>
      <c r="L309" s="24"/>
    </row>
    <row r="310" spans="8:12" ht="12.75" hidden="1" x14ac:dyDescent="0.2">
      <c r="H310" s="24"/>
      <c r="I310" s="24"/>
      <c r="J310" s="24"/>
      <c r="K310" s="24"/>
      <c r="L310" s="24"/>
    </row>
    <row r="311" spans="8:12" ht="12.75" hidden="1" x14ac:dyDescent="0.2">
      <c r="H311" s="24"/>
      <c r="I311" s="24"/>
      <c r="J311" s="24"/>
      <c r="K311" s="24"/>
      <c r="L311" s="24"/>
    </row>
    <row r="312" spans="8:12" ht="12.75" hidden="1" x14ac:dyDescent="0.2">
      <c r="H312" s="24"/>
      <c r="I312" s="24"/>
      <c r="J312" s="24"/>
      <c r="K312" s="24"/>
      <c r="L312" s="24"/>
    </row>
    <row r="313" spans="8:12" ht="12.75" hidden="1" x14ac:dyDescent="0.2">
      <c r="H313" s="24"/>
      <c r="I313" s="24"/>
      <c r="J313" s="24"/>
      <c r="K313" s="24"/>
      <c r="L313" s="24"/>
    </row>
    <row r="314" spans="8:12" ht="12.75" hidden="1" x14ac:dyDescent="0.2">
      <c r="H314" s="24"/>
      <c r="I314" s="24"/>
      <c r="J314" s="24"/>
      <c r="K314" s="24"/>
      <c r="L314" s="24"/>
    </row>
    <row r="315" spans="8:12" ht="12.75" hidden="1" x14ac:dyDescent="0.2">
      <c r="H315" s="24"/>
      <c r="I315" s="24"/>
      <c r="J315" s="24"/>
      <c r="K315" s="24"/>
      <c r="L315" s="24"/>
    </row>
    <row r="316" spans="8:12" ht="12.75" hidden="1" x14ac:dyDescent="0.2">
      <c r="H316" s="24"/>
      <c r="I316" s="24"/>
      <c r="J316" s="24"/>
      <c r="K316" s="24"/>
      <c r="L316" s="24"/>
    </row>
    <row r="317" spans="8:12" ht="12.75" hidden="1" x14ac:dyDescent="0.2">
      <c r="H317" s="24"/>
      <c r="I317" s="24"/>
      <c r="J317" s="24"/>
      <c r="K317" s="24"/>
      <c r="L317" s="24"/>
    </row>
    <row r="318" spans="8:12" ht="12.75" hidden="1" x14ac:dyDescent="0.2">
      <c r="H318" s="24"/>
      <c r="I318" s="24"/>
      <c r="J318" s="24"/>
      <c r="K318" s="24"/>
      <c r="L318" s="24"/>
    </row>
    <row r="319" spans="8:12" ht="12.75" hidden="1" x14ac:dyDescent="0.2">
      <c r="H319" s="24"/>
      <c r="I319" s="24"/>
      <c r="J319" s="24"/>
      <c r="K319" s="24"/>
      <c r="L319" s="24"/>
    </row>
    <row r="320" spans="8:12" ht="12.75" hidden="1" x14ac:dyDescent="0.2">
      <c r="H320" s="24"/>
      <c r="I320" s="24"/>
      <c r="J320" s="24"/>
      <c r="K320" s="24"/>
      <c r="L320" s="24"/>
    </row>
    <row r="321" spans="8:12" ht="12.75" hidden="1" x14ac:dyDescent="0.2">
      <c r="H321" s="24"/>
      <c r="I321" s="24"/>
      <c r="J321" s="24"/>
      <c r="K321" s="24"/>
      <c r="L321" s="24"/>
    </row>
    <row r="322" spans="8:12" ht="12.75" hidden="1" x14ac:dyDescent="0.2">
      <c r="H322" s="24"/>
      <c r="I322" s="24"/>
      <c r="J322" s="24"/>
      <c r="K322" s="24"/>
      <c r="L322" s="24"/>
    </row>
    <row r="323" spans="8:12" ht="12.75" hidden="1" x14ac:dyDescent="0.2">
      <c r="H323" s="24"/>
      <c r="I323" s="24"/>
      <c r="J323" s="24"/>
      <c r="K323" s="24"/>
      <c r="L323" s="24"/>
    </row>
    <row r="324" spans="8:12" ht="12.75" hidden="1" x14ac:dyDescent="0.2">
      <c r="H324" s="24"/>
      <c r="I324" s="24"/>
      <c r="J324" s="24"/>
      <c r="K324" s="24"/>
      <c r="L324" s="24"/>
    </row>
    <row r="325" spans="8:12" ht="12.75" hidden="1" x14ac:dyDescent="0.2">
      <c r="H325" s="24"/>
      <c r="I325" s="24"/>
      <c r="J325" s="24"/>
      <c r="K325" s="24"/>
      <c r="L325" s="24"/>
    </row>
    <row r="326" spans="8:12" ht="12.75" hidden="1" x14ac:dyDescent="0.2">
      <c r="H326" s="24"/>
      <c r="I326" s="24"/>
      <c r="J326" s="24"/>
      <c r="K326" s="24"/>
      <c r="L326" s="24"/>
    </row>
    <row r="327" spans="8:12" ht="12.75" hidden="1" x14ac:dyDescent="0.2">
      <c r="H327" s="24"/>
      <c r="I327" s="24"/>
      <c r="J327" s="24"/>
      <c r="K327" s="24"/>
      <c r="L327" s="24"/>
    </row>
    <row r="328" spans="8:12" ht="12.75" hidden="1" x14ac:dyDescent="0.2">
      <c r="H328" s="24"/>
      <c r="I328" s="24"/>
      <c r="J328" s="24"/>
      <c r="K328" s="24"/>
      <c r="L328" s="24"/>
    </row>
    <row r="329" spans="8:12" ht="12.75" hidden="1" x14ac:dyDescent="0.2">
      <c r="H329" s="24"/>
      <c r="I329" s="24"/>
      <c r="J329" s="24"/>
      <c r="K329" s="24"/>
      <c r="L329" s="24"/>
    </row>
    <row r="330" spans="8:12" ht="12.75" hidden="1" x14ac:dyDescent="0.2">
      <c r="H330" s="24"/>
      <c r="I330" s="24"/>
      <c r="J330" s="24"/>
      <c r="K330" s="24"/>
      <c r="L330" s="24"/>
    </row>
    <row r="331" spans="8:12" ht="12.75" hidden="1" x14ac:dyDescent="0.2">
      <c r="H331" s="24"/>
      <c r="I331" s="24"/>
      <c r="J331" s="24"/>
      <c r="K331" s="24"/>
      <c r="L331" s="24"/>
    </row>
    <row r="332" spans="8:12" ht="12.75" hidden="1" x14ac:dyDescent="0.2">
      <c r="H332" s="24"/>
      <c r="I332" s="24"/>
      <c r="J332" s="24"/>
      <c r="K332" s="24"/>
      <c r="L332" s="24"/>
    </row>
    <row r="333" spans="8:12" ht="12.75" hidden="1" x14ac:dyDescent="0.2">
      <c r="H333" s="24"/>
      <c r="I333" s="24"/>
      <c r="J333" s="24"/>
      <c r="K333" s="24"/>
      <c r="L333" s="24"/>
    </row>
    <row r="334" spans="8:12" ht="12.75" hidden="1" x14ac:dyDescent="0.2">
      <c r="H334" s="24"/>
      <c r="I334" s="24"/>
      <c r="J334" s="24"/>
      <c r="K334" s="24"/>
      <c r="L334" s="24"/>
    </row>
    <row r="335" spans="8:12" ht="12.75" hidden="1" x14ac:dyDescent="0.2">
      <c r="H335" s="24"/>
      <c r="I335" s="24"/>
      <c r="J335" s="24"/>
      <c r="K335" s="24"/>
      <c r="L335" s="24"/>
    </row>
    <row r="336" spans="8:12" ht="12.75" hidden="1" x14ac:dyDescent="0.2">
      <c r="H336" s="24"/>
      <c r="I336" s="24"/>
      <c r="J336" s="24"/>
      <c r="K336" s="24"/>
      <c r="L336" s="24"/>
    </row>
    <row r="337" spans="8:12" ht="12.75" hidden="1" x14ac:dyDescent="0.2">
      <c r="H337" s="24"/>
      <c r="I337" s="24"/>
      <c r="J337" s="24"/>
      <c r="K337" s="24"/>
      <c r="L337" s="24"/>
    </row>
    <row r="338" spans="8:12" ht="12.75" hidden="1" x14ac:dyDescent="0.2">
      <c r="H338" s="24"/>
      <c r="I338" s="24"/>
      <c r="J338" s="24"/>
      <c r="K338" s="24"/>
      <c r="L338" s="24"/>
    </row>
    <row r="339" spans="8:12" ht="12.75" hidden="1" x14ac:dyDescent="0.2">
      <c r="H339" s="24"/>
      <c r="I339" s="24"/>
      <c r="J339" s="24"/>
      <c r="K339" s="24"/>
      <c r="L339" s="24"/>
    </row>
    <row r="340" spans="8:12" ht="12.75" hidden="1" x14ac:dyDescent="0.2">
      <c r="H340" s="24"/>
      <c r="I340" s="24"/>
      <c r="J340" s="24"/>
      <c r="K340" s="24"/>
      <c r="L340" s="24"/>
    </row>
    <row r="341" spans="8:12" ht="12.75" hidden="1" x14ac:dyDescent="0.2">
      <c r="H341" s="24"/>
      <c r="I341" s="24"/>
      <c r="J341" s="24"/>
      <c r="K341" s="24"/>
      <c r="L341" s="24"/>
    </row>
    <row r="342" spans="8:12" ht="12.75" hidden="1" x14ac:dyDescent="0.2">
      <c r="H342" s="24"/>
      <c r="I342" s="24"/>
      <c r="J342" s="24"/>
      <c r="K342" s="24"/>
      <c r="L342" s="24"/>
    </row>
    <row r="343" spans="8:12" ht="12.75" hidden="1" x14ac:dyDescent="0.2">
      <c r="H343" s="24"/>
      <c r="I343" s="24"/>
      <c r="J343" s="24"/>
      <c r="K343" s="24"/>
      <c r="L343" s="24"/>
    </row>
    <row r="344" spans="8:12" ht="12.75" hidden="1" x14ac:dyDescent="0.2">
      <c r="H344" s="24"/>
      <c r="I344" s="24"/>
      <c r="J344" s="24"/>
      <c r="K344" s="24"/>
      <c r="L344" s="24"/>
    </row>
    <row r="345" spans="8:12" ht="12.75" hidden="1" x14ac:dyDescent="0.2">
      <c r="H345" s="24"/>
      <c r="I345" s="24"/>
      <c r="J345" s="24"/>
      <c r="K345" s="24"/>
      <c r="L345" s="24"/>
    </row>
    <row r="346" spans="8:12" ht="12.75" hidden="1" x14ac:dyDescent="0.2">
      <c r="H346" s="24"/>
      <c r="I346" s="24"/>
      <c r="J346" s="24"/>
      <c r="K346" s="24"/>
      <c r="L346" s="24"/>
    </row>
    <row r="347" spans="8:12" ht="12.75" hidden="1" x14ac:dyDescent="0.2">
      <c r="H347" s="24"/>
      <c r="I347" s="24"/>
      <c r="J347" s="24"/>
      <c r="K347" s="24"/>
      <c r="L347" s="24"/>
    </row>
    <row r="348" spans="8:12" ht="12.75" hidden="1" x14ac:dyDescent="0.2">
      <c r="H348" s="24"/>
      <c r="I348" s="24"/>
      <c r="J348" s="24"/>
      <c r="K348" s="24"/>
      <c r="L348" s="24"/>
    </row>
    <row r="349" spans="8:12" ht="12.75" hidden="1" x14ac:dyDescent="0.2">
      <c r="H349" s="24"/>
      <c r="I349" s="24"/>
      <c r="J349" s="24"/>
      <c r="K349" s="24"/>
      <c r="L349" s="24"/>
    </row>
    <row r="350" spans="8:12" ht="12.75" hidden="1" x14ac:dyDescent="0.2">
      <c r="H350" s="24"/>
      <c r="I350" s="24"/>
      <c r="J350" s="24"/>
      <c r="K350" s="24"/>
      <c r="L350" s="24"/>
    </row>
    <row r="351" spans="8:12" ht="12.75" hidden="1" x14ac:dyDescent="0.2">
      <c r="H351" s="24"/>
      <c r="I351" s="24"/>
      <c r="J351" s="24"/>
      <c r="K351" s="24"/>
      <c r="L351" s="24"/>
    </row>
    <row r="352" spans="8:12" ht="12.75" hidden="1" x14ac:dyDescent="0.2">
      <c r="H352" s="24"/>
      <c r="I352" s="24"/>
      <c r="J352" s="24"/>
      <c r="K352" s="24"/>
      <c r="L352" s="24"/>
    </row>
    <row r="353" spans="8:12" ht="12.75" hidden="1" x14ac:dyDescent="0.2">
      <c r="H353" s="24"/>
      <c r="I353" s="24"/>
      <c r="J353" s="24"/>
      <c r="K353" s="24"/>
      <c r="L353" s="24"/>
    </row>
    <row r="354" spans="8:12" ht="12.75" hidden="1" x14ac:dyDescent="0.2">
      <c r="H354" s="24"/>
      <c r="I354" s="24"/>
      <c r="J354" s="24"/>
      <c r="K354" s="24"/>
      <c r="L354" s="24"/>
    </row>
    <row r="355" spans="8:12" ht="12.75" hidden="1" x14ac:dyDescent="0.2">
      <c r="H355" s="24"/>
      <c r="I355" s="24"/>
      <c r="J355" s="24"/>
      <c r="K355" s="24"/>
      <c r="L355" s="24"/>
    </row>
    <row r="356" spans="8:12" ht="12.75" hidden="1" x14ac:dyDescent="0.2">
      <c r="H356" s="24"/>
      <c r="I356" s="24"/>
      <c r="J356" s="24"/>
      <c r="K356" s="24"/>
      <c r="L356" s="24"/>
    </row>
    <row r="357" spans="8:12" ht="12.75" hidden="1" x14ac:dyDescent="0.2">
      <c r="H357" s="24"/>
      <c r="I357" s="24"/>
      <c r="J357" s="24"/>
      <c r="K357" s="24"/>
      <c r="L357" s="24"/>
    </row>
    <row r="358" spans="8:12" ht="12.75" hidden="1" x14ac:dyDescent="0.2">
      <c r="H358" s="24"/>
      <c r="I358" s="24"/>
      <c r="J358" s="24"/>
      <c r="K358" s="24"/>
      <c r="L358" s="24"/>
    </row>
    <row r="359" spans="8:12" ht="12.75" hidden="1" x14ac:dyDescent="0.2">
      <c r="H359" s="24"/>
      <c r="I359" s="24"/>
      <c r="J359" s="24"/>
      <c r="K359" s="24"/>
      <c r="L359" s="24"/>
    </row>
    <row r="360" spans="8:12" ht="12.75" hidden="1" x14ac:dyDescent="0.2">
      <c r="H360" s="24"/>
      <c r="I360" s="24"/>
      <c r="J360" s="24"/>
      <c r="K360" s="24"/>
      <c r="L360" s="24"/>
    </row>
    <row r="361" spans="8:12" ht="12.75" hidden="1" x14ac:dyDescent="0.2">
      <c r="H361" s="24"/>
      <c r="I361" s="24"/>
      <c r="J361" s="24"/>
      <c r="K361" s="24"/>
      <c r="L361" s="24"/>
    </row>
    <row r="362" spans="8:12" ht="12.75" hidden="1" x14ac:dyDescent="0.2">
      <c r="H362" s="24"/>
      <c r="I362" s="24"/>
      <c r="J362" s="24"/>
      <c r="K362" s="24"/>
      <c r="L362" s="24"/>
    </row>
    <row r="363" spans="8:12" ht="12.75" hidden="1" x14ac:dyDescent="0.2">
      <c r="H363" s="24"/>
      <c r="I363" s="24"/>
      <c r="J363" s="24"/>
      <c r="K363" s="24"/>
      <c r="L363" s="24"/>
    </row>
    <row r="364" spans="8:12" ht="12.75" hidden="1" x14ac:dyDescent="0.2">
      <c r="H364" s="24"/>
      <c r="I364" s="24"/>
      <c r="J364" s="24"/>
      <c r="K364" s="24"/>
      <c r="L364" s="24"/>
    </row>
    <row r="365" spans="8:12" ht="12.75" hidden="1" x14ac:dyDescent="0.2">
      <c r="H365" s="24"/>
      <c r="I365" s="24"/>
      <c r="J365" s="24"/>
      <c r="K365" s="24"/>
      <c r="L365" s="24"/>
    </row>
    <row r="366" spans="8:12" ht="12.75" hidden="1" x14ac:dyDescent="0.2">
      <c r="H366" s="24"/>
      <c r="I366" s="24"/>
      <c r="J366" s="24"/>
      <c r="K366" s="24"/>
      <c r="L366" s="24"/>
    </row>
    <row r="367" spans="8:12" ht="12.75" hidden="1" x14ac:dyDescent="0.2">
      <c r="H367" s="24"/>
      <c r="I367" s="24"/>
      <c r="J367" s="24"/>
      <c r="K367" s="24"/>
      <c r="L367" s="24"/>
    </row>
    <row r="368" spans="8:12" ht="12.75" hidden="1" x14ac:dyDescent="0.2">
      <c r="H368" s="24"/>
      <c r="I368" s="24"/>
      <c r="J368" s="24"/>
      <c r="K368" s="24"/>
      <c r="L368" s="24"/>
    </row>
    <row r="369" spans="8:12" ht="12.75" hidden="1" x14ac:dyDescent="0.2">
      <c r="H369" s="24"/>
      <c r="I369" s="24"/>
      <c r="J369" s="24"/>
      <c r="K369" s="24"/>
      <c r="L369" s="24"/>
    </row>
    <row r="370" spans="8:12" ht="12.75" hidden="1" x14ac:dyDescent="0.2">
      <c r="H370" s="24"/>
      <c r="I370" s="24"/>
      <c r="J370" s="24"/>
      <c r="K370" s="24"/>
      <c r="L370" s="24"/>
    </row>
    <row r="371" spans="8:12" ht="12.75" hidden="1" x14ac:dyDescent="0.2">
      <c r="H371" s="24"/>
      <c r="I371" s="24"/>
      <c r="J371" s="24"/>
      <c r="K371" s="24"/>
      <c r="L371" s="24"/>
    </row>
    <row r="372" spans="8:12" ht="12.75" hidden="1" x14ac:dyDescent="0.2">
      <c r="H372" s="24"/>
      <c r="I372" s="24"/>
      <c r="J372" s="24"/>
      <c r="K372" s="24"/>
      <c r="L372" s="24"/>
    </row>
    <row r="373" spans="8:12" ht="12.75" hidden="1" x14ac:dyDescent="0.2">
      <c r="H373" s="24"/>
      <c r="I373" s="24"/>
      <c r="J373" s="24"/>
      <c r="K373" s="24"/>
      <c r="L373" s="24"/>
    </row>
    <row r="374" spans="8:12" ht="12.75" hidden="1" x14ac:dyDescent="0.2">
      <c r="H374" s="24"/>
      <c r="I374" s="24"/>
      <c r="J374" s="24"/>
      <c r="K374" s="24"/>
      <c r="L374" s="24"/>
    </row>
    <row r="375" spans="8:12" ht="12.75" hidden="1" x14ac:dyDescent="0.2">
      <c r="H375" s="24"/>
      <c r="I375" s="24"/>
      <c r="J375" s="24"/>
      <c r="K375" s="24"/>
      <c r="L375" s="24"/>
    </row>
    <row r="376" spans="8:12" ht="12.75" hidden="1" x14ac:dyDescent="0.2">
      <c r="H376" s="24"/>
      <c r="I376" s="24"/>
      <c r="J376" s="24"/>
      <c r="K376" s="24"/>
      <c r="L376" s="24"/>
    </row>
    <row r="377" spans="8:12" ht="12.75" hidden="1" x14ac:dyDescent="0.2">
      <c r="H377" s="24"/>
      <c r="I377" s="24"/>
      <c r="J377" s="24"/>
      <c r="K377" s="24"/>
      <c r="L377" s="24"/>
    </row>
    <row r="378" spans="8:12" ht="12.75" hidden="1" x14ac:dyDescent="0.2">
      <c r="H378" s="24"/>
      <c r="I378" s="24"/>
      <c r="J378" s="24"/>
      <c r="K378" s="24"/>
      <c r="L378" s="24"/>
    </row>
    <row r="379" spans="8:12" ht="12.75" hidden="1" x14ac:dyDescent="0.2">
      <c r="H379" s="24"/>
      <c r="I379" s="24"/>
      <c r="J379" s="24"/>
      <c r="K379" s="24"/>
      <c r="L379" s="24"/>
    </row>
    <row r="380" spans="8:12" ht="12.75" hidden="1" x14ac:dyDescent="0.2">
      <c r="H380" s="24"/>
      <c r="I380" s="24"/>
      <c r="J380" s="24"/>
      <c r="K380" s="24"/>
      <c r="L380" s="24"/>
    </row>
    <row r="381" spans="8:12" ht="12.75" hidden="1" x14ac:dyDescent="0.2">
      <c r="H381" s="24"/>
      <c r="I381" s="24"/>
      <c r="J381" s="24"/>
      <c r="K381" s="24"/>
      <c r="L381" s="24"/>
    </row>
    <row r="382" spans="8:12" ht="12.75" hidden="1" x14ac:dyDescent="0.2">
      <c r="H382" s="24"/>
      <c r="I382" s="24"/>
      <c r="J382" s="24"/>
      <c r="K382" s="24"/>
      <c r="L382" s="24"/>
    </row>
    <row r="383" spans="8:12" ht="12.75" hidden="1" x14ac:dyDescent="0.2">
      <c r="H383" s="24"/>
      <c r="I383" s="24"/>
      <c r="J383" s="24"/>
      <c r="K383" s="24"/>
      <c r="L383" s="24"/>
    </row>
    <row r="384" spans="8:12" ht="12.75" hidden="1" x14ac:dyDescent="0.2">
      <c r="H384" s="24"/>
      <c r="I384" s="24"/>
      <c r="J384" s="24"/>
      <c r="K384" s="24"/>
      <c r="L384" s="24"/>
    </row>
    <row r="385" spans="8:12" ht="12.75" hidden="1" x14ac:dyDescent="0.2">
      <c r="H385" s="24"/>
      <c r="I385" s="24"/>
      <c r="J385" s="24"/>
      <c r="K385" s="24"/>
      <c r="L385" s="24"/>
    </row>
    <row r="386" spans="8:12" ht="12.75" hidden="1" x14ac:dyDescent="0.2">
      <c r="H386" s="24"/>
      <c r="I386" s="24"/>
      <c r="J386" s="24"/>
      <c r="K386" s="24"/>
      <c r="L386" s="24"/>
    </row>
    <row r="387" spans="8:12" ht="12.75" hidden="1" x14ac:dyDescent="0.2">
      <c r="H387" s="24"/>
      <c r="I387" s="24"/>
      <c r="J387" s="24"/>
      <c r="K387" s="24"/>
      <c r="L387" s="24"/>
    </row>
    <row r="388" spans="8:12" ht="12.75" hidden="1" x14ac:dyDescent="0.2">
      <c r="H388" s="24"/>
      <c r="I388" s="24"/>
      <c r="J388" s="24"/>
      <c r="K388" s="24"/>
      <c r="L388" s="24"/>
    </row>
    <row r="389" spans="8:12" ht="12.75" hidden="1" x14ac:dyDescent="0.2">
      <c r="H389" s="24"/>
      <c r="I389" s="24"/>
      <c r="J389" s="24"/>
      <c r="K389" s="24"/>
      <c r="L389" s="24"/>
    </row>
    <row r="390" spans="8:12" ht="12.75" hidden="1" x14ac:dyDescent="0.2">
      <c r="H390" s="24"/>
      <c r="I390" s="24"/>
      <c r="J390" s="24"/>
      <c r="K390" s="24"/>
      <c r="L390" s="24"/>
    </row>
    <row r="391" spans="8:12" ht="12.75" hidden="1" x14ac:dyDescent="0.2">
      <c r="H391" s="24"/>
      <c r="I391" s="24"/>
      <c r="J391" s="24"/>
      <c r="K391" s="24"/>
      <c r="L391" s="24"/>
    </row>
    <row r="392" spans="8:12" ht="12.75" hidden="1" x14ac:dyDescent="0.2">
      <c r="H392" s="24"/>
      <c r="I392" s="24"/>
      <c r="J392" s="24"/>
      <c r="K392" s="24"/>
      <c r="L392" s="24"/>
    </row>
    <row r="393" spans="8:12" ht="12.75" hidden="1" x14ac:dyDescent="0.2">
      <c r="H393" s="24"/>
      <c r="I393" s="24"/>
      <c r="J393" s="24"/>
      <c r="K393" s="24"/>
      <c r="L393" s="24"/>
    </row>
    <row r="394" spans="8:12" ht="12.75" hidden="1" x14ac:dyDescent="0.2">
      <c r="H394" s="24"/>
      <c r="I394" s="24"/>
      <c r="J394" s="24"/>
      <c r="K394" s="24"/>
      <c r="L394" s="24"/>
    </row>
    <row r="395" spans="8:12" ht="12.75" hidden="1" x14ac:dyDescent="0.2">
      <c r="H395" s="24"/>
      <c r="I395" s="24"/>
      <c r="J395" s="24"/>
      <c r="K395" s="24"/>
      <c r="L395" s="24"/>
    </row>
    <row r="396" spans="8:12" ht="12.75" hidden="1" x14ac:dyDescent="0.2">
      <c r="H396" s="24"/>
      <c r="I396" s="24"/>
      <c r="J396" s="24"/>
      <c r="K396" s="24"/>
      <c r="L396" s="24"/>
    </row>
    <row r="397" spans="8:12" ht="12.75" hidden="1" x14ac:dyDescent="0.2">
      <c r="H397" s="24"/>
      <c r="I397" s="24"/>
      <c r="J397" s="24"/>
      <c r="K397" s="24"/>
      <c r="L397" s="24"/>
    </row>
    <row r="398" spans="8:12" ht="12.75" hidden="1" x14ac:dyDescent="0.2">
      <c r="H398" s="24"/>
      <c r="I398" s="24"/>
      <c r="J398" s="24"/>
      <c r="K398" s="24"/>
      <c r="L398" s="24"/>
    </row>
    <row r="399" spans="8:12" ht="12.75" hidden="1" x14ac:dyDescent="0.2">
      <c r="H399" s="24"/>
      <c r="I399" s="24"/>
      <c r="J399" s="24"/>
      <c r="K399" s="24"/>
      <c r="L399" s="24"/>
    </row>
    <row r="400" spans="8:12" ht="12.75" hidden="1" x14ac:dyDescent="0.2">
      <c r="H400" s="24"/>
      <c r="I400" s="24"/>
      <c r="J400" s="24"/>
      <c r="K400" s="24"/>
      <c r="L400" s="24"/>
    </row>
    <row r="401" spans="8:12" ht="12.75" hidden="1" x14ac:dyDescent="0.2">
      <c r="H401" s="24"/>
      <c r="I401" s="24"/>
      <c r="J401" s="24"/>
      <c r="K401" s="24"/>
      <c r="L401" s="24"/>
    </row>
    <row r="402" spans="8:12" ht="12.75" hidden="1" x14ac:dyDescent="0.2">
      <c r="H402" s="24"/>
      <c r="I402" s="24"/>
      <c r="J402" s="24"/>
      <c r="K402" s="24"/>
      <c r="L402" s="24"/>
    </row>
    <row r="403" spans="8:12" ht="12.75" hidden="1" x14ac:dyDescent="0.2">
      <c r="H403" s="24"/>
      <c r="I403" s="24"/>
      <c r="J403" s="24"/>
      <c r="K403" s="24"/>
      <c r="L403" s="24"/>
    </row>
    <row r="404" spans="8:12" ht="12.75" hidden="1" x14ac:dyDescent="0.2">
      <c r="H404" s="24"/>
      <c r="I404" s="24"/>
      <c r="J404" s="24"/>
      <c r="K404" s="24"/>
      <c r="L404" s="24"/>
    </row>
    <row r="405" spans="8:12" ht="12.75" hidden="1" x14ac:dyDescent="0.2">
      <c r="H405" s="24"/>
      <c r="I405" s="24"/>
      <c r="J405" s="24"/>
      <c r="K405" s="24"/>
      <c r="L405" s="24"/>
    </row>
    <row r="406" spans="8:12" ht="12.75" hidden="1" x14ac:dyDescent="0.2">
      <c r="H406" s="24"/>
      <c r="I406" s="24"/>
      <c r="J406" s="24"/>
      <c r="K406" s="24"/>
      <c r="L406" s="24"/>
    </row>
    <row r="407" spans="8:12" ht="12.75" hidden="1" x14ac:dyDescent="0.2">
      <c r="H407" s="24"/>
      <c r="I407" s="24"/>
      <c r="J407" s="24"/>
      <c r="K407" s="24"/>
      <c r="L407" s="24"/>
    </row>
    <row r="408" spans="8:12" ht="12.75" hidden="1" x14ac:dyDescent="0.2">
      <c r="H408" s="24"/>
      <c r="I408" s="24"/>
      <c r="J408" s="24"/>
      <c r="K408" s="24"/>
      <c r="L408" s="24"/>
    </row>
    <row r="409" spans="8:12" ht="12.75" hidden="1" x14ac:dyDescent="0.2">
      <c r="H409" s="24"/>
      <c r="I409" s="24"/>
      <c r="J409" s="24"/>
      <c r="K409" s="24"/>
      <c r="L409" s="24"/>
    </row>
    <row r="410" spans="8:12" ht="12.75" hidden="1" x14ac:dyDescent="0.2">
      <c r="H410" s="24"/>
      <c r="I410" s="24"/>
      <c r="J410" s="24"/>
      <c r="K410" s="24"/>
      <c r="L410" s="24"/>
    </row>
    <row r="411" spans="8:12" ht="12.75" hidden="1" x14ac:dyDescent="0.2">
      <c r="H411" s="24"/>
      <c r="I411" s="24"/>
      <c r="J411" s="24"/>
      <c r="K411" s="24"/>
      <c r="L411" s="24"/>
    </row>
    <row r="412" spans="8:12" ht="12.75" hidden="1" x14ac:dyDescent="0.2">
      <c r="H412" s="24"/>
      <c r="I412" s="24"/>
      <c r="J412" s="24"/>
      <c r="K412" s="24"/>
      <c r="L412" s="24"/>
    </row>
    <row r="413" spans="8:12" ht="12.75" hidden="1" x14ac:dyDescent="0.2">
      <c r="H413" s="24"/>
      <c r="I413" s="24"/>
      <c r="J413" s="24"/>
      <c r="K413" s="24"/>
      <c r="L413" s="24"/>
    </row>
    <row r="414" spans="8:12" ht="12.75" hidden="1" x14ac:dyDescent="0.2">
      <c r="H414" s="24"/>
      <c r="I414" s="24"/>
      <c r="J414" s="24"/>
      <c r="K414" s="24"/>
      <c r="L414" s="24"/>
    </row>
    <row r="415" spans="8:12" ht="12.75" hidden="1" x14ac:dyDescent="0.2">
      <c r="H415" s="24"/>
      <c r="I415" s="24"/>
      <c r="J415" s="24"/>
      <c r="K415" s="24"/>
      <c r="L415" s="24"/>
    </row>
    <row r="416" spans="8:12" ht="12.75" hidden="1" x14ac:dyDescent="0.2">
      <c r="H416" s="24"/>
      <c r="I416" s="24"/>
      <c r="J416" s="24"/>
      <c r="K416" s="24"/>
      <c r="L416" s="24"/>
    </row>
    <row r="417" spans="8:12" ht="12.75" hidden="1" x14ac:dyDescent="0.2">
      <c r="H417" s="24"/>
      <c r="I417" s="24"/>
      <c r="J417" s="24"/>
      <c r="K417" s="24"/>
      <c r="L417" s="24"/>
    </row>
    <row r="418" spans="8:12" ht="12.75" hidden="1" x14ac:dyDescent="0.2">
      <c r="H418" s="24"/>
      <c r="I418" s="24"/>
      <c r="J418" s="24"/>
      <c r="K418" s="24"/>
      <c r="L418" s="24"/>
    </row>
    <row r="419" spans="8:12" ht="12.75" hidden="1" x14ac:dyDescent="0.2">
      <c r="H419" s="24"/>
      <c r="I419" s="24"/>
      <c r="J419" s="24"/>
      <c r="K419" s="24"/>
      <c r="L419" s="24"/>
    </row>
    <row r="420" spans="8:12" ht="12.75" hidden="1" x14ac:dyDescent="0.2">
      <c r="H420" s="24"/>
      <c r="I420" s="24"/>
      <c r="J420" s="24"/>
      <c r="K420" s="24"/>
      <c r="L420" s="24"/>
    </row>
    <row r="421" spans="8:12" ht="12.75" hidden="1" x14ac:dyDescent="0.2">
      <c r="H421" s="24"/>
      <c r="I421" s="24"/>
      <c r="J421" s="24"/>
      <c r="K421" s="24"/>
      <c r="L421" s="24"/>
    </row>
    <row r="422" spans="8:12" ht="12.75" hidden="1" x14ac:dyDescent="0.2">
      <c r="H422" s="24"/>
      <c r="I422" s="24"/>
      <c r="J422" s="24"/>
      <c r="K422" s="24"/>
      <c r="L422" s="24"/>
    </row>
    <row r="423" spans="8:12" ht="12.75" hidden="1" x14ac:dyDescent="0.2">
      <c r="H423" s="24"/>
      <c r="I423" s="24"/>
      <c r="J423" s="24"/>
      <c r="K423" s="24"/>
      <c r="L423" s="24"/>
    </row>
    <row r="424" spans="8:12" ht="12.75" hidden="1" x14ac:dyDescent="0.2">
      <c r="H424" s="24"/>
      <c r="I424" s="24"/>
      <c r="J424" s="24"/>
      <c r="K424" s="24"/>
      <c r="L424" s="24"/>
    </row>
    <row r="425" spans="8:12" ht="12.75" hidden="1" x14ac:dyDescent="0.2">
      <c r="H425" s="24"/>
      <c r="I425" s="24"/>
      <c r="J425" s="24"/>
      <c r="K425" s="24"/>
      <c r="L425" s="24"/>
    </row>
    <row r="426" spans="8:12" ht="12.75" hidden="1" x14ac:dyDescent="0.2">
      <c r="H426" s="24"/>
      <c r="I426" s="24"/>
      <c r="J426" s="24"/>
      <c r="K426" s="24"/>
      <c r="L426" s="24"/>
    </row>
    <row r="427" spans="8:12" ht="12.75" hidden="1" x14ac:dyDescent="0.2">
      <c r="H427" s="24"/>
      <c r="I427" s="24"/>
      <c r="J427" s="24"/>
      <c r="K427" s="24"/>
      <c r="L427" s="24"/>
    </row>
    <row r="428" spans="8:12" ht="12.75" hidden="1" x14ac:dyDescent="0.2">
      <c r="H428" s="24"/>
      <c r="I428" s="24"/>
      <c r="J428" s="24"/>
      <c r="K428" s="24"/>
      <c r="L428" s="24"/>
    </row>
    <row r="429" spans="8:12" ht="12.75" hidden="1" x14ac:dyDescent="0.2">
      <c r="H429" s="24"/>
      <c r="I429" s="24"/>
      <c r="J429" s="24"/>
      <c r="K429" s="24"/>
      <c r="L429" s="24"/>
    </row>
    <row r="430" spans="8:12" ht="12.75" hidden="1" x14ac:dyDescent="0.2">
      <c r="H430" s="24"/>
      <c r="I430" s="24"/>
      <c r="J430" s="24"/>
      <c r="K430" s="24"/>
      <c r="L430" s="24"/>
    </row>
    <row r="431" spans="8:12" ht="12.75" hidden="1" x14ac:dyDescent="0.2">
      <c r="H431" s="24"/>
      <c r="I431" s="24"/>
      <c r="J431" s="24"/>
      <c r="K431" s="24"/>
      <c r="L431" s="24"/>
    </row>
    <row r="432" spans="8:12" ht="12.75" hidden="1" x14ac:dyDescent="0.2">
      <c r="H432" s="24"/>
      <c r="I432" s="24"/>
      <c r="J432" s="24"/>
      <c r="K432" s="24"/>
      <c r="L432" s="24"/>
    </row>
    <row r="433" spans="8:12" ht="12.75" hidden="1" x14ac:dyDescent="0.2">
      <c r="H433" s="24"/>
      <c r="I433" s="24"/>
      <c r="J433" s="24"/>
      <c r="K433" s="24"/>
      <c r="L433" s="24"/>
    </row>
    <row r="434" spans="8:12" ht="12.75" hidden="1" x14ac:dyDescent="0.2">
      <c r="H434" s="24"/>
      <c r="I434" s="24"/>
      <c r="J434" s="24"/>
      <c r="K434" s="24"/>
      <c r="L434" s="24"/>
    </row>
    <row r="435" spans="8:12" ht="12.75" hidden="1" x14ac:dyDescent="0.2">
      <c r="H435" s="24"/>
      <c r="I435" s="24"/>
      <c r="J435" s="24"/>
      <c r="K435" s="24"/>
      <c r="L435" s="24"/>
    </row>
    <row r="436" spans="8:12" ht="12.75" hidden="1" x14ac:dyDescent="0.2">
      <c r="H436" s="24"/>
      <c r="I436" s="24"/>
      <c r="J436" s="24"/>
      <c r="K436" s="24"/>
      <c r="L436" s="24"/>
    </row>
    <row r="437" spans="8:12" ht="12.75" hidden="1" x14ac:dyDescent="0.2">
      <c r="H437" s="24"/>
      <c r="I437" s="24"/>
      <c r="J437" s="24"/>
      <c r="K437" s="24"/>
      <c r="L437" s="24"/>
    </row>
    <row r="438" spans="8:12" ht="12.75" hidden="1" x14ac:dyDescent="0.2">
      <c r="H438" s="24"/>
      <c r="I438" s="24"/>
      <c r="J438" s="24"/>
      <c r="K438" s="24"/>
      <c r="L438" s="24"/>
    </row>
    <row r="439" spans="8:12" ht="12.75" hidden="1" x14ac:dyDescent="0.2">
      <c r="H439" s="24"/>
      <c r="I439" s="24"/>
      <c r="J439" s="24"/>
      <c r="K439" s="24"/>
      <c r="L439" s="24"/>
    </row>
    <row r="440" spans="8:12" ht="12.75" hidden="1" x14ac:dyDescent="0.2">
      <c r="H440" s="24"/>
      <c r="I440" s="24"/>
      <c r="J440" s="24"/>
      <c r="K440" s="24"/>
      <c r="L440" s="24"/>
    </row>
    <row r="441" spans="8:12" ht="12.75" hidden="1" x14ac:dyDescent="0.2">
      <c r="H441" s="24"/>
      <c r="I441" s="24"/>
      <c r="J441" s="24"/>
      <c r="K441" s="24"/>
      <c r="L441" s="24"/>
    </row>
    <row r="442" spans="8:12" ht="12.75" hidden="1" x14ac:dyDescent="0.2">
      <c r="H442" s="24"/>
      <c r="I442" s="24"/>
      <c r="J442" s="24"/>
      <c r="K442" s="24"/>
      <c r="L442" s="24"/>
    </row>
    <row r="443" spans="8:12" ht="12.75" hidden="1" x14ac:dyDescent="0.2">
      <c r="H443" s="24"/>
      <c r="I443" s="24"/>
      <c r="J443" s="24"/>
      <c r="K443" s="24"/>
      <c r="L443" s="24"/>
    </row>
    <row r="444" spans="8:12" ht="12.75" hidden="1" x14ac:dyDescent="0.2">
      <c r="H444" s="24"/>
      <c r="I444" s="24"/>
      <c r="J444" s="24"/>
      <c r="K444" s="24"/>
      <c r="L444" s="24"/>
    </row>
    <row r="445" spans="8:12" ht="12.75" hidden="1" x14ac:dyDescent="0.2">
      <c r="H445" s="24"/>
      <c r="I445" s="24"/>
      <c r="J445" s="24"/>
      <c r="K445" s="24"/>
      <c r="L445" s="24"/>
    </row>
    <row r="446" spans="8:12" ht="12.75" hidden="1" x14ac:dyDescent="0.2">
      <c r="H446" s="24"/>
      <c r="I446" s="24"/>
      <c r="J446" s="24"/>
      <c r="K446" s="24"/>
      <c r="L446" s="24"/>
    </row>
    <row r="447" spans="8:12" ht="12.75" hidden="1" x14ac:dyDescent="0.2">
      <c r="H447" s="24"/>
      <c r="I447" s="24"/>
      <c r="J447" s="24"/>
      <c r="K447" s="24"/>
      <c r="L447" s="24"/>
    </row>
    <row r="448" spans="8:12" ht="12.75" hidden="1" x14ac:dyDescent="0.2">
      <c r="H448" s="24"/>
      <c r="I448" s="24"/>
      <c r="J448" s="24"/>
      <c r="K448" s="24"/>
      <c r="L448" s="24"/>
    </row>
    <row r="449" spans="8:12" ht="12.75" hidden="1" x14ac:dyDescent="0.2">
      <c r="H449" s="24"/>
      <c r="I449" s="24"/>
      <c r="J449" s="24"/>
      <c r="K449" s="24"/>
      <c r="L449" s="24"/>
    </row>
    <row r="450" spans="8:12" ht="12.75" hidden="1" x14ac:dyDescent="0.2">
      <c r="H450" s="24"/>
      <c r="I450" s="24"/>
      <c r="J450" s="24"/>
      <c r="K450" s="24"/>
      <c r="L450" s="24"/>
    </row>
    <row r="451" spans="8:12" ht="12.75" hidden="1" x14ac:dyDescent="0.2">
      <c r="H451" s="24"/>
      <c r="I451" s="24"/>
      <c r="J451" s="24"/>
      <c r="K451" s="24"/>
      <c r="L451" s="24"/>
    </row>
    <row r="452" spans="8:12" ht="12.75" hidden="1" x14ac:dyDescent="0.2">
      <c r="H452" s="24"/>
      <c r="I452" s="24"/>
      <c r="J452" s="24"/>
      <c r="K452" s="24"/>
      <c r="L452" s="24"/>
    </row>
    <row r="453" spans="8:12" ht="12.75" hidden="1" x14ac:dyDescent="0.2">
      <c r="H453" s="24"/>
      <c r="I453" s="24"/>
      <c r="J453" s="24"/>
      <c r="K453" s="24"/>
      <c r="L453" s="24"/>
    </row>
    <row r="454" spans="8:12" ht="12.75" hidden="1" x14ac:dyDescent="0.2">
      <c r="H454" s="24"/>
      <c r="I454" s="24"/>
      <c r="J454" s="24"/>
      <c r="K454" s="24"/>
      <c r="L454" s="24"/>
    </row>
    <row r="455" spans="8:12" ht="12.75" hidden="1" x14ac:dyDescent="0.2">
      <c r="H455" s="24"/>
      <c r="I455" s="24"/>
      <c r="J455" s="24"/>
      <c r="K455" s="24"/>
      <c r="L455" s="24"/>
    </row>
    <row r="456" spans="8:12" ht="12.75" hidden="1" x14ac:dyDescent="0.2">
      <c r="H456" s="24"/>
      <c r="I456" s="24"/>
      <c r="J456" s="24"/>
      <c r="K456" s="24"/>
      <c r="L456" s="24"/>
    </row>
    <row r="457" spans="8:12" ht="12.75" hidden="1" x14ac:dyDescent="0.2">
      <c r="H457" s="24"/>
      <c r="I457" s="24"/>
      <c r="J457" s="24"/>
      <c r="K457" s="24"/>
      <c r="L457" s="24"/>
    </row>
    <row r="458" spans="8:12" ht="12.75" hidden="1" x14ac:dyDescent="0.2">
      <c r="H458" s="24"/>
      <c r="I458" s="24"/>
      <c r="J458" s="24"/>
      <c r="K458" s="24"/>
      <c r="L458" s="24"/>
    </row>
    <row r="459" spans="8:12" ht="12.75" hidden="1" x14ac:dyDescent="0.2">
      <c r="H459" s="24"/>
      <c r="I459" s="24"/>
      <c r="J459" s="24"/>
      <c r="K459" s="24"/>
      <c r="L459" s="24"/>
    </row>
    <row r="460" spans="8:12" ht="12.75" hidden="1" x14ac:dyDescent="0.2">
      <c r="H460" s="24"/>
      <c r="I460" s="24"/>
      <c r="J460" s="24"/>
      <c r="K460" s="24"/>
      <c r="L460" s="24"/>
    </row>
    <row r="461" spans="8:12" ht="12.75" hidden="1" x14ac:dyDescent="0.2">
      <c r="H461" s="24"/>
      <c r="I461" s="24"/>
      <c r="J461" s="24"/>
      <c r="K461" s="24"/>
      <c r="L461" s="24"/>
    </row>
    <row r="462" spans="8:12" ht="12.75" hidden="1" x14ac:dyDescent="0.2">
      <c r="H462" s="24"/>
      <c r="I462" s="24"/>
      <c r="J462" s="24"/>
      <c r="K462" s="24"/>
      <c r="L462" s="24"/>
    </row>
    <row r="463" spans="8:12" ht="12.75" hidden="1" x14ac:dyDescent="0.2">
      <c r="H463" s="24"/>
      <c r="I463" s="24"/>
      <c r="J463" s="24"/>
      <c r="K463" s="24"/>
      <c r="L463" s="24"/>
    </row>
    <row r="464" spans="8:12" ht="12.75" hidden="1" x14ac:dyDescent="0.2">
      <c r="H464" s="24"/>
      <c r="I464" s="24"/>
      <c r="J464" s="24"/>
      <c r="K464" s="24"/>
      <c r="L464" s="24"/>
    </row>
    <row r="465" spans="8:12" ht="12.75" hidden="1" x14ac:dyDescent="0.2">
      <c r="H465" s="24"/>
      <c r="I465" s="24"/>
      <c r="J465" s="24"/>
      <c r="K465" s="24"/>
      <c r="L465" s="24"/>
    </row>
    <row r="466" spans="8:12" ht="12.75" hidden="1" x14ac:dyDescent="0.2">
      <c r="H466" s="24"/>
      <c r="I466" s="24"/>
      <c r="J466" s="24"/>
      <c r="K466" s="24"/>
      <c r="L466" s="24"/>
    </row>
    <row r="467" spans="8:12" ht="12.75" hidden="1" x14ac:dyDescent="0.2">
      <c r="H467" s="24"/>
      <c r="I467" s="24"/>
      <c r="J467" s="24"/>
      <c r="K467" s="24"/>
      <c r="L467" s="24"/>
    </row>
    <row r="468" spans="8:12" ht="12.75" hidden="1" x14ac:dyDescent="0.2">
      <c r="H468" s="24"/>
      <c r="I468" s="24"/>
      <c r="J468" s="24"/>
      <c r="K468" s="24"/>
      <c r="L468" s="24"/>
    </row>
    <row r="469" spans="8:12" ht="12.75" hidden="1" x14ac:dyDescent="0.2">
      <c r="H469" s="24"/>
      <c r="I469" s="24"/>
      <c r="J469" s="24"/>
      <c r="K469" s="24"/>
      <c r="L469" s="24"/>
    </row>
    <row r="470" spans="8:12" ht="12.75" hidden="1" x14ac:dyDescent="0.2">
      <c r="H470" s="24"/>
      <c r="I470" s="24"/>
      <c r="J470" s="24"/>
      <c r="K470" s="24"/>
      <c r="L470" s="24"/>
    </row>
    <row r="471" spans="8:12" ht="12.75" hidden="1" x14ac:dyDescent="0.2">
      <c r="H471" s="24"/>
      <c r="I471" s="24"/>
      <c r="J471" s="24"/>
      <c r="K471" s="24"/>
      <c r="L471" s="24"/>
    </row>
    <row r="472" spans="8:12" ht="12.75" hidden="1" x14ac:dyDescent="0.2">
      <c r="H472" s="24"/>
      <c r="I472" s="24"/>
      <c r="J472" s="24"/>
      <c r="K472" s="24"/>
      <c r="L472" s="24"/>
    </row>
    <row r="473" spans="8:12" ht="12.75" hidden="1" x14ac:dyDescent="0.2">
      <c r="H473" s="24"/>
      <c r="I473" s="24"/>
      <c r="J473" s="24"/>
      <c r="K473" s="24"/>
      <c r="L473" s="24"/>
    </row>
    <row r="474" spans="8:12" ht="12.75" hidden="1" x14ac:dyDescent="0.2">
      <c r="H474" s="24"/>
      <c r="I474" s="24"/>
      <c r="J474" s="24"/>
      <c r="K474" s="24"/>
      <c r="L474" s="24"/>
    </row>
    <row r="475" spans="8:12" ht="12.75" hidden="1" x14ac:dyDescent="0.2">
      <c r="H475" s="24"/>
      <c r="I475" s="24"/>
      <c r="J475" s="24"/>
      <c r="K475" s="24"/>
      <c r="L475" s="24"/>
    </row>
    <row r="476" spans="8:12" ht="12.75" hidden="1" x14ac:dyDescent="0.2">
      <c r="H476" s="24"/>
      <c r="I476" s="24"/>
      <c r="J476" s="24"/>
      <c r="K476" s="24"/>
      <c r="L476" s="24"/>
    </row>
    <row r="477" spans="8:12" ht="12.75" hidden="1" x14ac:dyDescent="0.2">
      <c r="H477" s="24"/>
      <c r="I477" s="24"/>
      <c r="J477" s="24"/>
      <c r="K477" s="24"/>
      <c r="L477" s="24"/>
    </row>
    <row r="478" spans="8:12" ht="12.75" hidden="1" x14ac:dyDescent="0.2">
      <c r="H478" s="24"/>
      <c r="I478" s="24"/>
      <c r="J478" s="24"/>
      <c r="K478" s="24"/>
      <c r="L478" s="24"/>
    </row>
    <row r="479" spans="8:12" ht="12.75" hidden="1" x14ac:dyDescent="0.2">
      <c r="H479" s="24"/>
      <c r="I479" s="24"/>
      <c r="J479" s="24"/>
      <c r="K479" s="24"/>
      <c r="L479" s="24"/>
    </row>
    <row r="480" spans="8:12" ht="12.75" hidden="1" x14ac:dyDescent="0.2">
      <c r="H480" s="24"/>
      <c r="I480" s="24"/>
      <c r="J480" s="24"/>
      <c r="K480" s="24"/>
      <c r="L480" s="24"/>
    </row>
    <row r="481" spans="8:12" ht="12.75" hidden="1" x14ac:dyDescent="0.2">
      <c r="H481" s="24"/>
      <c r="I481" s="24"/>
      <c r="J481" s="24"/>
      <c r="K481" s="24"/>
      <c r="L481" s="24"/>
    </row>
    <row r="482" spans="8:12" ht="12.75" hidden="1" x14ac:dyDescent="0.2">
      <c r="H482" s="24"/>
      <c r="I482" s="24"/>
      <c r="J482" s="24"/>
      <c r="K482" s="24"/>
      <c r="L482" s="24"/>
    </row>
    <row r="483" spans="8:12" ht="12.75" hidden="1" x14ac:dyDescent="0.2">
      <c r="H483" s="24"/>
      <c r="I483" s="24"/>
      <c r="J483" s="24"/>
      <c r="K483" s="24"/>
      <c r="L483" s="24"/>
    </row>
    <row r="484" spans="8:12" ht="12.75" hidden="1" x14ac:dyDescent="0.2">
      <c r="H484" s="24"/>
      <c r="I484" s="24"/>
      <c r="J484" s="24"/>
      <c r="K484" s="24"/>
      <c r="L484" s="24"/>
    </row>
    <row r="485" spans="8:12" ht="12.75" hidden="1" x14ac:dyDescent="0.2">
      <c r="H485" s="24"/>
      <c r="I485" s="24"/>
      <c r="J485" s="24"/>
      <c r="K485" s="24"/>
      <c r="L485" s="24"/>
    </row>
    <row r="486" spans="8:12" ht="12.75" hidden="1" x14ac:dyDescent="0.2">
      <c r="H486" s="24"/>
      <c r="I486" s="24"/>
      <c r="J486" s="24"/>
      <c r="K486" s="24"/>
      <c r="L486" s="24"/>
    </row>
    <row r="487" spans="8:12" ht="12.75" hidden="1" x14ac:dyDescent="0.2">
      <c r="H487" s="24"/>
      <c r="I487" s="24"/>
      <c r="J487" s="24"/>
      <c r="K487" s="24"/>
      <c r="L487" s="24"/>
    </row>
    <row r="488" spans="8:12" ht="12.75" hidden="1" x14ac:dyDescent="0.2">
      <c r="H488" s="24"/>
      <c r="I488" s="24"/>
      <c r="J488" s="24"/>
      <c r="K488" s="24"/>
      <c r="L488" s="24"/>
    </row>
    <row r="489" spans="8:12" ht="12.75" hidden="1" x14ac:dyDescent="0.2">
      <c r="H489" s="24"/>
      <c r="I489" s="24"/>
      <c r="J489" s="24"/>
      <c r="K489" s="24"/>
      <c r="L489" s="24"/>
    </row>
    <row r="490" spans="8:12" ht="12.75" hidden="1" x14ac:dyDescent="0.2">
      <c r="H490" s="24"/>
      <c r="I490" s="24"/>
      <c r="J490" s="24"/>
      <c r="K490" s="24"/>
      <c r="L490" s="24"/>
    </row>
    <row r="491" spans="8:12" ht="12.75" hidden="1" x14ac:dyDescent="0.2">
      <c r="H491" s="24"/>
      <c r="I491" s="24"/>
      <c r="J491" s="24"/>
      <c r="K491" s="24"/>
      <c r="L491" s="24"/>
    </row>
    <row r="492" spans="8:12" ht="12.75" hidden="1" x14ac:dyDescent="0.2">
      <c r="H492" s="24"/>
      <c r="I492" s="24"/>
      <c r="J492" s="24"/>
      <c r="K492" s="24"/>
      <c r="L492" s="24"/>
    </row>
    <row r="493" spans="8:12" ht="12.75" hidden="1" x14ac:dyDescent="0.2">
      <c r="H493" s="24"/>
      <c r="I493" s="24"/>
      <c r="J493" s="24"/>
      <c r="K493" s="24"/>
      <c r="L493" s="24"/>
    </row>
    <row r="494" spans="8:12" ht="12.75" hidden="1" x14ac:dyDescent="0.2">
      <c r="H494" s="24"/>
      <c r="I494" s="24"/>
      <c r="J494" s="24"/>
      <c r="K494" s="24"/>
      <c r="L494" s="24"/>
    </row>
    <row r="495" spans="8:12" ht="12.75" hidden="1" x14ac:dyDescent="0.2">
      <c r="H495" s="24"/>
      <c r="I495" s="24"/>
      <c r="J495" s="24"/>
      <c r="K495" s="24"/>
      <c r="L495" s="24"/>
    </row>
    <row r="496" spans="8:12" ht="12.75" hidden="1" x14ac:dyDescent="0.2">
      <c r="H496" s="24"/>
      <c r="I496" s="24"/>
      <c r="J496" s="24"/>
      <c r="K496" s="24"/>
      <c r="L496" s="24"/>
    </row>
    <row r="497" spans="8:12" ht="12.75" hidden="1" x14ac:dyDescent="0.2">
      <c r="H497" s="24"/>
      <c r="I497" s="24"/>
      <c r="J497" s="24"/>
      <c r="K497" s="24"/>
      <c r="L497" s="24"/>
    </row>
    <row r="498" spans="8:12" ht="12.75" hidden="1" x14ac:dyDescent="0.2">
      <c r="H498" s="24"/>
      <c r="I498" s="24"/>
      <c r="J498" s="24"/>
      <c r="K498" s="24"/>
      <c r="L498" s="24"/>
    </row>
    <row r="499" spans="8:12" ht="12.75" hidden="1" x14ac:dyDescent="0.2">
      <c r="H499" s="24"/>
      <c r="I499" s="24"/>
      <c r="J499" s="24"/>
      <c r="K499" s="24"/>
      <c r="L499" s="24"/>
    </row>
    <row r="500" spans="8:12" ht="12.75" hidden="1" x14ac:dyDescent="0.2">
      <c r="H500" s="24"/>
      <c r="I500" s="24"/>
      <c r="J500" s="24"/>
      <c r="K500" s="24"/>
      <c r="L500" s="24"/>
    </row>
    <row r="501" spans="8:12" ht="12.75" hidden="1" x14ac:dyDescent="0.2">
      <c r="H501" s="24"/>
      <c r="I501" s="24"/>
      <c r="J501" s="24"/>
      <c r="K501" s="24"/>
      <c r="L501" s="24"/>
    </row>
    <row r="502" spans="8:12" ht="12.75" hidden="1" x14ac:dyDescent="0.2">
      <c r="H502" s="24"/>
      <c r="I502" s="24"/>
      <c r="J502" s="24"/>
      <c r="K502" s="24"/>
      <c r="L502" s="24"/>
    </row>
    <row r="503" spans="8:12" ht="12.75" hidden="1" x14ac:dyDescent="0.2">
      <c r="H503" s="24"/>
      <c r="I503" s="24"/>
      <c r="J503" s="24"/>
      <c r="K503" s="24"/>
      <c r="L503" s="24"/>
    </row>
    <row r="504" spans="8:12" ht="12.75" hidden="1" x14ac:dyDescent="0.2">
      <c r="H504" s="24"/>
      <c r="I504" s="24"/>
      <c r="J504" s="24"/>
      <c r="K504" s="24"/>
      <c r="L504" s="24"/>
    </row>
    <row r="505" spans="8:12" ht="12.75" hidden="1" x14ac:dyDescent="0.2">
      <c r="H505" s="24"/>
      <c r="I505" s="24"/>
      <c r="J505" s="24"/>
      <c r="K505" s="24"/>
      <c r="L505" s="24"/>
    </row>
    <row r="506" spans="8:12" ht="12.75" hidden="1" x14ac:dyDescent="0.2">
      <c r="H506" s="24"/>
      <c r="I506" s="24"/>
      <c r="J506" s="24"/>
      <c r="K506" s="24"/>
      <c r="L506" s="24"/>
    </row>
    <row r="507" spans="8:12" ht="12.75" hidden="1" x14ac:dyDescent="0.2">
      <c r="H507" s="24"/>
      <c r="I507" s="24"/>
      <c r="J507" s="24"/>
      <c r="K507" s="24"/>
      <c r="L507" s="24"/>
    </row>
    <row r="508" spans="8:12" ht="12.75" hidden="1" x14ac:dyDescent="0.2">
      <c r="H508" s="24"/>
      <c r="I508" s="24"/>
      <c r="J508" s="24"/>
      <c r="K508" s="24"/>
      <c r="L508" s="24"/>
    </row>
    <row r="509" spans="8:12" ht="12.75" hidden="1" x14ac:dyDescent="0.2">
      <c r="H509" s="24"/>
      <c r="I509" s="24"/>
      <c r="J509" s="24"/>
      <c r="K509" s="24"/>
      <c r="L509" s="24"/>
    </row>
    <row r="510" spans="8:12" ht="12.75" hidden="1" x14ac:dyDescent="0.2">
      <c r="H510" s="24"/>
      <c r="I510" s="24"/>
      <c r="J510" s="24"/>
      <c r="K510" s="24"/>
      <c r="L510" s="24"/>
    </row>
    <row r="511" spans="8:12" ht="12.75" hidden="1" x14ac:dyDescent="0.2">
      <c r="H511" s="24"/>
      <c r="I511" s="24"/>
      <c r="J511" s="24"/>
      <c r="K511" s="24"/>
      <c r="L511" s="24"/>
    </row>
    <row r="512" spans="8:12" ht="12.75" hidden="1" x14ac:dyDescent="0.2">
      <c r="H512" s="24"/>
      <c r="I512" s="24"/>
      <c r="J512" s="24"/>
      <c r="K512" s="24"/>
      <c r="L512" s="24"/>
    </row>
    <row r="513" spans="8:12" ht="12.75" hidden="1" x14ac:dyDescent="0.2">
      <c r="H513" s="24"/>
      <c r="I513" s="24"/>
      <c r="J513" s="24"/>
      <c r="K513" s="24"/>
      <c r="L513" s="24"/>
    </row>
    <row r="514" spans="8:12" ht="12.75" hidden="1" x14ac:dyDescent="0.2">
      <c r="H514" s="24"/>
      <c r="I514" s="24"/>
      <c r="J514" s="24"/>
      <c r="K514" s="24"/>
      <c r="L514" s="24"/>
    </row>
    <row r="515" spans="8:12" ht="12.75" hidden="1" x14ac:dyDescent="0.2">
      <c r="H515" s="24"/>
      <c r="I515" s="24"/>
      <c r="J515" s="24"/>
      <c r="K515" s="24"/>
      <c r="L515" s="24"/>
    </row>
    <row r="516" spans="8:12" ht="12.75" hidden="1" x14ac:dyDescent="0.2">
      <c r="H516" s="24"/>
      <c r="I516" s="24"/>
      <c r="J516" s="24"/>
      <c r="K516" s="24"/>
      <c r="L516" s="24"/>
    </row>
    <row r="517" spans="8:12" ht="12.75" hidden="1" x14ac:dyDescent="0.2">
      <c r="H517" s="24"/>
      <c r="I517" s="24"/>
      <c r="J517" s="24"/>
      <c r="K517" s="24"/>
      <c r="L517" s="24"/>
    </row>
    <row r="518" spans="8:12" ht="12.75" hidden="1" x14ac:dyDescent="0.2">
      <c r="H518" s="24"/>
      <c r="I518" s="24"/>
      <c r="J518" s="24"/>
      <c r="K518" s="24"/>
      <c r="L518" s="24"/>
    </row>
    <row r="519" spans="8:12" ht="12.75" hidden="1" x14ac:dyDescent="0.2">
      <c r="H519" s="24"/>
      <c r="I519" s="24"/>
      <c r="J519" s="24"/>
      <c r="K519" s="24"/>
      <c r="L519" s="24"/>
    </row>
    <row r="520" spans="8:12" ht="12.75" hidden="1" x14ac:dyDescent="0.2">
      <c r="H520" s="24"/>
      <c r="I520" s="24"/>
      <c r="J520" s="24"/>
      <c r="K520" s="24"/>
      <c r="L520" s="24"/>
    </row>
    <row r="521" spans="8:12" ht="12.75" hidden="1" x14ac:dyDescent="0.2">
      <c r="H521" s="24"/>
      <c r="I521" s="24"/>
      <c r="J521" s="24"/>
      <c r="K521" s="24"/>
      <c r="L521" s="24"/>
    </row>
    <row r="522" spans="8:12" ht="12.75" hidden="1" x14ac:dyDescent="0.2">
      <c r="H522" s="24"/>
      <c r="I522" s="24"/>
      <c r="J522" s="24"/>
      <c r="K522" s="24"/>
      <c r="L522" s="24"/>
    </row>
    <row r="523" spans="8:12" ht="12.75" hidden="1" x14ac:dyDescent="0.2">
      <c r="H523" s="24"/>
      <c r="I523" s="24"/>
      <c r="J523" s="24"/>
      <c r="K523" s="24"/>
      <c r="L523" s="24"/>
    </row>
    <row r="524" spans="8:12" ht="12.75" hidden="1" x14ac:dyDescent="0.2">
      <c r="H524" s="24"/>
      <c r="I524" s="24"/>
      <c r="J524" s="24"/>
      <c r="K524" s="24"/>
      <c r="L524" s="24"/>
    </row>
    <row r="525" spans="8:12" ht="12.75" hidden="1" x14ac:dyDescent="0.2">
      <c r="H525" s="24"/>
      <c r="I525" s="24"/>
      <c r="J525" s="24"/>
      <c r="K525" s="24"/>
      <c r="L525" s="24"/>
    </row>
    <row r="526" spans="8:12" ht="12.75" hidden="1" x14ac:dyDescent="0.2">
      <c r="H526" s="24"/>
      <c r="I526" s="24"/>
      <c r="J526" s="24"/>
      <c r="K526" s="24"/>
      <c r="L526" s="24"/>
    </row>
    <row r="527" spans="8:12" ht="12.75" hidden="1" x14ac:dyDescent="0.2">
      <c r="H527" s="24"/>
      <c r="I527" s="24"/>
      <c r="J527" s="24"/>
      <c r="K527" s="24"/>
      <c r="L527" s="24"/>
    </row>
    <row r="528" spans="8:12" ht="12.75" hidden="1" x14ac:dyDescent="0.2">
      <c r="H528" s="24"/>
      <c r="I528" s="24"/>
      <c r="J528" s="24"/>
      <c r="K528" s="24"/>
      <c r="L528" s="24"/>
    </row>
    <row r="529" spans="8:12" ht="12.75" hidden="1" x14ac:dyDescent="0.2">
      <c r="H529" s="24"/>
      <c r="I529" s="24"/>
      <c r="J529" s="24"/>
      <c r="K529" s="24"/>
      <c r="L529" s="24"/>
    </row>
    <row r="530" spans="8:12" ht="12.75" hidden="1" x14ac:dyDescent="0.2">
      <c r="H530" s="24"/>
      <c r="I530" s="24"/>
      <c r="J530" s="24"/>
      <c r="K530" s="24"/>
      <c r="L530" s="24"/>
    </row>
    <row r="531" spans="8:12" ht="12.75" hidden="1" x14ac:dyDescent="0.2">
      <c r="H531" s="24"/>
      <c r="I531" s="24"/>
      <c r="J531" s="24"/>
      <c r="K531" s="24"/>
      <c r="L531" s="24"/>
    </row>
    <row r="532" spans="8:12" ht="12.75" hidden="1" x14ac:dyDescent="0.2">
      <c r="H532" s="24"/>
      <c r="I532" s="24"/>
      <c r="J532" s="24"/>
      <c r="K532" s="24"/>
      <c r="L532" s="24"/>
    </row>
    <row r="533" spans="8:12" ht="12.75" hidden="1" x14ac:dyDescent="0.2">
      <c r="H533" s="24"/>
      <c r="I533" s="24"/>
      <c r="J533" s="24"/>
      <c r="K533" s="24"/>
      <c r="L533" s="24"/>
    </row>
    <row r="534" spans="8:12" ht="12.75" hidden="1" x14ac:dyDescent="0.2">
      <c r="H534" s="24"/>
      <c r="I534" s="24"/>
      <c r="J534" s="24"/>
      <c r="K534" s="24"/>
      <c r="L534" s="24"/>
    </row>
    <row r="535" spans="8:12" ht="12.75" hidden="1" x14ac:dyDescent="0.2">
      <c r="H535" s="24"/>
      <c r="I535" s="24"/>
      <c r="J535" s="24"/>
      <c r="K535" s="24"/>
      <c r="L535" s="24"/>
    </row>
    <row r="536" spans="8:12" ht="12.75" hidden="1" x14ac:dyDescent="0.2">
      <c r="H536" s="24"/>
      <c r="I536" s="24"/>
      <c r="J536" s="24"/>
      <c r="K536" s="24"/>
      <c r="L536" s="24"/>
    </row>
    <row r="537" spans="8:12" ht="12.75" hidden="1" x14ac:dyDescent="0.2">
      <c r="H537" s="24"/>
      <c r="I537" s="24"/>
      <c r="J537" s="24"/>
      <c r="K537" s="24"/>
      <c r="L537" s="24"/>
    </row>
    <row r="538" spans="8:12" ht="12.75" hidden="1" x14ac:dyDescent="0.2">
      <c r="H538" s="24"/>
      <c r="I538" s="24"/>
      <c r="J538" s="24"/>
      <c r="K538" s="24"/>
      <c r="L538" s="24"/>
    </row>
    <row r="539" spans="8:12" ht="12.75" hidden="1" x14ac:dyDescent="0.2">
      <c r="H539" s="24"/>
      <c r="I539" s="24"/>
      <c r="J539" s="24"/>
      <c r="K539" s="24"/>
      <c r="L539" s="24"/>
    </row>
    <row r="540" spans="8:12" ht="12.75" hidden="1" x14ac:dyDescent="0.2">
      <c r="H540" s="24"/>
      <c r="I540" s="24"/>
      <c r="J540" s="24"/>
      <c r="K540" s="24"/>
      <c r="L540" s="24"/>
    </row>
    <row r="541" spans="8:12" ht="12.75" hidden="1" x14ac:dyDescent="0.2">
      <c r="H541" s="24"/>
      <c r="I541" s="24"/>
      <c r="J541" s="24"/>
      <c r="K541" s="24"/>
      <c r="L541" s="24"/>
    </row>
    <row r="542" spans="8:12" ht="12.75" hidden="1" x14ac:dyDescent="0.2">
      <c r="H542" s="24"/>
      <c r="I542" s="24"/>
      <c r="J542" s="24"/>
      <c r="K542" s="24"/>
      <c r="L542" s="24"/>
    </row>
    <row r="543" spans="8:12" ht="12.75" hidden="1" x14ac:dyDescent="0.2">
      <c r="H543" s="24"/>
      <c r="I543" s="24"/>
      <c r="J543" s="24"/>
      <c r="K543" s="24"/>
      <c r="L543" s="24"/>
    </row>
    <row r="544" spans="8:12" ht="12.75" hidden="1" x14ac:dyDescent="0.2">
      <c r="H544" s="24"/>
      <c r="I544" s="24"/>
      <c r="J544" s="24"/>
      <c r="K544" s="24"/>
      <c r="L544" s="24"/>
    </row>
    <row r="545" spans="8:12" ht="12.75" hidden="1" x14ac:dyDescent="0.2">
      <c r="H545" s="24"/>
      <c r="I545" s="24"/>
      <c r="J545" s="24"/>
      <c r="K545" s="24"/>
      <c r="L545" s="24"/>
    </row>
    <row r="546" spans="8:12" ht="12.75" hidden="1" x14ac:dyDescent="0.2">
      <c r="H546" s="24"/>
      <c r="I546" s="24"/>
      <c r="J546" s="24"/>
      <c r="K546" s="24"/>
      <c r="L546" s="24"/>
    </row>
    <row r="547" spans="8:12" ht="12.75" hidden="1" x14ac:dyDescent="0.2">
      <c r="H547" s="24"/>
      <c r="I547" s="24"/>
      <c r="J547" s="24"/>
      <c r="K547" s="24"/>
      <c r="L547" s="24"/>
    </row>
    <row r="548" spans="8:12" ht="12.75" hidden="1" x14ac:dyDescent="0.2">
      <c r="H548" s="24"/>
      <c r="I548" s="24"/>
      <c r="J548" s="24"/>
      <c r="K548" s="24"/>
      <c r="L548" s="24"/>
    </row>
    <row r="549" spans="8:12" ht="12.75" hidden="1" x14ac:dyDescent="0.2">
      <c r="H549" s="24"/>
      <c r="I549" s="24"/>
      <c r="J549" s="24"/>
      <c r="K549" s="24"/>
      <c r="L549" s="24"/>
    </row>
    <row r="550" spans="8:12" ht="12.75" hidden="1" x14ac:dyDescent="0.2">
      <c r="H550" s="24"/>
      <c r="I550" s="24"/>
      <c r="J550" s="24"/>
      <c r="K550" s="24"/>
      <c r="L550" s="24"/>
    </row>
    <row r="551" spans="8:12" ht="12.75" hidden="1" x14ac:dyDescent="0.2">
      <c r="H551" s="24"/>
      <c r="I551" s="24"/>
      <c r="J551" s="24"/>
      <c r="K551" s="24"/>
      <c r="L551" s="24"/>
    </row>
    <row r="552" spans="8:12" ht="12.75" hidden="1" x14ac:dyDescent="0.2">
      <c r="H552" s="24"/>
      <c r="I552" s="24"/>
      <c r="J552" s="24"/>
      <c r="K552" s="24"/>
      <c r="L552" s="24"/>
    </row>
    <row r="553" spans="8:12" ht="12.75" hidden="1" x14ac:dyDescent="0.2">
      <c r="H553" s="24"/>
      <c r="I553" s="24"/>
      <c r="J553" s="24"/>
      <c r="K553" s="24"/>
      <c r="L553" s="24"/>
    </row>
    <row r="554" spans="8:12" ht="12.75" hidden="1" x14ac:dyDescent="0.2">
      <c r="H554" s="24"/>
      <c r="I554" s="24"/>
      <c r="J554" s="24"/>
      <c r="K554" s="24"/>
      <c r="L554" s="24"/>
    </row>
    <row r="555" spans="8:12" ht="12.75" hidden="1" x14ac:dyDescent="0.2">
      <c r="H555" s="24"/>
      <c r="I555" s="24"/>
      <c r="J555" s="24"/>
      <c r="K555" s="24"/>
      <c r="L555" s="24"/>
    </row>
    <row r="556" spans="8:12" ht="12.75" hidden="1" x14ac:dyDescent="0.2">
      <c r="H556" s="24"/>
      <c r="I556" s="24"/>
      <c r="J556" s="24"/>
      <c r="K556" s="24"/>
      <c r="L556" s="24"/>
    </row>
    <row r="557" spans="8:12" ht="12.75" hidden="1" x14ac:dyDescent="0.2">
      <c r="H557" s="24"/>
      <c r="I557" s="24"/>
      <c r="J557" s="24"/>
      <c r="K557" s="24"/>
      <c r="L557" s="24"/>
    </row>
    <row r="558" spans="8:12" ht="12.75" hidden="1" x14ac:dyDescent="0.2">
      <c r="H558" s="24"/>
      <c r="I558" s="24"/>
      <c r="J558" s="24"/>
      <c r="K558" s="24"/>
      <c r="L558" s="24"/>
    </row>
    <row r="559" spans="8:12" ht="12.75" hidden="1" x14ac:dyDescent="0.2">
      <c r="H559" s="24"/>
      <c r="I559" s="24"/>
      <c r="J559" s="24"/>
      <c r="K559" s="24"/>
      <c r="L559" s="24"/>
    </row>
    <row r="560" spans="8:12" ht="12.75" hidden="1" x14ac:dyDescent="0.2">
      <c r="H560" s="24"/>
      <c r="I560" s="24"/>
      <c r="J560" s="24"/>
      <c r="K560" s="24"/>
      <c r="L560" s="24"/>
    </row>
    <row r="561" spans="8:12" ht="12.75" hidden="1" x14ac:dyDescent="0.2">
      <c r="H561" s="24"/>
      <c r="I561" s="24"/>
      <c r="J561" s="24"/>
      <c r="K561" s="24"/>
      <c r="L561" s="24"/>
    </row>
    <row r="562" spans="8:12" ht="12.75" hidden="1" x14ac:dyDescent="0.2">
      <c r="H562" s="24"/>
      <c r="I562" s="24"/>
      <c r="J562" s="24"/>
      <c r="K562" s="24"/>
      <c r="L562" s="24"/>
    </row>
    <row r="563" spans="8:12" ht="12.75" hidden="1" x14ac:dyDescent="0.2">
      <c r="H563" s="24"/>
      <c r="I563" s="24"/>
      <c r="J563" s="24"/>
      <c r="K563" s="24"/>
      <c r="L563" s="24"/>
    </row>
    <row r="564" spans="8:12" ht="12.75" hidden="1" x14ac:dyDescent="0.2">
      <c r="H564" s="24"/>
      <c r="I564" s="24"/>
      <c r="J564" s="24"/>
      <c r="K564" s="24"/>
      <c r="L564" s="24"/>
    </row>
    <row r="565" spans="8:12" ht="12.75" hidden="1" x14ac:dyDescent="0.2">
      <c r="H565" s="24"/>
      <c r="I565" s="24"/>
      <c r="J565" s="24"/>
      <c r="K565" s="24"/>
      <c r="L565" s="24"/>
    </row>
    <row r="566" spans="8:12" ht="12.75" hidden="1" x14ac:dyDescent="0.2">
      <c r="H566" s="24"/>
      <c r="I566" s="24"/>
      <c r="J566" s="24"/>
      <c r="K566" s="24"/>
      <c r="L566" s="24"/>
    </row>
    <row r="567" spans="8:12" ht="12.75" hidden="1" x14ac:dyDescent="0.2">
      <c r="H567" s="24"/>
      <c r="I567" s="24"/>
      <c r="J567" s="24"/>
      <c r="K567" s="24"/>
      <c r="L567" s="24"/>
    </row>
    <row r="568" spans="8:12" ht="12.75" hidden="1" x14ac:dyDescent="0.2">
      <c r="H568" s="24"/>
      <c r="I568" s="24"/>
      <c r="J568" s="24"/>
      <c r="K568" s="24"/>
      <c r="L568" s="24"/>
    </row>
    <row r="569" spans="8:12" ht="12.75" hidden="1" x14ac:dyDescent="0.2">
      <c r="H569" s="24"/>
      <c r="I569" s="24"/>
      <c r="J569" s="24"/>
      <c r="K569" s="24"/>
      <c r="L569" s="24"/>
    </row>
    <row r="570" spans="8:12" ht="12.75" hidden="1" x14ac:dyDescent="0.2">
      <c r="H570" s="24"/>
      <c r="I570" s="24"/>
      <c r="J570" s="24"/>
      <c r="K570" s="24"/>
      <c r="L570" s="24"/>
    </row>
    <row r="571" spans="8:12" ht="12.75" hidden="1" x14ac:dyDescent="0.2">
      <c r="H571" s="24"/>
      <c r="I571" s="24"/>
      <c r="J571" s="24"/>
      <c r="K571" s="24"/>
      <c r="L571" s="24"/>
    </row>
    <row r="572" spans="8:12" ht="12.75" hidden="1" x14ac:dyDescent="0.2">
      <c r="H572" s="24"/>
      <c r="I572" s="24"/>
      <c r="J572" s="24"/>
      <c r="K572" s="24"/>
      <c r="L572" s="24"/>
    </row>
    <row r="573" spans="8:12" ht="12.75" hidden="1" x14ac:dyDescent="0.2">
      <c r="H573" s="24"/>
      <c r="I573" s="24"/>
      <c r="J573" s="24"/>
      <c r="K573" s="24"/>
      <c r="L573" s="24"/>
    </row>
    <row r="574" spans="8:12" ht="12.75" hidden="1" x14ac:dyDescent="0.2">
      <c r="H574" s="24"/>
      <c r="I574" s="24"/>
      <c r="J574" s="24"/>
      <c r="K574" s="24"/>
      <c r="L574" s="24"/>
    </row>
    <row r="575" spans="8:12" ht="12.75" hidden="1" x14ac:dyDescent="0.2">
      <c r="H575" s="24"/>
      <c r="I575" s="24"/>
      <c r="J575" s="24"/>
      <c r="K575" s="24"/>
      <c r="L575" s="24"/>
    </row>
    <row r="576" spans="8:12" ht="12.75" hidden="1" x14ac:dyDescent="0.2">
      <c r="H576" s="24"/>
      <c r="I576" s="24"/>
      <c r="J576" s="24"/>
      <c r="K576" s="24"/>
      <c r="L576" s="24"/>
    </row>
    <row r="577" spans="8:12" ht="12.75" hidden="1" x14ac:dyDescent="0.2">
      <c r="H577" s="24"/>
      <c r="I577" s="24"/>
      <c r="J577" s="24"/>
      <c r="K577" s="24"/>
      <c r="L577" s="24"/>
    </row>
    <row r="578" spans="8:12" ht="12.75" hidden="1" x14ac:dyDescent="0.2">
      <c r="H578" s="24"/>
      <c r="I578" s="24"/>
      <c r="J578" s="24"/>
      <c r="K578" s="24"/>
      <c r="L578" s="24"/>
    </row>
    <row r="579" spans="8:12" ht="12.75" hidden="1" x14ac:dyDescent="0.2">
      <c r="H579" s="24"/>
      <c r="I579" s="24"/>
      <c r="J579" s="24"/>
      <c r="K579" s="24"/>
      <c r="L579" s="24"/>
    </row>
    <row r="580" spans="8:12" ht="12.75" hidden="1" x14ac:dyDescent="0.2">
      <c r="H580" s="24"/>
      <c r="I580" s="24"/>
      <c r="J580" s="24"/>
      <c r="K580" s="24"/>
      <c r="L580" s="24"/>
    </row>
    <row r="581" spans="8:12" ht="12.75" hidden="1" x14ac:dyDescent="0.2">
      <c r="H581" s="24"/>
      <c r="I581" s="24"/>
      <c r="J581" s="24"/>
      <c r="K581" s="24"/>
      <c r="L581" s="24"/>
    </row>
    <row r="582" spans="8:12" ht="12.75" hidden="1" x14ac:dyDescent="0.2">
      <c r="H582" s="24"/>
      <c r="I582" s="24"/>
      <c r="J582" s="24"/>
      <c r="K582" s="24"/>
      <c r="L582" s="24"/>
    </row>
    <row r="583" spans="8:12" ht="12.75" hidden="1" x14ac:dyDescent="0.2">
      <c r="H583" s="24"/>
      <c r="I583" s="24"/>
      <c r="J583" s="24"/>
      <c r="K583" s="24"/>
      <c r="L583" s="24"/>
    </row>
    <row r="584" spans="8:12" ht="12.75" hidden="1" x14ac:dyDescent="0.2">
      <c r="H584" s="24"/>
      <c r="I584" s="24"/>
      <c r="J584" s="24"/>
      <c r="K584" s="24"/>
      <c r="L584" s="24"/>
    </row>
    <row r="585" spans="8:12" ht="12.75" hidden="1" x14ac:dyDescent="0.2">
      <c r="H585" s="24"/>
      <c r="I585" s="24"/>
      <c r="J585" s="24"/>
      <c r="K585" s="24"/>
      <c r="L585" s="24"/>
    </row>
    <row r="586" spans="8:12" ht="12.75" hidden="1" x14ac:dyDescent="0.2">
      <c r="H586" s="24"/>
      <c r="I586" s="24"/>
      <c r="J586" s="24"/>
      <c r="K586" s="24"/>
      <c r="L586" s="24"/>
    </row>
    <row r="587" spans="8:12" ht="12.75" hidden="1" x14ac:dyDescent="0.2">
      <c r="H587" s="24"/>
      <c r="I587" s="24"/>
      <c r="J587" s="24"/>
      <c r="K587" s="24"/>
      <c r="L587" s="24"/>
    </row>
    <row r="588" spans="8:12" ht="12.75" hidden="1" x14ac:dyDescent="0.2">
      <c r="H588" s="24"/>
      <c r="I588" s="24"/>
      <c r="J588" s="24"/>
      <c r="K588" s="24"/>
      <c r="L588" s="24"/>
    </row>
    <row r="589" spans="8:12" ht="12.75" hidden="1" x14ac:dyDescent="0.2">
      <c r="H589" s="24"/>
      <c r="I589" s="24"/>
      <c r="J589" s="24"/>
      <c r="K589" s="24"/>
      <c r="L589" s="24"/>
    </row>
    <row r="590" spans="8:12" ht="12.75" hidden="1" x14ac:dyDescent="0.2">
      <c r="H590" s="24"/>
      <c r="I590" s="24"/>
      <c r="J590" s="24"/>
      <c r="K590" s="24"/>
      <c r="L590" s="24"/>
    </row>
    <row r="591" spans="8:12" ht="12.75" hidden="1" x14ac:dyDescent="0.2">
      <c r="H591" s="24"/>
      <c r="I591" s="24"/>
      <c r="J591" s="24"/>
      <c r="K591" s="24"/>
      <c r="L591" s="24"/>
    </row>
    <row r="592" spans="8:12" ht="12.75" hidden="1" x14ac:dyDescent="0.2">
      <c r="H592" s="24"/>
      <c r="I592" s="24"/>
      <c r="J592" s="24"/>
      <c r="K592" s="24"/>
      <c r="L592" s="24"/>
    </row>
    <row r="593" spans="8:12" ht="12.75" hidden="1" x14ac:dyDescent="0.2">
      <c r="H593" s="24"/>
      <c r="I593" s="24"/>
      <c r="J593" s="24"/>
      <c r="K593" s="24"/>
      <c r="L593" s="24"/>
    </row>
    <row r="594" spans="8:12" ht="12.75" hidden="1" x14ac:dyDescent="0.2">
      <c r="H594" s="24"/>
      <c r="I594" s="24"/>
      <c r="J594" s="24"/>
      <c r="K594" s="24"/>
      <c r="L594" s="24"/>
    </row>
    <row r="595" spans="8:12" ht="12.75" hidden="1" x14ac:dyDescent="0.2">
      <c r="H595" s="24"/>
      <c r="I595" s="24"/>
      <c r="J595" s="24"/>
      <c r="K595" s="24"/>
      <c r="L595" s="24"/>
    </row>
    <row r="596" spans="8:12" ht="12.75" hidden="1" x14ac:dyDescent="0.2">
      <c r="H596" s="24"/>
      <c r="I596" s="24"/>
      <c r="J596" s="24"/>
      <c r="K596" s="24"/>
      <c r="L596" s="24"/>
    </row>
    <row r="597" spans="8:12" ht="12.75" hidden="1" x14ac:dyDescent="0.2">
      <c r="H597" s="24"/>
      <c r="I597" s="24"/>
      <c r="J597" s="24"/>
      <c r="K597" s="24"/>
      <c r="L597" s="24"/>
    </row>
    <row r="598" spans="8:12" ht="12.75" hidden="1" x14ac:dyDescent="0.2">
      <c r="H598" s="24"/>
      <c r="I598" s="24"/>
      <c r="J598" s="24"/>
      <c r="K598" s="24"/>
      <c r="L598" s="24"/>
    </row>
    <row r="599" spans="8:12" ht="12.75" hidden="1" x14ac:dyDescent="0.2">
      <c r="H599" s="24"/>
      <c r="I599" s="24"/>
      <c r="J599" s="24"/>
      <c r="K599" s="24"/>
      <c r="L599" s="24"/>
    </row>
    <row r="600" spans="8:12" ht="12.75" hidden="1" x14ac:dyDescent="0.2">
      <c r="H600" s="24"/>
      <c r="I600" s="24"/>
      <c r="J600" s="24"/>
      <c r="K600" s="24"/>
      <c r="L600" s="24"/>
    </row>
    <row r="601" spans="8:12" ht="12.75" hidden="1" x14ac:dyDescent="0.2">
      <c r="H601" s="24"/>
      <c r="I601" s="24"/>
      <c r="J601" s="24"/>
      <c r="K601" s="24"/>
      <c r="L601" s="24"/>
    </row>
    <row r="602" spans="8:12" ht="12.75" hidden="1" x14ac:dyDescent="0.2">
      <c r="H602" s="24"/>
      <c r="I602" s="24"/>
      <c r="J602" s="24"/>
      <c r="K602" s="24"/>
      <c r="L602" s="24"/>
    </row>
    <row r="603" spans="8:12" ht="12.75" hidden="1" x14ac:dyDescent="0.2">
      <c r="H603" s="24"/>
      <c r="I603" s="24"/>
      <c r="J603" s="24"/>
      <c r="K603" s="24"/>
      <c r="L603" s="24"/>
    </row>
    <row r="604" spans="8:12" ht="12.75" hidden="1" x14ac:dyDescent="0.2">
      <c r="H604" s="24"/>
      <c r="I604" s="24"/>
      <c r="J604" s="24"/>
      <c r="K604" s="24"/>
      <c r="L604" s="24"/>
    </row>
    <row r="605" spans="8:12" ht="12.75" hidden="1" x14ac:dyDescent="0.2">
      <c r="H605" s="24"/>
      <c r="I605" s="24"/>
      <c r="J605" s="24"/>
      <c r="K605" s="24"/>
      <c r="L605" s="24"/>
    </row>
    <row r="606" spans="8:12" ht="12.75" hidden="1" x14ac:dyDescent="0.2">
      <c r="H606" s="24"/>
      <c r="I606" s="24"/>
      <c r="J606" s="24"/>
      <c r="K606" s="24"/>
      <c r="L606" s="24"/>
    </row>
    <row r="607" spans="8:12" ht="12.75" hidden="1" x14ac:dyDescent="0.2">
      <c r="H607" s="24"/>
      <c r="I607" s="24"/>
      <c r="J607" s="24"/>
      <c r="K607" s="24"/>
      <c r="L607" s="24"/>
    </row>
    <row r="608" spans="8:12" ht="12.75" hidden="1" x14ac:dyDescent="0.2">
      <c r="H608" s="24"/>
      <c r="I608" s="24"/>
      <c r="J608" s="24"/>
      <c r="K608" s="24"/>
      <c r="L608" s="24"/>
    </row>
    <row r="609" spans="8:12" ht="12.75" hidden="1" x14ac:dyDescent="0.2">
      <c r="H609" s="24"/>
      <c r="I609" s="24"/>
      <c r="J609" s="24"/>
      <c r="K609" s="24"/>
      <c r="L609" s="24"/>
    </row>
    <row r="610" spans="8:12" ht="12.75" hidden="1" x14ac:dyDescent="0.2">
      <c r="H610" s="24"/>
      <c r="I610" s="24"/>
      <c r="J610" s="24"/>
      <c r="K610" s="24"/>
      <c r="L610" s="24"/>
    </row>
    <row r="611" spans="8:12" ht="12.75" hidden="1" x14ac:dyDescent="0.2">
      <c r="H611" s="24"/>
      <c r="I611" s="24"/>
      <c r="J611" s="24"/>
      <c r="K611" s="24"/>
      <c r="L611" s="24"/>
    </row>
    <row r="612" spans="8:12" ht="12.75" hidden="1" x14ac:dyDescent="0.2">
      <c r="H612" s="24"/>
      <c r="I612" s="24"/>
      <c r="J612" s="24"/>
      <c r="K612" s="24"/>
      <c r="L612" s="24"/>
    </row>
    <row r="613" spans="8:12" ht="12.75" hidden="1" x14ac:dyDescent="0.2">
      <c r="H613" s="24"/>
      <c r="I613" s="24"/>
      <c r="J613" s="24"/>
      <c r="K613" s="24"/>
      <c r="L613" s="24"/>
    </row>
    <row r="614" spans="8:12" ht="12.75" hidden="1" x14ac:dyDescent="0.2">
      <c r="H614" s="24"/>
      <c r="I614" s="24"/>
      <c r="J614" s="24"/>
      <c r="K614" s="24"/>
      <c r="L614" s="24"/>
    </row>
    <row r="615" spans="8:12" ht="12.75" hidden="1" x14ac:dyDescent="0.2">
      <c r="H615" s="24"/>
      <c r="I615" s="24"/>
      <c r="J615" s="24"/>
      <c r="K615" s="24"/>
      <c r="L615" s="24"/>
    </row>
    <row r="616" spans="8:12" ht="12.75" hidden="1" x14ac:dyDescent="0.2">
      <c r="H616" s="24"/>
      <c r="I616" s="24"/>
      <c r="J616" s="24"/>
      <c r="K616" s="24"/>
      <c r="L616" s="24"/>
    </row>
    <row r="617" spans="8:12" ht="12.75" hidden="1" x14ac:dyDescent="0.2">
      <c r="H617" s="24"/>
      <c r="I617" s="24"/>
      <c r="J617" s="24"/>
      <c r="K617" s="24"/>
      <c r="L617" s="24"/>
    </row>
    <row r="618" spans="8:12" ht="12.75" hidden="1" x14ac:dyDescent="0.2">
      <c r="H618" s="24"/>
      <c r="I618" s="24"/>
      <c r="J618" s="24"/>
      <c r="K618" s="24"/>
      <c r="L618" s="24"/>
    </row>
    <row r="619" spans="8:12" ht="12.75" hidden="1" x14ac:dyDescent="0.2">
      <c r="H619" s="24"/>
      <c r="I619" s="24"/>
      <c r="J619" s="24"/>
      <c r="K619" s="24"/>
      <c r="L619" s="24"/>
    </row>
    <row r="620" spans="8:12" ht="12.75" hidden="1" x14ac:dyDescent="0.2">
      <c r="H620" s="24"/>
      <c r="I620" s="24"/>
      <c r="J620" s="24"/>
      <c r="K620" s="24"/>
      <c r="L620" s="24"/>
    </row>
    <row r="621" spans="8:12" ht="12.75" hidden="1" x14ac:dyDescent="0.2">
      <c r="H621" s="24"/>
      <c r="I621" s="24"/>
      <c r="J621" s="24"/>
      <c r="K621" s="24"/>
      <c r="L621" s="24"/>
    </row>
    <row r="622" spans="8:12" ht="12.75" hidden="1" x14ac:dyDescent="0.2">
      <c r="H622" s="24"/>
      <c r="I622" s="24"/>
      <c r="J622" s="24"/>
      <c r="K622" s="24"/>
      <c r="L622" s="24"/>
    </row>
    <row r="623" spans="8:12" ht="12.75" hidden="1" x14ac:dyDescent="0.2">
      <c r="H623" s="24"/>
      <c r="I623" s="24"/>
      <c r="J623" s="24"/>
      <c r="K623" s="24"/>
      <c r="L623" s="24"/>
    </row>
    <row r="624" spans="8:12" ht="12.75" hidden="1" x14ac:dyDescent="0.2">
      <c r="H624" s="24"/>
      <c r="I624" s="24"/>
      <c r="J624" s="24"/>
      <c r="K624" s="24"/>
      <c r="L624" s="24"/>
    </row>
    <row r="625" spans="8:12" ht="12.75" hidden="1" x14ac:dyDescent="0.2">
      <c r="H625" s="24"/>
      <c r="I625" s="24"/>
      <c r="J625" s="24"/>
      <c r="K625" s="24"/>
      <c r="L625" s="24"/>
    </row>
    <row r="626" spans="8:12" ht="12.75" hidden="1" x14ac:dyDescent="0.2">
      <c r="H626" s="24"/>
      <c r="I626" s="24"/>
      <c r="J626" s="24"/>
      <c r="K626" s="24"/>
      <c r="L626" s="24"/>
    </row>
    <row r="627" spans="8:12" ht="12.75" hidden="1" x14ac:dyDescent="0.2">
      <c r="H627" s="24"/>
      <c r="I627" s="24"/>
      <c r="J627" s="24"/>
      <c r="K627" s="24"/>
      <c r="L627" s="24"/>
    </row>
    <row r="628" spans="8:12" ht="12.75" hidden="1" x14ac:dyDescent="0.2">
      <c r="H628" s="24"/>
      <c r="I628" s="24"/>
      <c r="J628" s="24"/>
      <c r="K628" s="24"/>
      <c r="L628" s="24"/>
    </row>
    <row r="629" spans="8:12" ht="12.75" hidden="1" x14ac:dyDescent="0.2">
      <c r="H629" s="24"/>
      <c r="I629" s="24"/>
      <c r="J629" s="24"/>
      <c r="K629" s="24"/>
      <c r="L629" s="24"/>
    </row>
    <row r="630" spans="8:12" ht="12.75" hidden="1" x14ac:dyDescent="0.2">
      <c r="H630" s="24"/>
      <c r="I630" s="24"/>
      <c r="J630" s="24"/>
      <c r="K630" s="24"/>
      <c r="L630" s="24"/>
    </row>
    <row r="631" spans="8:12" ht="12.75" hidden="1" x14ac:dyDescent="0.2">
      <c r="H631" s="24"/>
      <c r="I631" s="24"/>
      <c r="J631" s="24"/>
      <c r="K631" s="24"/>
      <c r="L631" s="24"/>
    </row>
    <row r="632" spans="8:12" ht="12.75" hidden="1" x14ac:dyDescent="0.2">
      <c r="H632" s="24"/>
      <c r="I632" s="24"/>
      <c r="J632" s="24"/>
      <c r="K632" s="24"/>
      <c r="L632" s="24"/>
    </row>
    <row r="633" spans="8:12" ht="12.75" hidden="1" x14ac:dyDescent="0.2">
      <c r="H633" s="24"/>
      <c r="I633" s="24"/>
      <c r="J633" s="24"/>
      <c r="K633" s="24"/>
      <c r="L633" s="24"/>
    </row>
    <row r="634" spans="8:12" ht="12.75" hidden="1" x14ac:dyDescent="0.2">
      <c r="H634" s="24"/>
      <c r="I634" s="24"/>
      <c r="J634" s="24"/>
      <c r="K634" s="24"/>
      <c r="L634" s="24"/>
    </row>
    <row r="635" spans="8:12" ht="12.75" hidden="1" x14ac:dyDescent="0.2">
      <c r="H635" s="24"/>
      <c r="I635" s="24"/>
      <c r="J635" s="24"/>
      <c r="K635" s="24"/>
      <c r="L635" s="24"/>
    </row>
    <row r="636" spans="8:12" ht="12.75" hidden="1" x14ac:dyDescent="0.2">
      <c r="H636" s="24"/>
      <c r="I636" s="24"/>
      <c r="J636" s="24"/>
      <c r="K636" s="24"/>
      <c r="L636" s="24"/>
    </row>
    <row r="637" spans="8:12" ht="12.75" hidden="1" x14ac:dyDescent="0.2">
      <c r="H637" s="24"/>
      <c r="I637" s="24"/>
      <c r="J637" s="24"/>
      <c r="K637" s="24"/>
      <c r="L637" s="24"/>
    </row>
    <row r="638" spans="8:12" ht="12.75" hidden="1" x14ac:dyDescent="0.2">
      <c r="H638" s="24"/>
      <c r="I638" s="24"/>
      <c r="J638" s="24"/>
      <c r="K638" s="24"/>
      <c r="L638" s="24"/>
    </row>
    <row r="639" spans="8:12" ht="12.75" hidden="1" x14ac:dyDescent="0.2">
      <c r="H639" s="24"/>
      <c r="I639" s="24"/>
      <c r="J639" s="24"/>
      <c r="K639" s="24"/>
      <c r="L639" s="24"/>
    </row>
    <row r="640" spans="8:12" ht="12.75" hidden="1" x14ac:dyDescent="0.2">
      <c r="H640" s="24"/>
      <c r="I640" s="24"/>
      <c r="J640" s="24"/>
      <c r="K640" s="24"/>
      <c r="L640" s="24"/>
    </row>
    <row r="641" spans="8:12" ht="12.75" hidden="1" x14ac:dyDescent="0.2">
      <c r="H641" s="24"/>
      <c r="I641" s="24"/>
      <c r="J641" s="24"/>
      <c r="K641" s="24"/>
      <c r="L641" s="24"/>
    </row>
    <row r="642" spans="8:12" ht="12.75" hidden="1" x14ac:dyDescent="0.2">
      <c r="H642" s="24"/>
      <c r="I642" s="24"/>
      <c r="J642" s="24"/>
      <c r="K642" s="24"/>
      <c r="L642" s="24"/>
    </row>
    <row r="643" spans="8:12" ht="12.75" hidden="1" x14ac:dyDescent="0.2">
      <c r="H643" s="24"/>
      <c r="I643" s="24"/>
      <c r="J643" s="24"/>
      <c r="K643" s="24"/>
      <c r="L643" s="24"/>
    </row>
    <row r="644" spans="8:12" ht="12.75" hidden="1" x14ac:dyDescent="0.2">
      <c r="H644" s="24"/>
      <c r="I644" s="24"/>
      <c r="J644" s="24"/>
      <c r="K644" s="24"/>
      <c r="L644" s="24"/>
    </row>
    <row r="645" spans="8:12" ht="12.75" hidden="1" x14ac:dyDescent="0.2">
      <c r="H645" s="24"/>
      <c r="I645" s="24"/>
      <c r="J645" s="24"/>
      <c r="K645" s="24"/>
      <c r="L645" s="24"/>
    </row>
    <row r="646" spans="8:12" ht="12.75" hidden="1" x14ac:dyDescent="0.2">
      <c r="H646" s="24"/>
      <c r="I646" s="24"/>
      <c r="J646" s="24"/>
      <c r="K646" s="24"/>
      <c r="L646" s="24"/>
    </row>
    <row r="647" spans="8:12" ht="12.75" hidden="1" x14ac:dyDescent="0.2">
      <c r="H647" s="24"/>
      <c r="I647" s="24"/>
      <c r="J647" s="24"/>
      <c r="K647" s="24"/>
      <c r="L647" s="24"/>
    </row>
    <row r="648" spans="8:12" ht="12.75" hidden="1" x14ac:dyDescent="0.2">
      <c r="H648" s="24"/>
      <c r="I648" s="24"/>
      <c r="J648" s="24"/>
      <c r="K648" s="24"/>
      <c r="L648" s="24"/>
    </row>
    <row r="649" spans="8:12" ht="12.75" hidden="1" x14ac:dyDescent="0.2">
      <c r="H649" s="24"/>
      <c r="I649" s="24"/>
      <c r="J649" s="24"/>
      <c r="K649" s="24"/>
      <c r="L649" s="24"/>
    </row>
    <row r="650" spans="8:12" ht="12.75" hidden="1" x14ac:dyDescent="0.2">
      <c r="H650" s="24"/>
      <c r="I650" s="24"/>
      <c r="J650" s="24"/>
      <c r="K650" s="24"/>
      <c r="L650" s="24"/>
    </row>
    <row r="651" spans="8:12" ht="12.75" hidden="1" x14ac:dyDescent="0.2">
      <c r="H651" s="24"/>
      <c r="I651" s="24"/>
      <c r="J651" s="24"/>
      <c r="K651" s="24"/>
      <c r="L651" s="24"/>
    </row>
    <row r="652" spans="8:12" ht="12.75" hidden="1" x14ac:dyDescent="0.2">
      <c r="H652" s="24"/>
      <c r="I652" s="24"/>
      <c r="J652" s="24"/>
      <c r="K652" s="24"/>
      <c r="L652" s="24"/>
    </row>
    <row r="653" spans="8:12" ht="12.75" hidden="1" x14ac:dyDescent="0.2">
      <c r="H653" s="24"/>
      <c r="I653" s="24"/>
      <c r="J653" s="24"/>
      <c r="K653" s="24"/>
      <c r="L653" s="24"/>
    </row>
    <row r="654" spans="8:12" ht="12.75" hidden="1" x14ac:dyDescent="0.2">
      <c r="H654" s="24"/>
      <c r="I654" s="24"/>
      <c r="J654" s="24"/>
      <c r="K654" s="24"/>
      <c r="L654" s="24"/>
    </row>
    <row r="655" spans="8:12" ht="12.75" hidden="1" x14ac:dyDescent="0.2">
      <c r="H655" s="24"/>
      <c r="I655" s="24"/>
      <c r="J655" s="24"/>
      <c r="K655" s="24"/>
      <c r="L655" s="24"/>
    </row>
    <row r="656" spans="8:12" ht="12.75" hidden="1" x14ac:dyDescent="0.2">
      <c r="H656" s="24"/>
      <c r="I656" s="24"/>
      <c r="J656" s="24"/>
      <c r="K656" s="24"/>
      <c r="L656" s="24"/>
    </row>
    <row r="657" spans="8:12" ht="12.75" hidden="1" x14ac:dyDescent="0.2">
      <c r="H657" s="24"/>
      <c r="I657" s="24"/>
      <c r="J657" s="24"/>
      <c r="K657" s="24"/>
      <c r="L657" s="24"/>
    </row>
    <row r="658" spans="8:12" ht="12.75" hidden="1" x14ac:dyDescent="0.2">
      <c r="H658" s="24"/>
      <c r="I658" s="24"/>
      <c r="J658" s="24"/>
      <c r="K658" s="24"/>
      <c r="L658" s="24"/>
    </row>
    <row r="659" spans="8:12" ht="12.75" hidden="1" x14ac:dyDescent="0.2">
      <c r="H659" s="24"/>
      <c r="I659" s="24"/>
      <c r="J659" s="24"/>
      <c r="K659" s="24"/>
      <c r="L659" s="24"/>
    </row>
    <row r="660" spans="8:12" ht="12.75" hidden="1" x14ac:dyDescent="0.2">
      <c r="H660" s="24"/>
      <c r="I660" s="24"/>
      <c r="J660" s="24"/>
      <c r="K660" s="24"/>
      <c r="L660" s="24"/>
    </row>
    <row r="661" spans="8:12" ht="12.75" hidden="1" x14ac:dyDescent="0.2">
      <c r="H661" s="24"/>
      <c r="I661" s="24"/>
      <c r="J661" s="24"/>
      <c r="K661" s="24"/>
      <c r="L661" s="24"/>
    </row>
    <row r="662" spans="8:12" ht="12.75" hidden="1" x14ac:dyDescent="0.2">
      <c r="H662" s="24"/>
      <c r="I662" s="24"/>
      <c r="J662" s="24"/>
      <c r="K662" s="24"/>
      <c r="L662" s="24"/>
    </row>
    <row r="663" spans="8:12" ht="12.75" hidden="1" x14ac:dyDescent="0.2">
      <c r="H663" s="24"/>
      <c r="I663" s="24"/>
      <c r="J663" s="24"/>
      <c r="K663" s="24"/>
      <c r="L663" s="24"/>
    </row>
    <row r="664" spans="8:12" ht="12.75" hidden="1" x14ac:dyDescent="0.2">
      <c r="H664" s="24"/>
      <c r="I664" s="24"/>
      <c r="J664" s="24"/>
      <c r="K664" s="24"/>
      <c r="L664" s="24"/>
    </row>
    <row r="665" spans="8:12" ht="12.75" hidden="1" x14ac:dyDescent="0.2">
      <c r="H665" s="24"/>
      <c r="I665" s="24"/>
      <c r="J665" s="24"/>
      <c r="K665" s="24"/>
      <c r="L665" s="24"/>
    </row>
    <row r="666" spans="8:12" ht="12.75" hidden="1" x14ac:dyDescent="0.2">
      <c r="H666" s="24"/>
      <c r="I666" s="24"/>
      <c r="J666" s="24"/>
      <c r="K666" s="24"/>
      <c r="L666" s="24"/>
    </row>
    <row r="667" spans="8:12" ht="12.75" hidden="1" x14ac:dyDescent="0.2">
      <c r="H667" s="24"/>
      <c r="I667" s="24"/>
      <c r="J667" s="24"/>
      <c r="K667" s="24"/>
      <c r="L667" s="24"/>
    </row>
    <row r="668" spans="8:12" ht="12.75" hidden="1" x14ac:dyDescent="0.2">
      <c r="H668" s="24"/>
      <c r="I668" s="24"/>
      <c r="J668" s="24"/>
      <c r="K668" s="24"/>
      <c r="L668" s="24"/>
    </row>
    <row r="669" spans="8:12" ht="12.75" hidden="1" x14ac:dyDescent="0.2">
      <c r="H669" s="24"/>
      <c r="I669" s="24"/>
      <c r="J669" s="24"/>
      <c r="K669" s="24"/>
      <c r="L669" s="24"/>
    </row>
    <row r="670" spans="8:12" ht="12.75" hidden="1" x14ac:dyDescent="0.2">
      <c r="H670" s="24"/>
      <c r="I670" s="24"/>
      <c r="J670" s="24"/>
      <c r="K670" s="24"/>
      <c r="L670" s="24"/>
    </row>
    <row r="671" spans="8:12" ht="12.75" hidden="1" x14ac:dyDescent="0.2">
      <c r="H671" s="24"/>
      <c r="I671" s="24"/>
      <c r="J671" s="24"/>
      <c r="K671" s="24"/>
      <c r="L671" s="24"/>
    </row>
    <row r="672" spans="8:12" ht="12.75" hidden="1" x14ac:dyDescent="0.2">
      <c r="H672" s="24"/>
      <c r="I672" s="24"/>
      <c r="J672" s="24"/>
      <c r="K672" s="24"/>
      <c r="L672" s="24"/>
    </row>
    <row r="673" spans="8:12" ht="12.75" hidden="1" x14ac:dyDescent="0.2">
      <c r="H673" s="24"/>
      <c r="I673" s="24"/>
      <c r="J673" s="24"/>
      <c r="K673" s="24"/>
      <c r="L673" s="24"/>
    </row>
    <row r="674" spans="8:12" ht="12.75" hidden="1" x14ac:dyDescent="0.2">
      <c r="H674" s="24"/>
      <c r="I674" s="24"/>
      <c r="J674" s="24"/>
      <c r="K674" s="24"/>
      <c r="L674" s="24"/>
    </row>
    <row r="675" spans="8:12" ht="12.75" hidden="1" x14ac:dyDescent="0.2">
      <c r="H675" s="24"/>
      <c r="I675" s="24"/>
      <c r="J675" s="24"/>
      <c r="K675" s="24"/>
      <c r="L675" s="24"/>
    </row>
    <row r="676" spans="8:12" ht="12.75" hidden="1" x14ac:dyDescent="0.2">
      <c r="H676" s="24"/>
      <c r="I676" s="24"/>
      <c r="J676" s="24"/>
      <c r="K676" s="24"/>
      <c r="L676" s="24"/>
    </row>
    <row r="677" spans="8:12" ht="12.75" hidden="1" x14ac:dyDescent="0.2">
      <c r="H677" s="24"/>
      <c r="I677" s="24"/>
      <c r="J677" s="24"/>
      <c r="K677" s="24"/>
      <c r="L677" s="24"/>
    </row>
    <row r="678" spans="8:12" ht="12.75" hidden="1" x14ac:dyDescent="0.2">
      <c r="H678" s="24"/>
      <c r="I678" s="24"/>
      <c r="J678" s="24"/>
      <c r="K678" s="24"/>
      <c r="L678" s="24"/>
    </row>
    <row r="679" spans="8:12" ht="12.75" hidden="1" x14ac:dyDescent="0.2">
      <c r="H679" s="24"/>
      <c r="I679" s="24"/>
      <c r="J679" s="24"/>
      <c r="K679" s="24"/>
      <c r="L679" s="24"/>
    </row>
    <row r="680" spans="8:12" ht="12.75" hidden="1" x14ac:dyDescent="0.2">
      <c r="H680" s="24"/>
      <c r="I680" s="24"/>
      <c r="J680" s="24"/>
      <c r="K680" s="24"/>
      <c r="L680" s="24"/>
    </row>
    <row r="681" spans="8:12" ht="12.75" hidden="1" x14ac:dyDescent="0.2">
      <c r="H681" s="24"/>
      <c r="I681" s="24"/>
      <c r="J681" s="24"/>
      <c r="K681" s="24"/>
      <c r="L681" s="24"/>
    </row>
    <row r="682" spans="8:12" ht="12.75" hidden="1" x14ac:dyDescent="0.2">
      <c r="H682" s="24"/>
      <c r="I682" s="24"/>
      <c r="J682" s="24"/>
      <c r="K682" s="24"/>
      <c r="L682" s="24"/>
    </row>
    <row r="683" spans="8:12" ht="12.75" hidden="1" x14ac:dyDescent="0.2">
      <c r="H683" s="24"/>
      <c r="I683" s="24"/>
      <c r="J683" s="24"/>
      <c r="K683" s="24"/>
      <c r="L683" s="24"/>
    </row>
    <row r="684" spans="8:12" ht="12.75" hidden="1" x14ac:dyDescent="0.2">
      <c r="H684" s="24"/>
      <c r="I684" s="24"/>
      <c r="J684" s="24"/>
      <c r="K684" s="24"/>
      <c r="L684" s="24"/>
    </row>
    <row r="685" spans="8:12" ht="12.75" hidden="1" x14ac:dyDescent="0.2">
      <c r="H685" s="24"/>
      <c r="I685" s="24"/>
      <c r="J685" s="24"/>
      <c r="K685" s="24"/>
      <c r="L685" s="24"/>
    </row>
    <row r="686" spans="8:12" ht="12.75" hidden="1" x14ac:dyDescent="0.2">
      <c r="H686" s="24"/>
      <c r="I686" s="24"/>
      <c r="J686" s="24"/>
      <c r="K686" s="24"/>
      <c r="L686" s="24"/>
    </row>
    <row r="687" spans="8:12" ht="12.75" hidden="1" x14ac:dyDescent="0.2">
      <c r="H687" s="24"/>
      <c r="I687" s="24"/>
      <c r="J687" s="24"/>
      <c r="K687" s="24"/>
      <c r="L687" s="24"/>
    </row>
    <row r="688" spans="8:12" ht="12.75" hidden="1" x14ac:dyDescent="0.2">
      <c r="H688" s="24"/>
      <c r="I688" s="24"/>
      <c r="J688" s="24"/>
      <c r="K688" s="24"/>
      <c r="L688" s="24"/>
    </row>
    <row r="689" spans="8:12" ht="12.75" hidden="1" x14ac:dyDescent="0.2">
      <c r="H689" s="24"/>
      <c r="I689" s="24"/>
      <c r="J689" s="24"/>
      <c r="K689" s="24"/>
      <c r="L689" s="24"/>
    </row>
    <row r="690" spans="8:12" ht="12.75" hidden="1" x14ac:dyDescent="0.2">
      <c r="H690" s="24"/>
      <c r="I690" s="24"/>
      <c r="J690" s="24"/>
      <c r="K690" s="24"/>
      <c r="L690" s="24"/>
    </row>
    <row r="691" spans="8:12" ht="12.75" hidden="1" x14ac:dyDescent="0.2">
      <c r="H691" s="24"/>
      <c r="I691" s="24"/>
      <c r="J691" s="24"/>
      <c r="K691" s="24"/>
      <c r="L691" s="24"/>
    </row>
    <row r="692" spans="8:12" ht="12.75" hidden="1" x14ac:dyDescent="0.2">
      <c r="H692" s="24"/>
      <c r="I692" s="24"/>
      <c r="J692" s="24"/>
      <c r="K692" s="24"/>
      <c r="L692" s="24"/>
    </row>
    <row r="693" spans="8:12" ht="12.75" hidden="1" x14ac:dyDescent="0.2">
      <c r="H693" s="24"/>
      <c r="I693" s="24"/>
      <c r="J693" s="24"/>
      <c r="K693" s="24"/>
      <c r="L693" s="24"/>
    </row>
    <row r="694" spans="8:12" ht="12.75" hidden="1" x14ac:dyDescent="0.2">
      <c r="H694" s="24"/>
      <c r="I694" s="24"/>
      <c r="J694" s="24"/>
      <c r="K694" s="24"/>
      <c r="L694" s="24"/>
    </row>
    <row r="695" spans="8:12" ht="12.75" hidden="1" x14ac:dyDescent="0.2">
      <c r="H695" s="24"/>
      <c r="I695" s="24"/>
      <c r="J695" s="24"/>
      <c r="K695" s="24"/>
      <c r="L695" s="24"/>
    </row>
    <row r="696" spans="8:12" ht="12.75" hidden="1" x14ac:dyDescent="0.2">
      <c r="H696" s="24"/>
      <c r="I696" s="24"/>
      <c r="J696" s="24"/>
      <c r="K696" s="24"/>
      <c r="L696" s="24"/>
    </row>
    <row r="697" spans="8:12" ht="12.75" hidden="1" x14ac:dyDescent="0.2">
      <c r="H697" s="24"/>
      <c r="I697" s="24"/>
      <c r="J697" s="24"/>
      <c r="K697" s="24"/>
      <c r="L697" s="24"/>
    </row>
    <row r="698" spans="8:12" ht="12.75" hidden="1" x14ac:dyDescent="0.2">
      <c r="H698" s="24"/>
      <c r="I698" s="24"/>
      <c r="J698" s="24"/>
      <c r="K698" s="24"/>
      <c r="L698" s="24"/>
    </row>
    <row r="699" spans="8:12" ht="12.75" hidden="1" x14ac:dyDescent="0.2">
      <c r="H699" s="24"/>
      <c r="I699" s="24"/>
      <c r="J699" s="24"/>
      <c r="K699" s="24"/>
      <c r="L699" s="24"/>
    </row>
    <row r="700" spans="8:12" ht="12.75" hidden="1" x14ac:dyDescent="0.2">
      <c r="H700" s="24"/>
      <c r="I700" s="24"/>
      <c r="J700" s="24"/>
      <c r="K700" s="24"/>
      <c r="L700" s="24"/>
    </row>
    <row r="701" spans="8:12" ht="12.75" hidden="1" x14ac:dyDescent="0.2">
      <c r="H701" s="24"/>
      <c r="I701" s="24"/>
      <c r="J701" s="24"/>
      <c r="K701" s="24"/>
      <c r="L701" s="24"/>
    </row>
    <row r="702" spans="8:12" ht="12.75" hidden="1" x14ac:dyDescent="0.2">
      <c r="H702" s="24"/>
      <c r="I702" s="24"/>
      <c r="J702" s="24"/>
      <c r="K702" s="24"/>
      <c r="L702" s="24"/>
    </row>
    <row r="703" spans="8:12" ht="12.75" hidden="1" x14ac:dyDescent="0.2">
      <c r="H703" s="24"/>
      <c r="I703" s="24"/>
      <c r="J703" s="24"/>
      <c r="K703" s="24"/>
      <c r="L703" s="24"/>
    </row>
    <row r="704" spans="8:12" ht="12.75" hidden="1" x14ac:dyDescent="0.2">
      <c r="H704" s="24"/>
      <c r="I704" s="24"/>
      <c r="J704" s="24"/>
      <c r="K704" s="24"/>
      <c r="L704" s="24"/>
    </row>
    <row r="705" spans="8:12" ht="12.75" hidden="1" x14ac:dyDescent="0.2">
      <c r="H705" s="24"/>
      <c r="I705" s="24"/>
      <c r="J705" s="24"/>
      <c r="K705" s="24"/>
      <c r="L705" s="24"/>
    </row>
    <row r="706" spans="8:12" ht="12.75" hidden="1" x14ac:dyDescent="0.2">
      <c r="H706" s="24"/>
      <c r="I706" s="24"/>
      <c r="J706" s="24"/>
      <c r="K706" s="24"/>
      <c r="L706" s="24"/>
    </row>
    <row r="707" spans="8:12" ht="12.75" hidden="1" x14ac:dyDescent="0.2">
      <c r="H707" s="24"/>
      <c r="I707" s="24"/>
      <c r="J707" s="24"/>
      <c r="K707" s="24"/>
      <c r="L707" s="24"/>
    </row>
    <row r="708" spans="8:12" ht="12.75" hidden="1" x14ac:dyDescent="0.2">
      <c r="H708" s="24"/>
      <c r="I708" s="24"/>
      <c r="J708" s="24"/>
      <c r="K708" s="24"/>
      <c r="L708" s="24"/>
    </row>
    <row r="709" spans="8:12" ht="12.75" hidden="1" x14ac:dyDescent="0.2">
      <c r="H709" s="24"/>
      <c r="I709" s="24"/>
      <c r="J709" s="24"/>
      <c r="K709" s="24"/>
      <c r="L709" s="24"/>
    </row>
    <row r="710" spans="8:12" ht="12.75" hidden="1" x14ac:dyDescent="0.2">
      <c r="H710" s="24"/>
      <c r="I710" s="24"/>
      <c r="J710" s="24"/>
      <c r="K710" s="24"/>
      <c r="L710" s="24"/>
    </row>
    <row r="711" spans="8:12" ht="12.75" hidden="1" x14ac:dyDescent="0.2">
      <c r="H711" s="24"/>
      <c r="I711" s="24"/>
      <c r="J711" s="24"/>
      <c r="K711" s="24"/>
      <c r="L711" s="24"/>
    </row>
    <row r="712" spans="8:12" ht="12.75" hidden="1" x14ac:dyDescent="0.2">
      <c r="H712" s="24"/>
      <c r="I712" s="24"/>
      <c r="J712" s="24"/>
      <c r="K712" s="24"/>
      <c r="L712" s="24"/>
    </row>
    <row r="713" spans="8:12" ht="12.75" hidden="1" x14ac:dyDescent="0.2">
      <c r="H713" s="24"/>
      <c r="I713" s="24"/>
      <c r="J713" s="24"/>
      <c r="K713" s="24"/>
      <c r="L713" s="24"/>
    </row>
    <row r="714" spans="8:12" ht="12.75" hidden="1" x14ac:dyDescent="0.2">
      <c r="H714" s="24"/>
      <c r="I714" s="24"/>
      <c r="J714" s="24"/>
      <c r="K714" s="24"/>
      <c r="L714" s="24"/>
    </row>
    <row r="715" spans="8:12" ht="12.75" hidden="1" x14ac:dyDescent="0.2">
      <c r="H715" s="24"/>
      <c r="I715" s="24"/>
      <c r="J715" s="24"/>
      <c r="K715" s="24"/>
      <c r="L715" s="24"/>
    </row>
    <row r="716" spans="8:12" ht="12.75" hidden="1" x14ac:dyDescent="0.2">
      <c r="H716" s="24"/>
      <c r="I716" s="24"/>
      <c r="J716" s="24"/>
      <c r="K716" s="24"/>
      <c r="L716" s="24"/>
    </row>
    <row r="717" spans="8:12" ht="12.75" hidden="1" x14ac:dyDescent="0.2">
      <c r="H717" s="24"/>
      <c r="I717" s="24"/>
      <c r="J717" s="24"/>
      <c r="K717" s="24"/>
      <c r="L717" s="24"/>
    </row>
    <row r="718" spans="8:12" ht="12.75" hidden="1" x14ac:dyDescent="0.2">
      <c r="H718" s="24"/>
      <c r="I718" s="24"/>
      <c r="J718" s="24"/>
      <c r="K718" s="24"/>
      <c r="L718" s="24"/>
    </row>
    <row r="719" spans="8:12" ht="12.75" hidden="1" x14ac:dyDescent="0.2">
      <c r="H719" s="24"/>
      <c r="I719" s="24"/>
      <c r="J719" s="24"/>
      <c r="K719" s="24"/>
      <c r="L719" s="24"/>
    </row>
    <row r="720" spans="8:12" ht="12.75" hidden="1" x14ac:dyDescent="0.2">
      <c r="H720" s="24"/>
      <c r="I720" s="24"/>
      <c r="J720" s="24"/>
      <c r="K720" s="24"/>
      <c r="L720" s="24"/>
    </row>
    <row r="721" spans="8:12" ht="12.75" hidden="1" x14ac:dyDescent="0.2">
      <c r="H721" s="24"/>
      <c r="I721" s="24"/>
      <c r="J721" s="24"/>
      <c r="K721" s="24"/>
      <c r="L721" s="24"/>
    </row>
    <row r="722" spans="8:12" ht="12.75" hidden="1" x14ac:dyDescent="0.2">
      <c r="H722" s="24"/>
      <c r="I722" s="24"/>
      <c r="J722" s="24"/>
      <c r="K722" s="24"/>
      <c r="L722" s="24"/>
    </row>
    <row r="723" spans="8:12" ht="12.75" hidden="1" x14ac:dyDescent="0.2">
      <c r="H723" s="24"/>
      <c r="I723" s="24"/>
      <c r="J723" s="24"/>
      <c r="K723" s="24"/>
      <c r="L723" s="24"/>
    </row>
    <row r="724" spans="8:12" ht="12.75" hidden="1" x14ac:dyDescent="0.2">
      <c r="H724" s="24"/>
      <c r="I724" s="24"/>
      <c r="J724" s="24"/>
      <c r="K724" s="24"/>
      <c r="L724" s="24"/>
    </row>
    <row r="725" spans="8:12" ht="12.75" hidden="1" x14ac:dyDescent="0.2">
      <c r="H725" s="24"/>
      <c r="I725" s="24"/>
      <c r="J725" s="24"/>
      <c r="K725" s="24"/>
      <c r="L725" s="24"/>
    </row>
    <row r="726" spans="8:12" ht="12.75" hidden="1" x14ac:dyDescent="0.2">
      <c r="H726" s="24"/>
      <c r="I726" s="24"/>
      <c r="J726" s="24"/>
      <c r="K726" s="24"/>
      <c r="L726" s="24"/>
    </row>
    <row r="727" spans="8:12" ht="12.75" hidden="1" x14ac:dyDescent="0.2">
      <c r="H727" s="24"/>
      <c r="I727" s="24"/>
      <c r="J727" s="24"/>
      <c r="K727" s="24"/>
      <c r="L727" s="24"/>
    </row>
    <row r="728" spans="8:12" ht="12.75" hidden="1" x14ac:dyDescent="0.2">
      <c r="H728" s="24"/>
      <c r="I728" s="24"/>
      <c r="J728" s="24"/>
      <c r="K728" s="24"/>
      <c r="L728" s="24"/>
    </row>
    <row r="729" spans="8:12" ht="12.75" hidden="1" x14ac:dyDescent="0.2">
      <c r="H729" s="24"/>
      <c r="I729" s="24"/>
      <c r="J729" s="24"/>
      <c r="K729" s="24"/>
      <c r="L729" s="24"/>
    </row>
    <row r="730" spans="8:12" ht="12.75" hidden="1" x14ac:dyDescent="0.2">
      <c r="H730" s="24"/>
      <c r="I730" s="24"/>
      <c r="J730" s="24"/>
      <c r="K730" s="24"/>
      <c r="L730" s="24"/>
    </row>
    <row r="731" spans="8:12" ht="12.75" hidden="1" x14ac:dyDescent="0.2">
      <c r="H731" s="24"/>
      <c r="I731" s="24"/>
      <c r="J731" s="24"/>
      <c r="K731" s="24"/>
      <c r="L731" s="24"/>
    </row>
    <row r="732" spans="8:12" ht="12.75" hidden="1" x14ac:dyDescent="0.2">
      <c r="H732" s="24"/>
      <c r="I732" s="24"/>
      <c r="J732" s="24"/>
      <c r="K732" s="24"/>
      <c r="L732" s="24"/>
    </row>
    <row r="733" spans="8:12" ht="12.75" hidden="1" x14ac:dyDescent="0.2">
      <c r="H733" s="24"/>
      <c r="I733" s="24"/>
      <c r="J733" s="24"/>
      <c r="K733" s="24"/>
      <c r="L733" s="24"/>
    </row>
    <row r="734" spans="8:12" ht="12.75" hidden="1" x14ac:dyDescent="0.2">
      <c r="H734" s="24"/>
      <c r="I734" s="24"/>
      <c r="J734" s="24"/>
      <c r="K734" s="24"/>
      <c r="L734" s="24"/>
    </row>
    <row r="735" spans="8:12" ht="12.75" hidden="1" x14ac:dyDescent="0.2">
      <c r="H735" s="24"/>
      <c r="I735" s="24"/>
      <c r="J735" s="24"/>
      <c r="K735" s="24"/>
      <c r="L735" s="24"/>
    </row>
    <row r="736" spans="8:12" ht="12.75" hidden="1" x14ac:dyDescent="0.2">
      <c r="H736" s="24"/>
      <c r="I736" s="24"/>
      <c r="J736" s="24"/>
      <c r="K736" s="24"/>
      <c r="L736" s="24"/>
    </row>
    <row r="737" spans="8:12" ht="12.75" hidden="1" x14ac:dyDescent="0.2">
      <c r="H737" s="24"/>
      <c r="I737" s="24"/>
      <c r="J737" s="24"/>
      <c r="K737" s="24"/>
      <c r="L737" s="24"/>
    </row>
    <row r="738" spans="8:12" ht="12.75" hidden="1" x14ac:dyDescent="0.2">
      <c r="H738" s="24"/>
      <c r="I738" s="24"/>
      <c r="J738" s="24"/>
      <c r="K738" s="24"/>
      <c r="L738" s="24"/>
    </row>
    <row r="739" spans="8:12" ht="12.75" hidden="1" x14ac:dyDescent="0.2">
      <c r="H739" s="24"/>
      <c r="I739" s="24"/>
      <c r="J739" s="24"/>
      <c r="K739" s="24"/>
      <c r="L739" s="24"/>
    </row>
    <row r="740" spans="8:12" ht="12.75" hidden="1" x14ac:dyDescent="0.2">
      <c r="H740" s="24"/>
      <c r="I740" s="24"/>
      <c r="J740" s="24"/>
      <c r="K740" s="24"/>
      <c r="L740" s="24"/>
    </row>
    <row r="741" spans="8:12" ht="12.75" hidden="1" x14ac:dyDescent="0.2">
      <c r="H741" s="24"/>
      <c r="I741" s="24"/>
      <c r="J741" s="24"/>
      <c r="K741" s="24"/>
      <c r="L741" s="24"/>
    </row>
    <row r="742" spans="8:12" ht="12.75" hidden="1" x14ac:dyDescent="0.2">
      <c r="H742" s="24"/>
      <c r="I742" s="24"/>
      <c r="J742" s="24"/>
      <c r="K742" s="24"/>
      <c r="L742" s="24"/>
    </row>
    <row r="743" spans="8:12" ht="12.75" hidden="1" x14ac:dyDescent="0.2">
      <c r="H743" s="24"/>
      <c r="I743" s="24"/>
      <c r="J743" s="24"/>
      <c r="K743" s="24"/>
      <c r="L743" s="24"/>
    </row>
    <row r="744" spans="8:12" ht="12.75" hidden="1" x14ac:dyDescent="0.2">
      <c r="H744" s="24"/>
      <c r="I744" s="24"/>
      <c r="J744" s="24"/>
      <c r="K744" s="24"/>
      <c r="L744" s="24"/>
    </row>
    <row r="745" spans="8:12" ht="12.75" hidden="1" x14ac:dyDescent="0.2">
      <c r="H745" s="24"/>
      <c r="I745" s="24"/>
      <c r="J745" s="24"/>
      <c r="K745" s="24"/>
      <c r="L745" s="24"/>
    </row>
    <row r="746" spans="8:12" ht="12.75" hidden="1" x14ac:dyDescent="0.2">
      <c r="H746" s="24"/>
      <c r="I746" s="24"/>
      <c r="J746" s="24"/>
      <c r="K746" s="24"/>
      <c r="L746" s="24"/>
    </row>
    <row r="747" spans="8:12" ht="12.75" hidden="1" x14ac:dyDescent="0.2">
      <c r="H747" s="24"/>
      <c r="I747" s="24"/>
      <c r="J747" s="24"/>
      <c r="K747" s="24"/>
      <c r="L747" s="24"/>
    </row>
    <row r="748" spans="8:12" ht="12.75" hidden="1" x14ac:dyDescent="0.2">
      <c r="H748" s="24"/>
      <c r="I748" s="24"/>
      <c r="J748" s="24"/>
      <c r="K748" s="24"/>
      <c r="L748" s="24"/>
    </row>
    <row r="749" spans="8:12" ht="12.75" hidden="1" x14ac:dyDescent="0.2">
      <c r="H749" s="24"/>
      <c r="I749" s="24"/>
      <c r="J749" s="24"/>
      <c r="K749" s="24"/>
      <c r="L749" s="24"/>
    </row>
    <row r="750" spans="8:12" ht="12.75" hidden="1" x14ac:dyDescent="0.2">
      <c r="H750" s="24"/>
      <c r="I750" s="24"/>
      <c r="J750" s="24"/>
      <c r="K750" s="24"/>
      <c r="L750" s="24"/>
    </row>
    <row r="751" spans="8:12" ht="12.75" hidden="1" x14ac:dyDescent="0.2">
      <c r="H751" s="24"/>
      <c r="I751" s="24"/>
      <c r="J751" s="24"/>
      <c r="K751" s="24"/>
      <c r="L751" s="24"/>
    </row>
    <row r="752" spans="8:12" ht="12.75" hidden="1" x14ac:dyDescent="0.2">
      <c r="H752" s="24"/>
      <c r="I752" s="24"/>
      <c r="J752" s="24"/>
      <c r="K752" s="24"/>
      <c r="L752" s="24"/>
    </row>
    <row r="753" spans="8:12" ht="12.75" hidden="1" x14ac:dyDescent="0.2">
      <c r="H753" s="24"/>
      <c r="I753" s="24"/>
      <c r="J753" s="24"/>
      <c r="K753" s="24"/>
      <c r="L753" s="24"/>
    </row>
    <row r="754" spans="8:12" ht="12.75" hidden="1" x14ac:dyDescent="0.2">
      <c r="H754" s="24"/>
      <c r="I754" s="24"/>
      <c r="J754" s="24"/>
      <c r="K754" s="24"/>
      <c r="L754" s="24"/>
    </row>
    <row r="755" spans="8:12" ht="12.75" hidden="1" x14ac:dyDescent="0.2">
      <c r="H755" s="24"/>
      <c r="I755" s="24"/>
      <c r="J755" s="24"/>
      <c r="K755" s="24"/>
      <c r="L755" s="24"/>
    </row>
    <row r="756" spans="8:12" ht="12.75" hidden="1" x14ac:dyDescent="0.2">
      <c r="H756" s="24"/>
      <c r="I756" s="24"/>
      <c r="J756" s="24"/>
      <c r="K756" s="24"/>
      <c r="L756" s="24"/>
    </row>
    <row r="757" spans="8:12" ht="12.75" hidden="1" x14ac:dyDescent="0.2">
      <c r="H757" s="24"/>
      <c r="I757" s="24"/>
      <c r="J757" s="24"/>
      <c r="K757" s="24"/>
      <c r="L757" s="24"/>
    </row>
    <row r="758" spans="8:12" ht="12.75" hidden="1" x14ac:dyDescent="0.2">
      <c r="H758" s="24"/>
      <c r="I758" s="24"/>
      <c r="J758" s="24"/>
      <c r="K758" s="24"/>
      <c r="L758" s="24"/>
    </row>
    <row r="759" spans="8:12" ht="12.75" hidden="1" x14ac:dyDescent="0.2">
      <c r="H759" s="24"/>
      <c r="I759" s="24"/>
      <c r="J759" s="24"/>
      <c r="K759" s="24"/>
      <c r="L759" s="24"/>
    </row>
    <row r="760" spans="8:12" ht="12.75" hidden="1" x14ac:dyDescent="0.2">
      <c r="H760" s="24"/>
      <c r="I760" s="24"/>
      <c r="J760" s="24"/>
      <c r="K760" s="24"/>
      <c r="L760" s="24"/>
    </row>
    <row r="761" spans="8:12" ht="12.75" hidden="1" x14ac:dyDescent="0.2">
      <c r="H761" s="24"/>
      <c r="I761" s="24"/>
      <c r="J761" s="24"/>
      <c r="K761" s="24"/>
      <c r="L761" s="24"/>
    </row>
    <row r="762" spans="8:12" ht="12.75" hidden="1" x14ac:dyDescent="0.2">
      <c r="H762" s="24"/>
      <c r="I762" s="24"/>
      <c r="J762" s="24"/>
      <c r="K762" s="24"/>
      <c r="L762" s="24"/>
    </row>
    <row r="763" spans="8:12" ht="12.75" hidden="1" x14ac:dyDescent="0.2">
      <c r="H763" s="24"/>
      <c r="I763" s="24"/>
      <c r="J763" s="24"/>
      <c r="K763" s="24"/>
      <c r="L763" s="24"/>
    </row>
    <row r="764" spans="8:12" ht="12.75" hidden="1" x14ac:dyDescent="0.2">
      <c r="H764" s="24"/>
      <c r="I764" s="24"/>
      <c r="J764" s="24"/>
      <c r="K764" s="24"/>
      <c r="L764" s="24"/>
    </row>
    <row r="765" spans="8:12" ht="12.75" hidden="1" x14ac:dyDescent="0.2">
      <c r="H765" s="24"/>
      <c r="I765" s="24"/>
      <c r="J765" s="24"/>
      <c r="K765" s="24"/>
      <c r="L765" s="24"/>
    </row>
    <row r="766" spans="8:12" ht="12.75" hidden="1" x14ac:dyDescent="0.2">
      <c r="H766" s="24"/>
      <c r="I766" s="24"/>
      <c r="J766" s="24"/>
      <c r="K766" s="24"/>
      <c r="L766" s="24"/>
    </row>
    <row r="767" spans="8:12" ht="12.75" hidden="1" x14ac:dyDescent="0.2">
      <c r="H767" s="24"/>
      <c r="I767" s="24"/>
      <c r="J767" s="24"/>
      <c r="K767" s="24"/>
      <c r="L767" s="24"/>
    </row>
    <row r="768" spans="8:12" ht="12.75" hidden="1" x14ac:dyDescent="0.2">
      <c r="H768" s="24"/>
      <c r="I768" s="24"/>
      <c r="J768" s="24"/>
      <c r="K768" s="24"/>
      <c r="L768" s="24"/>
    </row>
    <row r="769" spans="8:12" ht="12.75" hidden="1" x14ac:dyDescent="0.2">
      <c r="H769" s="24"/>
      <c r="I769" s="24"/>
      <c r="J769" s="24"/>
      <c r="K769" s="24"/>
      <c r="L769" s="24"/>
    </row>
    <row r="770" spans="8:12" ht="12.75" hidden="1" x14ac:dyDescent="0.2">
      <c r="H770" s="24"/>
      <c r="I770" s="24"/>
      <c r="J770" s="24"/>
      <c r="K770" s="24"/>
      <c r="L770" s="24"/>
    </row>
    <row r="771" spans="8:12" ht="12.75" hidden="1" x14ac:dyDescent="0.2">
      <c r="H771" s="24"/>
      <c r="I771" s="24"/>
      <c r="J771" s="24"/>
      <c r="K771" s="24"/>
      <c r="L771" s="24"/>
    </row>
    <row r="772" spans="8:12" ht="12.75" hidden="1" x14ac:dyDescent="0.2">
      <c r="H772" s="24"/>
      <c r="I772" s="24"/>
      <c r="J772" s="24"/>
      <c r="K772" s="24"/>
      <c r="L772" s="24"/>
    </row>
    <row r="773" spans="8:12" ht="12.75" hidden="1" x14ac:dyDescent="0.2">
      <c r="H773" s="24"/>
      <c r="I773" s="24"/>
      <c r="J773" s="24"/>
      <c r="K773" s="24"/>
      <c r="L773" s="24"/>
    </row>
    <row r="774" spans="8:12" ht="12.75" hidden="1" x14ac:dyDescent="0.2">
      <c r="H774" s="24"/>
      <c r="I774" s="24"/>
      <c r="J774" s="24"/>
      <c r="K774" s="24"/>
      <c r="L774" s="24"/>
    </row>
    <row r="775" spans="8:12" ht="12.75" hidden="1" x14ac:dyDescent="0.2">
      <c r="H775" s="24"/>
      <c r="I775" s="24"/>
      <c r="J775" s="24"/>
      <c r="K775" s="24"/>
      <c r="L775" s="24"/>
    </row>
    <row r="776" spans="8:12" ht="12.75" hidden="1" x14ac:dyDescent="0.2">
      <c r="H776" s="24"/>
      <c r="I776" s="24"/>
      <c r="J776" s="24"/>
      <c r="K776" s="24"/>
      <c r="L776" s="24"/>
    </row>
    <row r="777" spans="8:12" ht="12.75" hidden="1" x14ac:dyDescent="0.2">
      <c r="H777" s="24"/>
      <c r="I777" s="24"/>
      <c r="J777" s="24"/>
      <c r="K777" s="24"/>
      <c r="L777" s="24"/>
    </row>
    <row r="778" spans="8:12" ht="12.75" hidden="1" x14ac:dyDescent="0.2">
      <c r="H778" s="24"/>
      <c r="I778" s="24"/>
      <c r="J778" s="24"/>
      <c r="K778" s="24"/>
      <c r="L778" s="24"/>
    </row>
    <row r="779" spans="8:12" ht="12.75" hidden="1" x14ac:dyDescent="0.2">
      <c r="H779" s="24"/>
      <c r="I779" s="24"/>
      <c r="J779" s="24"/>
      <c r="K779" s="24"/>
      <c r="L779" s="24"/>
    </row>
    <row r="780" spans="8:12" ht="12.75" hidden="1" x14ac:dyDescent="0.2">
      <c r="H780" s="24"/>
      <c r="I780" s="24"/>
      <c r="J780" s="24"/>
      <c r="K780" s="24"/>
      <c r="L780" s="24"/>
    </row>
    <row r="781" spans="8:12" ht="12.75" hidden="1" x14ac:dyDescent="0.2">
      <c r="H781" s="24"/>
      <c r="I781" s="24"/>
      <c r="J781" s="24"/>
      <c r="K781" s="24"/>
      <c r="L781" s="24"/>
    </row>
    <row r="782" spans="8:12" ht="12.75" hidden="1" x14ac:dyDescent="0.2">
      <c r="H782" s="24"/>
      <c r="I782" s="24"/>
      <c r="J782" s="24"/>
      <c r="K782" s="24"/>
      <c r="L782" s="24"/>
    </row>
    <row r="783" spans="8:12" ht="12.75" hidden="1" x14ac:dyDescent="0.2">
      <c r="H783" s="24"/>
      <c r="I783" s="24"/>
      <c r="J783" s="24"/>
      <c r="K783" s="24"/>
      <c r="L783" s="24"/>
    </row>
    <row r="784" spans="8:12" ht="12.75" hidden="1" x14ac:dyDescent="0.2">
      <c r="H784" s="24"/>
      <c r="I784" s="24"/>
      <c r="J784" s="24"/>
      <c r="K784" s="24"/>
      <c r="L784" s="24"/>
    </row>
    <row r="785" spans="8:12" ht="12.75" hidden="1" x14ac:dyDescent="0.2">
      <c r="H785" s="24"/>
      <c r="I785" s="24"/>
      <c r="J785" s="24"/>
      <c r="K785" s="24"/>
      <c r="L785" s="24"/>
    </row>
    <row r="786" spans="8:12" ht="12.75" hidden="1" x14ac:dyDescent="0.2">
      <c r="H786" s="24"/>
      <c r="I786" s="24"/>
      <c r="J786" s="24"/>
      <c r="K786" s="24"/>
      <c r="L786" s="24"/>
    </row>
    <row r="787" spans="8:12" ht="12.75" hidden="1" x14ac:dyDescent="0.2">
      <c r="H787" s="24"/>
      <c r="I787" s="24"/>
      <c r="J787" s="24"/>
      <c r="K787" s="24"/>
      <c r="L787" s="24"/>
    </row>
    <row r="788" spans="8:12" ht="12.75" hidden="1" x14ac:dyDescent="0.2">
      <c r="H788" s="24"/>
      <c r="I788" s="24"/>
      <c r="J788" s="24"/>
      <c r="K788" s="24"/>
      <c r="L788" s="24"/>
    </row>
    <row r="789" spans="8:12" ht="12.75" hidden="1" x14ac:dyDescent="0.2">
      <c r="H789" s="24"/>
      <c r="I789" s="24"/>
      <c r="J789" s="24"/>
      <c r="K789" s="24"/>
      <c r="L789" s="24"/>
    </row>
    <row r="790" spans="8:12" ht="12.75" hidden="1" x14ac:dyDescent="0.2">
      <c r="H790" s="24"/>
      <c r="I790" s="24"/>
      <c r="J790" s="24"/>
      <c r="K790" s="24"/>
      <c r="L790" s="24"/>
    </row>
    <row r="791" spans="8:12" ht="12.75" hidden="1" x14ac:dyDescent="0.2">
      <c r="H791" s="24"/>
      <c r="I791" s="24"/>
      <c r="J791" s="24"/>
      <c r="K791" s="24"/>
      <c r="L791" s="24"/>
    </row>
    <row r="792" spans="8:12" ht="12.75" hidden="1" x14ac:dyDescent="0.2">
      <c r="H792" s="24"/>
      <c r="I792" s="24"/>
      <c r="J792" s="24"/>
      <c r="K792" s="24"/>
      <c r="L792" s="24"/>
    </row>
    <row r="793" spans="8:12" ht="12.75" hidden="1" x14ac:dyDescent="0.2">
      <c r="H793" s="24"/>
      <c r="I793" s="24"/>
      <c r="J793" s="24"/>
      <c r="K793" s="24"/>
      <c r="L793" s="24"/>
    </row>
    <row r="794" spans="8:12" ht="12.75" hidden="1" x14ac:dyDescent="0.2">
      <c r="H794" s="24"/>
      <c r="I794" s="24"/>
      <c r="J794" s="24"/>
      <c r="K794" s="24"/>
      <c r="L794" s="24"/>
    </row>
    <row r="795" spans="8:12" ht="12.75" hidden="1" x14ac:dyDescent="0.2">
      <c r="H795" s="24"/>
      <c r="I795" s="24"/>
      <c r="J795" s="24"/>
      <c r="K795" s="24"/>
      <c r="L795" s="24"/>
    </row>
    <row r="796" spans="8:12" ht="12.75" hidden="1" x14ac:dyDescent="0.2">
      <c r="H796" s="24"/>
      <c r="I796" s="24"/>
      <c r="J796" s="24"/>
      <c r="K796" s="24"/>
      <c r="L796" s="24"/>
    </row>
    <row r="797" spans="8:12" ht="12.75" hidden="1" x14ac:dyDescent="0.2">
      <c r="H797" s="24"/>
      <c r="I797" s="24"/>
      <c r="J797" s="24"/>
      <c r="K797" s="24"/>
      <c r="L797" s="24"/>
    </row>
    <row r="798" spans="8:12" ht="12.75" hidden="1" x14ac:dyDescent="0.2">
      <c r="H798" s="24"/>
      <c r="I798" s="24"/>
      <c r="J798" s="24"/>
      <c r="K798" s="24"/>
      <c r="L798" s="24"/>
    </row>
    <row r="799" spans="8:12" ht="12.75" hidden="1" x14ac:dyDescent="0.2">
      <c r="H799" s="24"/>
      <c r="I799" s="24"/>
      <c r="J799" s="24"/>
      <c r="K799" s="24"/>
      <c r="L799" s="24"/>
    </row>
    <row r="800" spans="8:12" ht="12.75" hidden="1" x14ac:dyDescent="0.2">
      <c r="H800" s="24"/>
      <c r="I800" s="24"/>
      <c r="J800" s="24"/>
      <c r="K800" s="24"/>
      <c r="L800" s="24"/>
    </row>
    <row r="801" spans="8:12" ht="12.75" hidden="1" x14ac:dyDescent="0.2">
      <c r="H801" s="24"/>
      <c r="I801" s="24"/>
      <c r="J801" s="24"/>
      <c r="K801" s="24"/>
      <c r="L801" s="24"/>
    </row>
    <row r="802" spans="8:12" ht="12.75" hidden="1" x14ac:dyDescent="0.2">
      <c r="H802" s="24"/>
      <c r="I802" s="24"/>
      <c r="J802" s="24"/>
      <c r="K802" s="24"/>
      <c r="L802" s="24"/>
    </row>
    <row r="803" spans="8:12" ht="12.75" hidden="1" x14ac:dyDescent="0.2">
      <c r="H803" s="24"/>
      <c r="I803" s="24"/>
      <c r="J803" s="24"/>
      <c r="K803" s="24"/>
      <c r="L803" s="24"/>
    </row>
    <row r="804" spans="8:12" ht="12.75" hidden="1" x14ac:dyDescent="0.2">
      <c r="H804" s="24"/>
      <c r="I804" s="24"/>
      <c r="J804" s="24"/>
      <c r="K804" s="24"/>
      <c r="L804" s="24"/>
    </row>
    <row r="805" spans="8:12" ht="12.75" hidden="1" x14ac:dyDescent="0.2">
      <c r="H805" s="24"/>
      <c r="I805" s="24"/>
      <c r="J805" s="24"/>
      <c r="K805" s="24"/>
      <c r="L805" s="24"/>
    </row>
    <row r="806" spans="8:12" ht="12.75" hidden="1" x14ac:dyDescent="0.2">
      <c r="H806" s="24"/>
      <c r="I806" s="24"/>
      <c r="J806" s="24"/>
      <c r="K806" s="24"/>
      <c r="L806" s="24"/>
    </row>
    <row r="807" spans="8:12" ht="12.75" hidden="1" x14ac:dyDescent="0.2">
      <c r="H807" s="24"/>
      <c r="I807" s="24"/>
      <c r="J807" s="24"/>
      <c r="K807" s="24"/>
      <c r="L807" s="24"/>
    </row>
    <row r="808" spans="8:12" ht="12.75" hidden="1" x14ac:dyDescent="0.2">
      <c r="H808" s="24"/>
      <c r="I808" s="24"/>
      <c r="J808" s="24"/>
      <c r="K808" s="24"/>
      <c r="L808" s="24"/>
    </row>
    <row r="809" spans="8:12" ht="12.75" hidden="1" x14ac:dyDescent="0.2">
      <c r="H809" s="24"/>
      <c r="I809" s="24"/>
      <c r="J809" s="24"/>
      <c r="K809" s="24"/>
      <c r="L809" s="24"/>
    </row>
    <row r="810" spans="8:12" ht="12.75" hidden="1" x14ac:dyDescent="0.2">
      <c r="H810" s="24"/>
      <c r="I810" s="24"/>
      <c r="J810" s="24"/>
      <c r="K810" s="24"/>
      <c r="L810" s="24"/>
    </row>
    <row r="811" spans="8:12" ht="12.75" hidden="1" x14ac:dyDescent="0.2">
      <c r="H811" s="24"/>
      <c r="I811" s="24"/>
      <c r="J811" s="24"/>
      <c r="K811" s="24"/>
      <c r="L811" s="24"/>
    </row>
    <row r="812" spans="8:12" ht="12.75" hidden="1" x14ac:dyDescent="0.2">
      <c r="H812" s="24"/>
      <c r="I812" s="24"/>
      <c r="J812" s="24"/>
      <c r="K812" s="24"/>
      <c r="L812" s="24"/>
    </row>
    <row r="813" spans="8:12" ht="12.75" hidden="1" x14ac:dyDescent="0.2">
      <c r="H813" s="24"/>
      <c r="I813" s="24"/>
      <c r="J813" s="24"/>
      <c r="K813" s="24"/>
      <c r="L813" s="24"/>
    </row>
    <row r="814" spans="8:12" ht="12.75" hidden="1" x14ac:dyDescent="0.2">
      <c r="H814" s="24"/>
      <c r="I814" s="24"/>
      <c r="J814" s="24"/>
      <c r="K814" s="24"/>
      <c r="L814" s="24"/>
    </row>
    <row r="815" spans="8:12" ht="12.75" hidden="1" x14ac:dyDescent="0.2">
      <c r="H815" s="24"/>
      <c r="I815" s="24"/>
      <c r="J815" s="24"/>
      <c r="K815" s="24"/>
      <c r="L815" s="24"/>
    </row>
    <row r="816" spans="8:12" ht="12.75" hidden="1" x14ac:dyDescent="0.2">
      <c r="H816" s="24"/>
      <c r="I816" s="24"/>
      <c r="J816" s="24"/>
      <c r="K816" s="24"/>
      <c r="L816" s="24"/>
    </row>
    <row r="817" spans="8:12" ht="12.75" hidden="1" x14ac:dyDescent="0.2">
      <c r="H817" s="24"/>
      <c r="I817" s="24"/>
      <c r="J817" s="24"/>
      <c r="K817" s="24"/>
      <c r="L817" s="24"/>
    </row>
    <row r="818" spans="8:12" ht="12.75" hidden="1" x14ac:dyDescent="0.2">
      <c r="H818" s="24"/>
      <c r="I818" s="24"/>
      <c r="J818" s="24"/>
      <c r="K818" s="24"/>
      <c r="L818" s="24"/>
    </row>
    <row r="819" spans="8:12" ht="12.75" hidden="1" x14ac:dyDescent="0.2">
      <c r="H819" s="24"/>
      <c r="I819" s="24"/>
      <c r="J819" s="24"/>
      <c r="K819" s="24"/>
      <c r="L819" s="24"/>
    </row>
    <row r="820" spans="8:12" ht="12.75" hidden="1" x14ac:dyDescent="0.2">
      <c r="H820" s="24"/>
      <c r="I820" s="24"/>
      <c r="J820" s="24"/>
      <c r="K820" s="24"/>
      <c r="L820" s="24"/>
    </row>
    <row r="821" spans="8:12" ht="12.75" hidden="1" x14ac:dyDescent="0.2">
      <c r="H821" s="24"/>
      <c r="I821" s="24"/>
      <c r="J821" s="24"/>
      <c r="K821" s="24"/>
      <c r="L821" s="24"/>
    </row>
    <row r="822" spans="8:12" ht="12.75" hidden="1" x14ac:dyDescent="0.2">
      <c r="H822" s="24"/>
      <c r="I822" s="24"/>
      <c r="J822" s="24"/>
      <c r="K822" s="24"/>
      <c r="L822" s="24"/>
    </row>
    <row r="823" spans="8:12" ht="12.75" hidden="1" x14ac:dyDescent="0.2">
      <c r="H823" s="24"/>
      <c r="I823" s="24"/>
      <c r="J823" s="24"/>
      <c r="K823" s="24"/>
      <c r="L823" s="24"/>
    </row>
    <row r="824" spans="8:12" ht="12.75" hidden="1" x14ac:dyDescent="0.2">
      <c r="H824" s="24"/>
      <c r="I824" s="24"/>
      <c r="J824" s="24"/>
      <c r="K824" s="24"/>
      <c r="L824" s="24"/>
    </row>
    <row r="825" spans="8:12" ht="12.75" hidden="1" x14ac:dyDescent="0.2">
      <c r="H825" s="24"/>
      <c r="I825" s="24"/>
      <c r="J825" s="24"/>
      <c r="K825" s="24"/>
      <c r="L825" s="24"/>
    </row>
    <row r="826" spans="8:12" ht="12.75" hidden="1" x14ac:dyDescent="0.2">
      <c r="H826" s="24"/>
      <c r="I826" s="24"/>
      <c r="J826" s="24"/>
      <c r="K826" s="24"/>
      <c r="L826" s="24"/>
    </row>
    <row r="827" spans="8:12" ht="12.75" hidden="1" x14ac:dyDescent="0.2">
      <c r="H827" s="24"/>
      <c r="I827" s="24"/>
      <c r="J827" s="24"/>
      <c r="K827" s="24"/>
      <c r="L827" s="24"/>
    </row>
    <row r="828" spans="8:12" ht="12.75" hidden="1" x14ac:dyDescent="0.2">
      <c r="H828" s="24"/>
      <c r="I828" s="24"/>
      <c r="J828" s="24"/>
      <c r="K828" s="24"/>
      <c r="L828" s="24"/>
    </row>
    <row r="829" spans="8:12" ht="12.75" hidden="1" x14ac:dyDescent="0.2">
      <c r="H829" s="24"/>
      <c r="I829" s="24"/>
      <c r="J829" s="24"/>
      <c r="K829" s="24"/>
      <c r="L829" s="24"/>
    </row>
    <row r="830" spans="8:12" ht="12.75" hidden="1" x14ac:dyDescent="0.2">
      <c r="H830" s="24"/>
      <c r="I830" s="24"/>
      <c r="J830" s="24"/>
      <c r="K830" s="24"/>
      <c r="L830" s="24"/>
    </row>
    <row r="831" spans="8:12" ht="12.75" hidden="1" x14ac:dyDescent="0.2">
      <c r="H831" s="24"/>
      <c r="I831" s="24"/>
      <c r="J831" s="24"/>
      <c r="K831" s="24"/>
      <c r="L831" s="24"/>
    </row>
    <row r="832" spans="8:12" ht="12.75" hidden="1" x14ac:dyDescent="0.2">
      <c r="H832" s="24"/>
      <c r="I832" s="24"/>
      <c r="J832" s="24"/>
      <c r="K832" s="24"/>
      <c r="L832" s="24"/>
    </row>
    <row r="833" spans="8:12" ht="12.75" hidden="1" x14ac:dyDescent="0.2">
      <c r="H833" s="24"/>
      <c r="I833" s="24"/>
      <c r="J833" s="24"/>
      <c r="K833" s="24"/>
      <c r="L833" s="24"/>
    </row>
    <row r="834" spans="8:12" ht="12.75" hidden="1" x14ac:dyDescent="0.2">
      <c r="H834" s="24"/>
      <c r="I834" s="24"/>
      <c r="J834" s="24"/>
      <c r="K834" s="24"/>
      <c r="L834" s="24"/>
    </row>
    <row r="835" spans="8:12" ht="12.75" hidden="1" x14ac:dyDescent="0.2">
      <c r="H835" s="24"/>
      <c r="I835" s="24"/>
      <c r="J835" s="24"/>
      <c r="K835" s="24"/>
      <c r="L835" s="24"/>
    </row>
    <row r="836" spans="8:12" ht="12.75" hidden="1" x14ac:dyDescent="0.2">
      <c r="H836" s="24"/>
      <c r="I836" s="24"/>
      <c r="J836" s="24"/>
      <c r="K836" s="24"/>
      <c r="L836" s="24"/>
    </row>
    <row r="837" spans="8:12" ht="12.75" hidden="1" x14ac:dyDescent="0.2">
      <c r="H837" s="24"/>
      <c r="I837" s="24"/>
      <c r="J837" s="24"/>
      <c r="K837" s="24"/>
      <c r="L837" s="24"/>
    </row>
    <row r="838" spans="8:12" ht="12.75" hidden="1" x14ac:dyDescent="0.2">
      <c r="H838" s="24"/>
      <c r="I838" s="24"/>
      <c r="J838" s="24"/>
      <c r="K838" s="24"/>
      <c r="L838" s="24"/>
    </row>
    <row r="839" spans="8:12" ht="12.75" hidden="1" x14ac:dyDescent="0.2">
      <c r="H839" s="24"/>
      <c r="I839" s="24"/>
      <c r="J839" s="24"/>
      <c r="K839" s="24"/>
      <c r="L839" s="24"/>
    </row>
    <row r="840" spans="8:12" ht="12.75" hidden="1" x14ac:dyDescent="0.2">
      <c r="H840" s="24"/>
      <c r="I840" s="24"/>
      <c r="J840" s="24"/>
      <c r="K840" s="24"/>
      <c r="L840" s="24"/>
    </row>
    <row r="841" spans="8:12" ht="12.75" hidden="1" x14ac:dyDescent="0.2">
      <c r="H841" s="24"/>
      <c r="I841" s="24"/>
      <c r="J841" s="24"/>
      <c r="K841" s="24"/>
      <c r="L841" s="24"/>
    </row>
    <row r="842" spans="8:12" ht="12.75" hidden="1" x14ac:dyDescent="0.2">
      <c r="H842" s="24"/>
      <c r="I842" s="24"/>
      <c r="J842" s="24"/>
      <c r="K842" s="24"/>
      <c r="L842" s="24"/>
    </row>
    <row r="843" spans="8:12" ht="12.75" hidden="1" x14ac:dyDescent="0.2">
      <c r="H843" s="24"/>
      <c r="I843" s="24"/>
      <c r="J843" s="24"/>
      <c r="K843" s="24"/>
      <c r="L843" s="24"/>
    </row>
    <row r="844" spans="8:12" ht="12.75" hidden="1" x14ac:dyDescent="0.2">
      <c r="H844" s="24"/>
      <c r="I844" s="24"/>
      <c r="J844" s="24"/>
      <c r="K844" s="24"/>
      <c r="L844" s="24"/>
    </row>
    <row r="845" spans="8:12" ht="12.75" hidden="1" x14ac:dyDescent="0.2">
      <c r="H845" s="24"/>
      <c r="I845" s="24"/>
      <c r="J845" s="24"/>
      <c r="K845" s="24"/>
      <c r="L845" s="24"/>
    </row>
    <row r="846" spans="8:12" ht="12.75" hidden="1" x14ac:dyDescent="0.2">
      <c r="H846" s="24"/>
      <c r="I846" s="24"/>
      <c r="J846" s="24"/>
      <c r="K846" s="24"/>
      <c r="L846" s="24"/>
    </row>
    <row r="847" spans="8:12" ht="12.75" hidden="1" x14ac:dyDescent="0.2">
      <c r="H847" s="24"/>
      <c r="I847" s="24"/>
      <c r="J847" s="24"/>
      <c r="K847" s="24"/>
      <c r="L847" s="24"/>
    </row>
    <row r="848" spans="8:12" ht="12.75" hidden="1" x14ac:dyDescent="0.2">
      <c r="H848" s="24"/>
      <c r="I848" s="24"/>
      <c r="J848" s="24"/>
      <c r="K848" s="24"/>
      <c r="L848" s="24"/>
    </row>
    <row r="849" spans="8:12" ht="12.75" hidden="1" x14ac:dyDescent="0.2">
      <c r="H849" s="24"/>
      <c r="I849" s="24"/>
      <c r="J849" s="24"/>
      <c r="K849" s="24"/>
      <c r="L849" s="24"/>
    </row>
    <row r="850" spans="8:12" ht="12.75" hidden="1" x14ac:dyDescent="0.2">
      <c r="H850" s="24"/>
      <c r="I850" s="24"/>
      <c r="J850" s="24"/>
      <c r="K850" s="24"/>
      <c r="L850" s="24"/>
    </row>
    <row r="851" spans="8:12" ht="12.75" hidden="1" x14ac:dyDescent="0.2">
      <c r="H851" s="24"/>
      <c r="I851" s="24"/>
      <c r="J851" s="24"/>
      <c r="K851" s="24"/>
      <c r="L851" s="24"/>
    </row>
    <row r="852" spans="8:12" ht="12.75" hidden="1" x14ac:dyDescent="0.2">
      <c r="H852" s="24"/>
      <c r="I852" s="24"/>
      <c r="J852" s="24"/>
      <c r="K852" s="24"/>
      <c r="L852" s="24"/>
    </row>
    <row r="853" spans="8:12" ht="12.75" hidden="1" x14ac:dyDescent="0.2">
      <c r="H853" s="24"/>
      <c r="I853" s="24"/>
      <c r="J853" s="24"/>
      <c r="K853" s="24"/>
      <c r="L853" s="24"/>
    </row>
    <row r="854" spans="8:12" ht="12.75" hidden="1" x14ac:dyDescent="0.2">
      <c r="H854" s="24"/>
      <c r="I854" s="24"/>
      <c r="J854" s="24"/>
      <c r="K854" s="24"/>
      <c r="L854" s="24"/>
    </row>
    <row r="855" spans="8:12" ht="12.75" hidden="1" x14ac:dyDescent="0.2">
      <c r="H855" s="24"/>
      <c r="I855" s="24"/>
      <c r="J855" s="24"/>
      <c r="K855" s="24"/>
      <c r="L855" s="24"/>
    </row>
    <row r="856" spans="8:12" ht="12.75" hidden="1" x14ac:dyDescent="0.2">
      <c r="H856" s="24"/>
      <c r="I856" s="24"/>
      <c r="J856" s="24"/>
      <c r="K856" s="24"/>
      <c r="L856" s="24"/>
    </row>
    <row r="857" spans="8:12" ht="12.75" hidden="1" x14ac:dyDescent="0.2">
      <c r="H857" s="24"/>
      <c r="I857" s="24"/>
      <c r="J857" s="24"/>
      <c r="K857" s="24"/>
      <c r="L857" s="24"/>
    </row>
    <row r="858" spans="8:12" ht="12.75" hidden="1" x14ac:dyDescent="0.2">
      <c r="H858" s="24"/>
      <c r="I858" s="24"/>
      <c r="J858" s="24"/>
      <c r="K858" s="24"/>
      <c r="L858" s="24"/>
    </row>
    <row r="859" spans="8:12" ht="12.75" hidden="1" x14ac:dyDescent="0.2">
      <c r="H859" s="24"/>
      <c r="I859" s="24"/>
      <c r="J859" s="24"/>
      <c r="K859" s="24"/>
      <c r="L859" s="24"/>
    </row>
    <row r="860" spans="8:12" ht="12.75" hidden="1" x14ac:dyDescent="0.2">
      <c r="H860" s="24"/>
      <c r="I860" s="24"/>
      <c r="J860" s="24"/>
      <c r="K860" s="24"/>
      <c r="L860" s="24"/>
    </row>
    <row r="861" spans="8:12" ht="12.75" hidden="1" x14ac:dyDescent="0.2">
      <c r="H861" s="24"/>
      <c r="I861" s="24"/>
      <c r="J861" s="24"/>
      <c r="K861" s="24"/>
      <c r="L861" s="24"/>
    </row>
    <row r="862" spans="8:12" ht="12.75" hidden="1" x14ac:dyDescent="0.2">
      <c r="H862" s="24"/>
      <c r="I862" s="24"/>
      <c r="J862" s="24"/>
      <c r="K862" s="24"/>
      <c r="L862" s="24"/>
    </row>
    <row r="863" spans="8:12" ht="12.75" hidden="1" x14ac:dyDescent="0.2">
      <c r="H863" s="24"/>
      <c r="I863" s="24"/>
      <c r="J863" s="24"/>
      <c r="K863" s="24"/>
      <c r="L863" s="24"/>
    </row>
    <row r="864" spans="8:12" ht="12.75" hidden="1" x14ac:dyDescent="0.2">
      <c r="H864" s="24"/>
      <c r="I864" s="24"/>
      <c r="J864" s="24"/>
      <c r="K864" s="24"/>
      <c r="L864" s="24"/>
    </row>
    <row r="865" spans="8:12" ht="12.75" hidden="1" x14ac:dyDescent="0.2">
      <c r="H865" s="24"/>
      <c r="I865" s="24"/>
      <c r="J865" s="24"/>
      <c r="K865" s="24"/>
      <c r="L865" s="24"/>
    </row>
    <row r="866" spans="8:12" ht="12.75" hidden="1" x14ac:dyDescent="0.2">
      <c r="H866" s="24"/>
      <c r="I866" s="24"/>
      <c r="J866" s="24"/>
      <c r="K866" s="24"/>
      <c r="L866" s="24"/>
    </row>
    <row r="867" spans="8:12" ht="12.75" hidden="1" x14ac:dyDescent="0.2">
      <c r="H867" s="24"/>
      <c r="I867" s="24"/>
      <c r="J867" s="24"/>
      <c r="K867" s="24"/>
      <c r="L867" s="24"/>
    </row>
    <row r="868" spans="8:12" ht="12.75" hidden="1" x14ac:dyDescent="0.2">
      <c r="H868" s="24"/>
      <c r="I868" s="24"/>
      <c r="J868" s="24"/>
      <c r="K868" s="24"/>
      <c r="L868" s="24"/>
    </row>
    <row r="869" spans="8:12" ht="12.75" hidden="1" x14ac:dyDescent="0.2">
      <c r="H869" s="24"/>
      <c r="I869" s="24"/>
      <c r="J869" s="24"/>
      <c r="K869" s="24"/>
      <c r="L869" s="24"/>
    </row>
    <row r="870" spans="8:12" ht="12.75" hidden="1" x14ac:dyDescent="0.2">
      <c r="H870" s="24"/>
      <c r="I870" s="24"/>
      <c r="J870" s="24"/>
      <c r="K870" s="24"/>
      <c r="L870" s="24"/>
    </row>
    <row r="871" spans="8:12" ht="12.75" hidden="1" x14ac:dyDescent="0.2">
      <c r="H871" s="24"/>
      <c r="I871" s="24"/>
      <c r="J871" s="24"/>
      <c r="K871" s="24"/>
      <c r="L871" s="24"/>
    </row>
    <row r="872" spans="8:12" ht="12.75" hidden="1" x14ac:dyDescent="0.2">
      <c r="H872" s="24"/>
      <c r="I872" s="24"/>
      <c r="J872" s="24"/>
      <c r="K872" s="24"/>
      <c r="L872" s="24"/>
    </row>
    <row r="873" spans="8:12" ht="12.75" hidden="1" x14ac:dyDescent="0.2">
      <c r="H873" s="24"/>
      <c r="I873" s="24"/>
      <c r="J873" s="24"/>
      <c r="K873" s="24"/>
      <c r="L873" s="24"/>
    </row>
    <row r="874" spans="8:12" ht="12.75" hidden="1" x14ac:dyDescent="0.2">
      <c r="H874" s="24"/>
      <c r="I874" s="24"/>
      <c r="J874" s="24"/>
      <c r="K874" s="24"/>
      <c r="L874" s="24"/>
    </row>
    <row r="875" spans="8:12" ht="12.75" hidden="1" x14ac:dyDescent="0.2">
      <c r="H875" s="24"/>
      <c r="I875" s="24"/>
      <c r="J875" s="24"/>
      <c r="K875" s="24"/>
      <c r="L875" s="24"/>
    </row>
    <row r="876" spans="8:12" ht="12.75" hidden="1" x14ac:dyDescent="0.2">
      <c r="H876" s="24"/>
      <c r="I876" s="24"/>
      <c r="J876" s="24"/>
      <c r="K876" s="24"/>
      <c r="L876" s="24"/>
    </row>
    <row r="877" spans="8:12" ht="12.75" hidden="1" x14ac:dyDescent="0.2">
      <c r="H877" s="24"/>
      <c r="I877" s="24"/>
      <c r="J877" s="24"/>
      <c r="K877" s="24"/>
      <c r="L877" s="24"/>
    </row>
    <row r="878" spans="8:12" ht="12.75" hidden="1" x14ac:dyDescent="0.2">
      <c r="H878" s="24"/>
      <c r="I878" s="24"/>
      <c r="J878" s="24"/>
      <c r="K878" s="24"/>
      <c r="L878" s="24"/>
    </row>
    <row r="879" spans="8:12" ht="12.75" hidden="1" x14ac:dyDescent="0.2">
      <c r="H879" s="24"/>
      <c r="I879" s="24"/>
      <c r="J879" s="24"/>
      <c r="K879" s="24"/>
      <c r="L879" s="24"/>
    </row>
    <row r="880" spans="8:12" ht="12.75" hidden="1" x14ac:dyDescent="0.2">
      <c r="H880" s="24"/>
      <c r="I880" s="24"/>
      <c r="J880" s="24"/>
      <c r="K880" s="24"/>
      <c r="L880" s="24"/>
    </row>
    <row r="881" spans="8:12" ht="12.75" hidden="1" x14ac:dyDescent="0.2">
      <c r="H881" s="24"/>
      <c r="I881" s="24"/>
      <c r="J881" s="24"/>
      <c r="K881" s="24"/>
      <c r="L881" s="24"/>
    </row>
    <row r="882" spans="8:12" ht="12.75" hidden="1" x14ac:dyDescent="0.2">
      <c r="H882" s="24"/>
      <c r="I882" s="24"/>
      <c r="J882" s="24"/>
      <c r="K882" s="24"/>
      <c r="L882" s="24"/>
    </row>
    <row r="883" spans="8:12" ht="12.75" hidden="1" x14ac:dyDescent="0.2">
      <c r="H883" s="24"/>
      <c r="I883" s="24"/>
      <c r="J883" s="24"/>
      <c r="K883" s="24"/>
      <c r="L883" s="24"/>
    </row>
    <row r="884" spans="8:12" ht="12.75" hidden="1" x14ac:dyDescent="0.2">
      <c r="H884" s="24"/>
      <c r="I884" s="24"/>
      <c r="J884" s="24"/>
      <c r="K884" s="24"/>
      <c r="L884" s="24"/>
    </row>
    <row r="885" spans="8:12" ht="12.75" hidden="1" x14ac:dyDescent="0.2">
      <c r="H885" s="24"/>
      <c r="I885" s="24"/>
      <c r="J885" s="24"/>
      <c r="K885" s="24"/>
      <c r="L885" s="24"/>
    </row>
    <row r="886" spans="8:12" ht="12.75" hidden="1" x14ac:dyDescent="0.2">
      <c r="H886" s="24"/>
      <c r="I886" s="24"/>
      <c r="J886" s="24"/>
      <c r="K886" s="24"/>
      <c r="L886" s="24"/>
    </row>
    <row r="887" spans="8:12" ht="12.75" hidden="1" x14ac:dyDescent="0.2">
      <c r="H887" s="24"/>
      <c r="I887" s="24"/>
      <c r="J887" s="24"/>
      <c r="K887" s="24"/>
      <c r="L887" s="24"/>
    </row>
    <row r="888" spans="8:12" ht="12.75" hidden="1" x14ac:dyDescent="0.2">
      <c r="H888" s="24"/>
      <c r="I888" s="24"/>
      <c r="J888" s="24"/>
      <c r="K888" s="24"/>
      <c r="L888" s="24"/>
    </row>
    <row r="889" spans="8:12" ht="12.75" hidden="1" x14ac:dyDescent="0.2">
      <c r="H889" s="24"/>
      <c r="I889" s="24"/>
      <c r="J889" s="24"/>
      <c r="K889" s="24"/>
      <c r="L889" s="24"/>
    </row>
    <row r="890" spans="8:12" ht="12.75" hidden="1" x14ac:dyDescent="0.2">
      <c r="H890" s="24"/>
      <c r="I890" s="24"/>
      <c r="J890" s="24"/>
      <c r="K890" s="24"/>
      <c r="L890" s="24"/>
    </row>
    <row r="891" spans="8:12" ht="12.75" hidden="1" x14ac:dyDescent="0.2">
      <c r="H891" s="24"/>
      <c r="I891" s="24"/>
      <c r="J891" s="24"/>
      <c r="K891" s="24"/>
      <c r="L891" s="24"/>
    </row>
    <row r="892" spans="8:12" ht="12.75" hidden="1" x14ac:dyDescent="0.2">
      <c r="H892" s="24"/>
      <c r="I892" s="24"/>
      <c r="J892" s="24"/>
      <c r="K892" s="24"/>
      <c r="L892" s="24"/>
    </row>
    <row r="893" spans="8:12" ht="12.75" hidden="1" x14ac:dyDescent="0.2">
      <c r="H893" s="24"/>
      <c r="I893" s="24"/>
      <c r="J893" s="24"/>
      <c r="K893" s="24"/>
      <c r="L893" s="24"/>
    </row>
    <row r="894" spans="8:12" ht="12.75" hidden="1" x14ac:dyDescent="0.2">
      <c r="H894" s="24"/>
      <c r="I894" s="24"/>
      <c r="J894" s="24"/>
      <c r="K894" s="24"/>
      <c r="L894" s="24"/>
    </row>
    <row r="895" spans="8:12" ht="12.75" hidden="1" x14ac:dyDescent="0.2">
      <c r="H895" s="24"/>
      <c r="I895" s="24"/>
      <c r="J895" s="24"/>
      <c r="K895" s="24"/>
      <c r="L895" s="24"/>
    </row>
    <row r="896" spans="8:12" ht="12.75" hidden="1" x14ac:dyDescent="0.2">
      <c r="H896" s="24"/>
      <c r="I896" s="24"/>
      <c r="J896" s="24"/>
      <c r="K896" s="24"/>
      <c r="L896" s="24"/>
    </row>
    <row r="897" spans="8:12" ht="12.75" hidden="1" x14ac:dyDescent="0.2">
      <c r="H897" s="24"/>
      <c r="I897" s="24"/>
      <c r="J897" s="24"/>
      <c r="K897" s="24"/>
      <c r="L897" s="24"/>
    </row>
    <row r="898" spans="8:12" ht="12.75" hidden="1" x14ac:dyDescent="0.2">
      <c r="H898" s="24"/>
      <c r="I898" s="24"/>
      <c r="J898" s="24"/>
      <c r="K898" s="24"/>
      <c r="L898" s="24"/>
    </row>
    <row r="899" spans="8:12" ht="12.75" hidden="1" x14ac:dyDescent="0.2">
      <c r="H899" s="24"/>
      <c r="I899" s="24"/>
      <c r="J899" s="24"/>
      <c r="K899" s="24"/>
      <c r="L899" s="24"/>
    </row>
    <row r="900" spans="8:12" ht="12.75" hidden="1" x14ac:dyDescent="0.2">
      <c r="H900" s="24"/>
      <c r="I900" s="24"/>
      <c r="J900" s="24"/>
      <c r="K900" s="24"/>
      <c r="L900" s="24"/>
    </row>
    <row r="901" spans="8:12" ht="12.75" hidden="1" x14ac:dyDescent="0.2">
      <c r="H901" s="24"/>
      <c r="I901" s="24"/>
      <c r="J901" s="24"/>
      <c r="K901" s="24"/>
      <c r="L901" s="24"/>
    </row>
    <row r="902" spans="8:12" ht="12.75" hidden="1" x14ac:dyDescent="0.2">
      <c r="H902" s="24"/>
      <c r="I902" s="24"/>
      <c r="J902" s="24"/>
      <c r="K902" s="24"/>
      <c r="L902" s="24"/>
    </row>
    <row r="903" spans="8:12" ht="12.75" hidden="1" x14ac:dyDescent="0.2">
      <c r="H903" s="24"/>
      <c r="I903" s="24"/>
      <c r="J903" s="24"/>
      <c r="K903" s="24"/>
      <c r="L903" s="24"/>
    </row>
    <row r="904" spans="8:12" ht="12.75" hidden="1" x14ac:dyDescent="0.2">
      <c r="H904" s="24"/>
      <c r="I904" s="24"/>
      <c r="J904" s="24"/>
      <c r="K904" s="24"/>
      <c r="L904" s="24"/>
    </row>
    <row r="905" spans="8:12" ht="12.75" hidden="1" x14ac:dyDescent="0.2">
      <c r="H905" s="24"/>
      <c r="I905" s="24"/>
      <c r="J905" s="24"/>
      <c r="K905" s="24"/>
      <c r="L905" s="24"/>
    </row>
    <row r="906" spans="8:12" ht="12.75" hidden="1" x14ac:dyDescent="0.2">
      <c r="H906" s="24"/>
      <c r="I906" s="24"/>
      <c r="J906" s="24"/>
      <c r="K906" s="24"/>
      <c r="L906" s="24"/>
    </row>
    <row r="907" spans="8:12" ht="12.75" hidden="1" x14ac:dyDescent="0.2">
      <c r="H907" s="24"/>
      <c r="I907" s="24"/>
      <c r="J907" s="24"/>
      <c r="K907" s="24"/>
      <c r="L907" s="24"/>
    </row>
    <row r="908" spans="8:12" ht="12.75" hidden="1" x14ac:dyDescent="0.2">
      <c r="H908" s="24"/>
      <c r="I908" s="24"/>
      <c r="J908" s="24"/>
      <c r="K908" s="24"/>
      <c r="L908" s="24"/>
    </row>
    <row r="909" spans="8:12" ht="12.75" hidden="1" x14ac:dyDescent="0.2">
      <c r="H909" s="24"/>
      <c r="I909" s="24"/>
      <c r="J909" s="24"/>
      <c r="K909" s="24"/>
      <c r="L909" s="24"/>
    </row>
    <row r="910" spans="8:12" ht="12.75" hidden="1" x14ac:dyDescent="0.2">
      <c r="H910" s="24"/>
      <c r="I910" s="24"/>
      <c r="J910" s="24"/>
      <c r="K910" s="24"/>
      <c r="L910" s="24"/>
    </row>
    <row r="911" spans="8:12" ht="12.75" hidden="1" x14ac:dyDescent="0.2">
      <c r="H911" s="24"/>
      <c r="I911" s="24"/>
      <c r="J911" s="24"/>
      <c r="K911" s="24"/>
      <c r="L911" s="24"/>
    </row>
    <row r="912" spans="8:12" ht="12.75" hidden="1" x14ac:dyDescent="0.2">
      <c r="H912" s="24"/>
      <c r="I912" s="24"/>
      <c r="J912" s="24"/>
      <c r="K912" s="24"/>
      <c r="L912" s="24"/>
    </row>
    <row r="913" spans="8:12" ht="12.75" hidden="1" x14ac:dyDescent="0.2">
      <c r="H913" s="24"/>
      <c r="I913" s="24"/>
      <c r="J913" s="24"/>
      <c r="K913" s="24"/>
      <c r="L913" s="24"/>
    </row>
    <row r="914" spans="8:12" ht="12.75" hidden="1" x14ac:dyDescent="0.2">
      <c r="H914" s="24"/>
      <c r="I914" s="24"/>
      <c r="J914" s="24"/>
      <c r="K914" s="24"/>
      <c r="L914" s="24"/>
    </row>
    <row r="915" spans="8:12" ht="12.75" hidden="1" x14ac:dyDescent="0.2">
      <c r="H915" s="24"/>
      <c r="I915" s="24"/>
      <c r="J915" s="24"/>
      <c r="K915" s="24"/>
      <c r="L915" s="24"/>
    </row>
    <row r="916" spans="8:12" ht="12.75" hidden="1" x14ac:dyDescent="0.2">
      <c r="H916" s="24"/>
      <c r="I916" s="24"/>
      <c r="J916" s="24"/>
      <c r="K916" s="24"/>
      <c r="L916" s="24"/>
    </row>
    <row r="917" spans="8:12" ht="12.75" hidden="1" x14ac:dyDescent="0.2">
      <c r="H917" s="24"/>
      <c r="I917" s="24"/>
      <c r="J917" s="24"/>
      <c r="K917" s="24"/>
      <c r="L917" s="24"/>
    </row>
    <row r="918" spans="8:12" ht="12.75" hidden="1" x14ac:dyDescent="0.2">
      <c r="H918" s="24"/>
      <c r="I918" s="24"/>
      <c r="J918" s="24"/>
      <c r="K918" s="24"/>
      <c r="L918" s="24"/>
    </row>
    <row r="919" spans="8:12" ht="12.75" hidden="1" x14ac:dyDescent="0.2">
      <c r="H919" s="24"/>
      <c r="I919" s="24"/>
      <c r="J919" s="24"/>
      <c r="K919" s="24"/>
      <c r="L919" s="24"/>
    </row>
    <row r="920" spans="8:12" ht="12.75" hidden="1" x14ac:dyDescent="0.2">
      <c r="H920" s="24"/>
      <c r="I920" s="24"/>
      <c r="J920" s="24"/>
      <c r="K920" s="24"/>
      <c r="L920" s="24"/>
    </row>
    <row r="921" spans="8:12" ht="12.75" hidden="1" x14ac:dyDescent="0.2">
      <c r="H921" s="24"/>
      <c r="I921" s="24"/>
      <c r="J921" s="24"/>
      <c r="K921" s="24"/>
      <c r="L921" s="24"/>
    </row>
    <row r="922" spans="8:12" ht="12.75" hidden="1" x14ac:dyDescent="0.2">
      <c r="H922" s="24"/>
      <c r="I922" s="24"/>
      <c r="J922" s="24"/>
      <c r="K922" s="24"/>
      <c r="L922" s="24"/>
    </row>
    <row r="923" spans="8:12" ht="12.75" hidden="1" x14ac:dyDescent="0.2">
      <c r="H923" s="24"/>
      <c r="I923" s="24"/>
      <c r="J923" s="24"/>
      <c r="K923" s="24"/>
      <c r="L923" s="24"/>
    </row>
    <row r="924" spans="8:12" ht="12.75" hidden="1" x14ac:dyDescent="0.2">
      <c r="H924" s="24"/>
      <c r="I924" s="24"/>
      <c r="J924" s="24"/>
      <c r="K924" s="24"/>
      <c r="L924" s="24"/>
    </row>
    <row r="925" spans="8:12" ht="12.75" hidden="1" x14ac:dyDescent="0.2">
      <c r="H925" s="24"/>
      <c r="I925" s="24"/>
      <c r="J925" s="24"/>
      <c r="K925" s="24"/>
      <c r="L925" s="24"/>
    </row>
    <row r="926" spans="8:12" ht="12.75" hidden="1" x14ac:dyDescent="0.2">
      <c r="H926" s="24"/>
      <c r="I926" s="24"/>
      <c r="J926" s="24"/>
      <c r="K926" s="24"/>
      <c r="L926" s="24"/>
    </row>
    <row r="927" spans="8:12" ht="12.75" hidden="1" x14ac:dyDescent="0.2">
      <c r="H927" s="24"/>
      <c r="I927" s="24"/>
      <c r="J927" s="24"/>
      <c r="K927" s="24"/>
      <c r="L927" s="24"/>
    </row>
    <row r="928" spans="8:12" ht="12.75" hidden="1" x14ac:dyDescent="0.2">
      <c r="H928" s="24"/>
      <c r="I928" s="24"/>
      <c r="J928" s="24"/>
      <c r="K928" s="24"/>
      <c r="L928" s="24"/>
    </row>
    <row r="929" spans="8:12" ht="12.75" hidden="1" x14ac:dyDescent="0.2">
      <c r="H929" s="24"/>
      <c r="I929" s="24"/>
      <c r="J929" s="24"/>
      <c r="K929" s="24"/>
      <c r="L929" s="24"/>
    </row>
    <row r="930" spans="8:12" ht="12.75" hidden="1" x14ac:dyDescent="0.2">
      <c r="H930" s="24"/>
      <c r="I930" s="24"/>
      <c r="J930" s="24"/>
      <c r="K930" s="24"/>
      <c r="L930" s="24"/>
    </row>
    <row r="931" spans="8:12" ht="12.75" hidden="1" x14ac:dyDescent="0.2">
      <c r="H931" s="24"/>
      <c r="I931" s="24"/>
      <c r="J931" s="24"/>
      <c r="K931" s="24"/>
      <c r="L931" s="24"/>
    </row>
    <row r="932" spans="8:12" ht="12.75" hidden="1" x14ac:dyDescent="0.2">
      <c r="H932" s="24"/>
      <c r="I932" s="24"/>
      <c r="J932" s="24"/>
      <c r="K932" s="24"/>
      <c r="L932" s="24"/>
    </row>
    <row r="933" spans="8:12" ht="12.75" hidden="1" x14ac:dyDescent="0.2">
      <c r="H933" s="24"/>
      <c r="I933" s="24"/>
      <c r="J933" s="24"/>
      <c r="K933" s="24"/>
      <c r="L933" s="24"/>
    </row>
    <row r="934" spans="8:12" ht="12.75" hidden="1" x14ac:dyDescent="0.2">
      <c r="H934" s="24"/>
      <c r="I934" s="24"/>
      <c r="J934" s="24"/>
      <c r="K934" s="24"/>
      <c r="L934" s="24"/>
    </row>
    <row r="935" spans="8:12" ht="12.75" hidden="1" x14ac:dyDescent="0.2">
      <c r="H935" s="24"/>
      <c r="I935" s="24"/>
      <c r="J935" s="24"/>
      <c r="K935" s="24"/>
      <c r="L935" s="24"/>
    </row>
    <row r="936" spans="8:12" ht="12.75" hidden="1" x14ac:dyDescent="0.2">
      <c r="H936" s="24"/>
      <c r="I936" s="24"/>
      <c r="J936" s="24"/>
      <c r="K936" s="24"/>
      <c r="L936" s="24"/>
    </row>
    <row r="937" spans="8:12" ht="12.75" hidden="1" x14ac:dyDescent="0.2">
      <c r="H937" s="24"/>
      <c r="I937" s="24"/>
      <c r="J937" s="24"/>
      <c r="K937" s="24"/>
      <c r="L937" s="24"/>
    </row>
    <row r="938" spans="8:12" ht="12.75" hidden="1" x14ac:dyDescent="0.2">
      <c r="H938" s="24"/>
      <c r="I938" s="24"/>
      <c r="J938" s="24"/>
      <c r="K938" s="24"/>
      <c r="L938" s="24"/>
    </row>
    <row r="939" spans="8:12" ht="12.75" hidden="1" x14ac:dyDescent="0.2">
      <c r="H939" s="24"/>
      <c r="I939" s="24"/>
      <c r="J939" s="24"/>
      <c r="K939" s="24"/>
      <c r="L939" s="24"/>
    </row>
    <row r="940" spans="8:12" ht="12.75" hidden="1" x14ac:dyDescent="0.2">
      <c r="H940" s="24"/>
      <c r="I940" s="24"/>
      <c r="J940" s="24"/>
      <c r="K940" s="24"/>
      <c r="L940" s="24"/>
    </row>
    <row r="941" spans="8:12" ht="12.75" hidden="1" x14ac:dyDescent="0.2">
      <c r="H941" s="24"/>
      <c r="I941" s="24"/>
      <c r="J941" s="24"/>
      <c r="K941" s="24"/>
      <c r="L941" s="24"/>
    </row>
    <row r="942" spans="8:12" ht="12.75" hidden="1" x14ac:dyDescent="0.2">
      <c r="H942" s="24"/>
      <c r="I942" s="24"/>
      <c r="J942" s="24"/>
      <c r="K942" s="24"/>
      <c r="L942" s="24"/>
    </row>
    <row r="943" spans="8:12" ht="12.75" hidden="1" x14ac:dyDescent="0.2">
      <c r="H943" s="24"/>
      <c r="I943" s="24"/>
      <c r="J943" s="24"/>
      <c r="K943" s="24"/>
      <c r="L943" s="24"/>
    </row>
    <row r="944" spans="8:12" ht="12.75" hidden="1" x14ac:dyDescent="0.2">
      <c r="H944" s="24"/>
      <c r="I944" s="24"/>
      <c r="J944" s="24"/>
      <c r="K944" s="24"/>
      <c r="L944" s="24"/>
    </row>
    <row r="945" spans="8:12" ht="12.75" hidden="1" x14ac:dyDescent="0.2">
      <c r="H945" s="24"/>
      <c r="I945" s="24"/>
      <c r="J945" s="24"/>
      <c r="K945" s="24"/>
      <c r="L945" s="24"/>
    </row>
    <row r="946" spans="8:12" ht="12.75" hidden="1" x14ac:dyDescent="0.2">
      <c r="H946" s="24"/>
      <c r="I946" s="24"/>
      <c r="J946" s="24"/>
      <c r="K946" s="24"/>
      <c r="L946" s="24"/>
    </row>
    <row r="947" spans="8:12" ht="12.75" hidden="1" x14ac:dyDescent="0.2">
      <c r="H947" s="24"/>
      <c r="I947" s="24"/>
      <c r="J947" s="24"/>
      <c r="K947" s="24"/>
      <c r="L947" s="24"/>
    </row>
    <row r="948" spans="8:12" ht="12.75" hidden="1" x14ac:dyDescent="0.2">
      <c r="H948" s="24"/>
      <c r="I948" s="24"/>
      <c r="J948" s="24"/>
      <c r="K948" s="24"/>
      <c r="L948" s="24"/>
    </row>
    <row r="949" spans="8:12" ht="12.75" hidden="1" x14ac:dyDescent="0.2">
      <c r="H949" s="24"/>
      <c r="I949" s="24"/>
      <c r="J949" s="24"/>
      <c r="K949" s="24"/>
      <c r="L949" s="24"/>
    </row>
    <row r="950" spans="8:12" ht="12.75" hidden="1" x14ac:dyDescent="0.2">
      <c r="H950" s="24"/>
      <c r="I950" s="24"/>
      <c r="J950" s="24"/>
      <c r="K950" s="24"/>
      <c r="L950" s="24"/>
    </row>
    <row r="951" spans="8:12" ht="12.75" hidden="1" x14ac:dyDescent="0.2">
      <c r="H951" s="24"/>
      <c r="I951" s="24"/>
      <c r="J951" s="24"/>
      <c r="K951" s="24"/>
      <c r="L951" s="24"/>
    </row>
    <row r="952" spans="8:12" ht="12.75" hidden="1" x14ac:dyDescent="0.2">
      <c r="H952" s="24"/>
      <c r="I952" s="24"/>
      <c r="J952" s="24"/>
      <c r="K952" s="24"/>
      <c r="L952" s="24"/>
    </row>
    <row r="953" spans="8:12" ht="12.75" hidden="1" x14ac:dyDescent="0.2">
      <c r="H953" s="24"/>
      <c r="I953" s="24"/>
      <c r="J953" s="24"/>
      <c r="K953" s="24"/>
      <c r="L953" s="24"/>
    </row>
    <row r="954" spans="8:12" ht="12.75" hidden="1" x14ac:dyDescent="0.2">
      <c r="H954" s="24"/>
      <c r="I954" s="24"/>
      <c r="J954" s="24"/>
      <c r="K954" s="24"/>
      <c r="L954" s="24"/>
    </row>
    <row r="955" spans="8:12" ht="12.75" hidden="1" x14ac:dyDescent="0.2">
      <c r="H955" s="24"/>
      <c r="I955" s="24"/>
      <c r="J955" s="24"/>
      <c r="K955" s="24"/>
      <c r="L955" s="24"/>
    </row>
    <row r="956" spans="8:12" ht="12.75" hidden="1" x14ac:dyDescent="0.2">
      <c r="H956" s="24"/>
      <c r="I956" s="24"/>
      <c r="J956" s="24"/>
      <c r="K956" s="24"/>
      <c r="L956" s="24"/>
    </row>
    <row r="957" spans="8:12" ht="12.75" hidden="1" x14ac:dyDescent="0.2">
      <c r="H957" s="24"/>
      <c r="I957" s="24"/>
      <c r="J957" s="24"/>
      <c r="K957" s="24"/>
      <c r="L957" s="24"/>
    </row>
    <row r="958" spans="8:12" ht="12.75" hidden="1" x14ac:dyDescent="0.2">
      <c r="H958" s="24"/>
      <c r="I958" s="24"/>
      <c r="J958" s="24"/>
      <c r="K958" s="24"/>
      <c r="L958" s="24"/>
    </row>
    <row r="959" spans="8:12" ht="12.75" hidden="1" x14ac:dyDescent="0.2">
      <c r="H959" s="24"/>
      <c r="I959" s="24"/>
      <c r="J959" s="24"/>
      <c r="K959" s="24"/>
      <c r="L959" s="24"/>
    </row>
    <row r="960" spans="8:12" ht="12.75" hidden="1" x14ac:dyDescent="0.2">
      <c r="H960" s="24"/>
      <c r="I960" s="24"/>
      <c r="J960" s="24"/>
      <c r="K960" s="24"/>
      <c r="L960" s="24"/>
    </row>
    <row r="961" spans="8:12" ht="12.75" hidden="1" x14ac:dyDescent="0.2">
      <c r="H961" s="24"/>
      <c r="I961" s="24"/>
      <c r="J961" s="24"/>
      <c r="K961" s="24"/>
      <c r="L961" s="24"/>
    </row>
    <row r="962" spans="8:12" ht="12.75" hidden="1" x14ac:dyDescent="0.2">
      <c r="H962" s="24"/>
      <c r="I962" s="24"/>
      <c r="J962" s="24"/>
      <c r="K962" s="24"/>
      <c r="L962" s="24"/>
    </row>
    <row r="963" spans="8:12" ht="12.75" hidden="1" x14ac:dyDescent="0.2">
      <c r="H963" s="24"/>
      <c r="I963" s="24"/>
      <c r="J963" s="24"/>
      <c r="K963" s="24"/>
      <c r="L963" s="24"/>
    </row>
    <row r="964" spans="8:12" ht="12.75" hidden="1" x14ac:dyDescent="0.2">
      <c r="H964" s="24"/>
      <c r="I964" s="24"/>
      <c r="J964" s="24"/>
      <c r="K964" s="24"/>
      <c r="L964" s="24"/>
    </row>
    <row r="965" spans="8:12" ht="12.75" hidden="1" x14ac:dyDescent="0.2">
      <c r="H965" s="24"/>
      <c r="I965" s="24"/>
      <c r="J965" s="24"/>
      <c r="K965" s="24"/>
      <c r="L965" s="24"/>
    </row>
    <row r="966" spans="8:12" ht="12.75" hidden="1" x14ac:dyDescent="0.2">
      <c r="H966" s="24"/>
      <c r="I966" s="24"/>
      <c r="J966" s="24"/>
      <c r="K966" s="24"/>
      <c r="L966" s="24"/>
    </row>
    <row r="967" spans="8:12" ht="12.75" hidden="1" x14ac:dyDescent="0.2">
      <c r="H967" s="24"/>
      <c r="I967" s="24"/>
      <c r="J967" s="24"/>
      <c r="K967" s="24"/>
      <c r="L967" s="24"/>
    </row>
    <row r="968" spans="8:12" ht="12.75" hidden="1" x14ac:dyDescent="0.2">
      <c r="H968" s="24"/>
      <c r="I968" s="24"/>
      <c r="J968" s="24"/>
      <c r="K968" s="24"/>
      <c r="L968" s="24"/>
    </row>
    <row r="969" spans="8:12" ht="12.75" hidden="1" x14ac:dyDescent="0.2">
      <c r="H969" s="24"/>
      <c r="I969" s="24"/>
      <c r="J969" s="24"/>
      <c r="K969" s="24"/>
      <c r="L969" s="24"/>
    </row>
    <row r="970" spans="8:12" ht="12.75" hidden="1" x14ac:dyDescent="0.2">
      <c r="H970" s="24"/>
      <c r="I970" s="24"/>
      <c r="J970" s="24"/>
      <c r="K970" s="24"/>
      <c r="L970" s="24"/>
    </row>
    <row r="971" spans="8:12" ht="12.75" hidden="1" x14ac:dyDescent="0.2">
      <c r="H971" s="24"/>
      <c r="I971" s="24"/>
      <c r="J971" s="24"/>
      <c r="K971" s="24"/>
      <c r="L971" s="24"/>
    </row>
    <row r="972" spans="8:12" ht="12.75" hidden="1" x14ac:dyDescent="0.2">
      <c r="H972" s="24"/>
      <c r="I972" s="24"/>
      <c r="J972" s="24"/>
      <c r="K972" s="24"/>
      <c r="L972" s="24"/>
    </row>
    <row r="973" spans="8:12" ht="12.75" hidden="1" x14ac:dyDescent="0.2">
      <c r="H973" s="24"/>
      <c r="I973" s="24"/>
      <c r="J973" s="24"/>
      <c r="K973" s="24"/>
      <c r="L973" s="24"/>
    </row>
    <row r="974" spans="8:12" ht="12.75" hidden="1" x14ac:dyDescent="0.2">
      <c r="H974" s="24"/>
      <c r="I974" s="24"/>
      <c r="J974" s="24"/>
      <c r="K974" s="24"/>
      <c r="L974" s="24"/>
    </row>
    <row r="975" spans="8:12" ht="12.75" hidden="1" x14ac:dyDescent="0.2">
      <c r="H975" s="24"/>
      <c r="I975" s="24"/>
      <c r="J975" s="24"/>
      <c r="K975" s="24"/>
      <c r="L975" s="24"/>
    </row>
    <row r="976" spans="8:12" ht="12.75" hidden="1" x14ac:dyDescent="0.2">
      <c r="H976" s="24"/>
      <c r="I976" s="24"/>
      <c r="J976" s="24"/>
      <c r="K976" s="24"/>
      <c r="L976" s="24"/>
    </row>
    <row r="977" spans="8:12" ht="12.75" hidden="1" x14ac:dyDescent="0.2">
      <c r="H977" s="24"/>
      <c r="I977" s="24"/>
      <c r="J977" s="24"/>
      <c r="K977" s="24"/>
      <c r="L977" s="24"/>
    </row>
    <row r="978" spans="8:12" ht="12.75" hidden="1" x14ac:dyDescent="0.2">
      <c r="H978" s="24"/>
      <c r="I978" s="24"/>
      <c r="J978" s="24"/>
      <c r="K978" s="24"/>
      <c r="L978" s="24"/>
    </row>
    <row r="979" spans="8:12" ht="12.75" hidden="1" x14ac:dyDescent="0.2">
      <c r="H979" s="24"/>
      <c r="I979" s="24"/>
      <c r="J979" s="24"/>
      <c r="K979" s="24"/>
      <c r="L979" s="24"/>
    </row>
    <row r="980" spans="8:12" ht="12.75" hidden="1" x14ac:dyDescent="0.2">
      <c r="H980" s="24"/>
      <c r="I980" s="24"/>
      <c r="J980" s="24"/>
      <c r="K980" s="24"/>
      <c r="L980" s="24"/>
    </row>
    <row r="981" spans="8:12" ht="12.75" hidden="1" x14ac:dyDescent="0.2">
      <c r="H981" s="24"/>
      <c r="I981" s="24"/>
      <c r="J981" s="24"/>
      <c r="K981" s="24"/>
      <c r="L981" s="24"/>
    </row>
    <row r="982" spans="8:12" ht="12.75" hidden="1" x14ac:dyDescent="0.2">
      <c r="H982" s="24"/>
      <c r="I982" s="24"/>
      <c r="J982" s="24"/>
      <c r="K982" s="24"/>
      <c r="L982" s="24"/>
    </row>
    <row r="983" spans="8:12" ht="12.75" hidden="1" x14ac:dyDescent="0.2">
      <c r="H983" s="24"/>
      <c r="I983" s="24"/>
      <c r="J983" s="24"/>
      <c r="K983" s="24"/>
      <c r="L983" s="24"/>
    </row>
    <row r="984" spans="8:12" ht="12.75" hidden="1" x14ac:dyDescent="0.2">
      <c r="H984" s="24"/>
      <c r="I984" s="24"/>
      <c r="J984" s="24"/>
      <c r="K984" s="24"/>
      <c r="L984" s="24"/>
    </row>
    <row r="985" spans="8:12" ht="12.75" hidden="1" x14ac:dyDescent="0.2">
      <c r="H985" s="24"/>
      <c r="I985" s="24"/>
      <c r="J985" s="24"/>
      <c r="K985" s="24"/>
      <c r="L985" s="24"/>
    </row>
    <row r="986" spans="8:12" ht="12.75" hidden="1" x14ac:dyDescent="0.2">
      <c r="H986" s="24"/>
      <c r="I986" s="24"/>
      <c r="J986" s="24"/>
      <c r="K986" s="24"/>
      <c r="L986" s="24"/>
    </row>
    <row r="987" spans="8:12" ht="12.75" hidden="1" x14ac:dyDescent="0.2">
      <c r="H987" s="24"/>
      <c r="I987" s="24"/>
      <c r="J987" s="24"/>
      <c r="K987" s="24"/>
      <c r="L987" s="24"/>
    </row>
    <row r="988" spans="8:12" ht="12.75" hidden="1" x14ac:dyDescent="0.2">
      <c r="H988" s="24"/>
      <c r="I988" s="24"/>
      <c r="J988" s="24"/>
      <c r="K988" s="24"/>
      <c r="L988" s="24"/>
    </row>
    <row r="989" spans="8:12" ht="12.75" hidden="1" x14ac:dyDescent="0.2">
      <c r="H989" s="24"/>
      <c r="I989" s="24"/>
      <c r="J989" s="24"/>
      <c r="K989" s="24"/>
      <c r="L989" s="24"/>
    </row>
    <row r="990" spans="8:12" ht="12.75" hidden="1" x14ac:dyDescent="0.2">
      <c r="H990" s="24"/>
      <c r="I990" s="24"/>
      <c r="J990" s="24"/>
      <c r="K990" s="24"/>
      <c r="L990" s="24"/>
    </row>
    <row r="991" spans="8:12" ht="12.75" hidden="1" x14ac:dyDescent="0.2">
      <c r="H991" s="24"/>
      <c r="I991" s="24"/>
      <c r="J991" s="24"/>
      <c r="K991" s="24"/>
      <c r="L991" s="24"/>
    </row>
    <row r="992" spans="8:12" ht="12.75" hidden="1" x14ac:dyDescent="0.2">
      <c r="H992" s="24"/>
      <c r="I992" s="24"/>
      <c r="J992" s="24"/>
      <c r="K992" s="24"/>
      <c r="L992" s="24"/>
    </row>
    <row r="993" spans="8:12" ht="12.75" hidden="1" x14ac:dyDescent="0.2">
      <c r="H993" s="24"/>
      <c r="I993" s="24"/>
      <c r="J993" s="24"/>
      <c r="K993" s="24"/>
      <c r="L993" s="24"/>
    </row>
    <row r="994" spans="8:12" ht="12.75" hidden="1" x14ac:dyDescent="0.2">
      <c r="H994" s="24"/>
      <c r="I994" s="24"/>
      <c r="J994" s="24"/>
      <c r="K994" s="24"/>
      <c r="L994" s="24"/>
    </row>
    <row r="995" spans="8:12" ht="12.75" hidden="1" x14ac:dyDescent="0.2">
      <c r="H995" s="24"/>
      <c r="I995" s="24"/>
      <c r="J995" s="24"/>
      <c r="K995" s="24"/>
      <c r="L995" s="24"/>
    </row>
    <row r="996" spans="8:12" ht="12.75" hidden="1" x14ac:dyDescent="0.2">
      <c r="H996" s="24"/>
      <c r="I996" s="24"/>
      <c r="J996" s="24"/>
      <c r="K996" s="24"/>
      <c r="L996" s="24"/>
    </row>
    <row r="997" spans="8:12" ht="12.75" hidden="1" x14ac:dyDescent="0.2">
      <c r="H997" s="24"/>
      <c r="I997" s="24"/>
      <c r="J997" s="24"/>
      <c r="K997" s="24"/>
      <c r="L997" s="24"/>
    </row>
    <row r="998" spans="8:12" ht="12.75" hidden="1" x14ac:dyDescent="0.2">
      <c r="H998" s="24"/>
      <c r="I998" s="24"/>
      <c r="J998" s="24"/>
      <c r="K998" s="24"/>
      <c r="L998" s="24"/>
    </row>
    <row r="999" spans="8:12" ht="12.75" hidden="1" x14ac:dyDescent="0.2">
      <c r="H999" s="24"/>
      <c r="I999" s="24"/>
      <c r="J999" s="24"/>
      <c r="K999" s="24"/>
      <c r="L999" s="24"/>
    </row>
    <row r="1000" spans="8:12" ht="12.75" hidden="1" x14ac:dyDescent="0.2">
      <c r="H1000" s="24"/>
      <c r="I1000" s="24"/>
      <c r="J1000" s="24"/>
      <c r="K1000" s="24"/>
      <c r="L1000" s="24"/>
    </row>
    <row r="1001" spans="8:12" ht="12.75" hidden="1" x14ac:dyDescent="0.2">
      <c r="H1001" s="24"/>
      <c r="I1001" s="24"/>
      <c r="J1001" s="24"/>
      <c r="K1001" s="24"/>
      <c r="L1001" s="24"/>
    </row>
    <row r="1002" spans="8:12" ht="12.75" hidden="1" x14ac:dyDescent="0.2">
      <c r="H1002" s="24"/>
      <c r="I1002" s="24"/>
      <c r="J1002" s="24"/>
      <c r="K1002" s="24"/>
      <c r="L1002" s="24"/>
    </row>
    <row r="1003" spans="8:12" ht="12.75" hidden="1" x14ac:dyDescent="0.2">
      <c r="H1003" s="24"/>
      <c r="I1003" s="24"/>
      <c r="J1003" s="24"/>
      <c r="K1003" s="24"/>
      <c r="L1003" s="24"/>
    </row>
    <row r="1004" spans="8:12" ht="12.75" hidden="1" x14ac:dyDescent="0.2">
      <c r="H1004" s="24"/>
      <c r="I1004" s="24"/>
      <c r="J1004" s="24"/>
      <c r="K1004" s="24"/>
      <c r="L1004" s="24"/>
    </row>
    <row r="1005" spans="8:12" ht="12.75" hidden="1" x14ac:dyDescent="0.2">
      <c r="H1005" s="24"/>
      <c r="I1005" s="24"/>
      <c r="J1005" s="24"/>
      <c r="K1005" s="24"/>
      <c r="L1005" s="24"/>
    </row>
    <row r="1006" spans="8:12" ht="12.75" hidden="1" x14ac:dyDescent="0.2">
      <c r="H1006" s="24"/>
      <c r="I1006" s="24"/>
      <c r="J1006" s="24"/>
      <c r="K1006" s="24"/>
      <c r="L1006" s="24"/>
    </row>
    <row r="1007" spans="8:12" ht="12.75" hidden="1" x14ac:dyDescent="0.2">
      <c r="H1007" s="24"/>
      <c r="I1007" s="24"/>
      <c r="J1007" s="24"/>
      <c r="K1007" s="24"/>
      <c r="L1007" s="24"/>
    </row>
    <row r="1008" spans="8:12" ht="12.75" hidden="1" x14ac:dyDescent="0.2">
      <c r="H1008" s="24"/>
      <c r="I1008" s="24"/>
      <c r="J1008" s="24"/>
      <c r="K1008" s="24"/>
      <c r="L1008" s="24"/>
    </row>
    <row r="1009" spans="8:12" ht="12.75" hidden="1" x14ac:dyDescent="0.2">
      <c r="H1009" s="24"/>
      <c r="I1009" s="24"/>
      <c r="J1009" s="24"/>
      <c r="K1009" s="24"/>
      <c r="L1009" s="24"/>
    </row>
    <row r="1010" spans="8:12" ht="12.75" hidden="1" x14ac:dyDescent="0.2">
      <c r="H1010" s="24"/>
      <c r="I1010" s="24"/>
      <c r="J1010" s="24"/>
      <c r="K1010" s="24"/>
      <c r="L1010" s="24"/>
    </row>
    <row r="1011" spans="8:12" ht="12.75" hidden="1" x14ac:dyDescent="0.2">
      <c r="H1011" s="24"/>
      <c r="I1011" s="24"/>
      <c r="J1011" s="24"/>
      <c r="K1011" s="24"/>
      <c r="L1011" s="24"/>
    </row>
    <row r="1012" spans="8:12" ht="12.75" hidden="1" x14ac:dyDescent="0.2">
      <c r="H1012" s="24"/>
      <c r="I1012" s="24"/>
      <c r="J1012" s="24"/>
      <c r="K1012" s="24"/>
      <c r="L1012" s="24"/>
    </row>
    <row r="1013" spans="8:12" ht="12.75" hidden="1" x14ac:dyDescent="0.2">
      <c r="H1013" s="24"/>
      <c r="I1013" s="24"/>
      <c r="J1013" s="24"/>
      <c r="K1013" s="24"/>
      <c r="L1013" s="24"/>
    </row>
    <row r="1014" spans="8:12" ht="12.75" hidden="1" x14ac:dyDescent="0.2">
      <c r="H1014" s="24"/>
      <c r="I1014" s="24"/>
      <c r="J1014" s="24"/>
      <c r="K1014" s="24"/>
      <c r="L1014" s="24"/>
    </row>
    <row r="1015" spans="8:12" ht="12.75" hidden="1" x14ac:dyDescent="0.2">
      <c r="H1015" s="24"/>
      <c r="I1015" s="24"/>
      <c r="J1015" s="24"/>
      <c r="K1015" s="24"/>
      <c r="L1015" s="24"/>
    </row>
    <row r="1016" spans="8:12" ht="12.75" hidden="1" x14ac:dyDescent="0.2">
      <c r="H1016" s="24"/>
      <c r="I1016" s="24"/>
      <c r="J1016" s="24"/>
      <c r="K1016" s="24"/>
      <c r="L1016" s="24"/>
    </row>
    <row r="1017" spans="8:12" ht="12.75" hidden="1" x14ac:dyDescent="0.2">
      <c r="H1017" s="24"/>
      <c r="I1017" s="24"/>
      <c r="J1017" s="24"/>
      <c r="K1017" s="24"/>
      <c r="L1017" s="24"/>
    </row>
    <row r="1018" spans="8:12" ht="12.75" hidden="1" x14ac:dyDescent="0.2">
      <c r="H1018" s="24"/>
      <c r="I1018" s="24"/>
      <c r="J1018" s="24"/>
      <c r="K1018" s="24"/>
      <c r="L1018" s="24"/>
    </row>
    <row r="1019" spans="8:12" ht="12.75" hidden="1" x14ac:dyDescent="0.2">
      <c r="H1019" s="24"/>
      <c r="I1019" s="24"/>
      <c r="J1019" s="24"/>
      <c r="K1019" s="24"/>
      <c r="L1019" s="24"/>
    </row>
    <row r="1020" spans="8:12" ht="12.75" hidden="1" x14ac:dyDescent="0.2">
      <c r="H1020" s="24"/>
      <c r="I1020" s="24"/>
      <c r="J1020" s="24"/>
      <c r="K1020" s="24"/>
      <c r="L1020" s="24"/>
    </row>
    <row r="1021" spans="8:12" ht="12.75" hidden="1" x14ac:dyDescent="0.2">
      <c r="H1021" s="24"/>
      <c r="I1021" s="24"/>
      <c r="J1021" s="24"/>
      <c r="K1021" s="24"/>
      <c r="L1021" s="24"/>
    </row>
    <row r="1022" spans="8:12" ht="12.75" hidden="1" x14ac:dyDescent="0.2">
      <c r="H1022" s="24"/>
      <c r="I1022" s="24"/>
      <c r="J1022" s="24"/>
      <c r="K1022" s="24"/>
      <c r="L1022" s="24"/>
    </row>
    <row r="1023" spans="8:12" ht="12.75" hidden="1" x14ac:dyDescent="0.2">
      <c r="H1023" s="24"/>
      <c r="I1023" s="24"/>
      <c r="J1023" s="24"/>
      <c r="K1023" s="24"/>
      <c r="L1023" s="24"/>
    </row>
    <row r="1024" spans="8:12" ht="12.75" hidden="1" x14ac:dyDescent="0.2">
      <c r="H1024" s="24"/>
      <c r="I1024" s="24"/>
      <c r="J1024" s="24"/>
      <c r="K1024" s="24"/>
      <c r="L1024" s="24"/>
    </row>
    <row r="1025" spans="8:12" ht="12.75" hidden="1" x14ac:dyDescent="0.2">
      <c r="H1025" s="24"/>
      <c r="I1025" s="24"/>
      <c r="J1025" s="24"/>
      <c r="K1025" s="24"/>
      <c r="L1025" s="24"/>
    </row>
    <row r="1026" spans="8:12" ht="12.75" hidden="1" x14ac:dyDescent="0.2">
      <c r="H1026" s="24"/>
      <c r="I1026" s="24"/>
      <c r="J1026" s="24"/>
      <c r="K1026" s="24"/>
      <c r="L1026" s="24"/>
    </row>
    <row r="1027" spans="8:12" ht="12.75" hidden="1" x14ac:dyDescent="0.2">
      <c r="H1027" s="24"/>
      <c r="I1027" s="24"/>
      <c r="J1027" s="24"/>
      <c r="K1027" s="24"/>
      <c r="L1027" s="24"/>
    </row>
    <row r="1028" spans="8:12" ht="12.75" hidden="1" x14ac:dyDescent="0.2">
      <c r="H1028" s="24"/>
      <c r="I1028" s="24"/>
      <c r="J1028" s="24"/>
      <c r="K1028" s="24"/>
      <c r="L1028" s="24"/>
    </row>
    <row r="1029" spans="8:12" ht="12.75" hidden="1" x14ac:dyDescent="0.2">
      <c r="H1029" s="24"/>
      <c r="I1029" s="24"/>
      <c r="J1029" s="24"/>
      <c r="K1029" s="24"/>
      <c r="L1029" s="24"/>
    </row>
    <row r="1030" spans="8:12" ht="12.75" hidden="1" x14ac:dyDescent="0.2">
      <c r="H1030" s="24"/>
      <c r="I1030" s="24"/>
      <c r="J1030" s="24"/>
      <c r="K1030" s="24"/>
      <c r="L1030" s="24"/>
    </row>
    <row r="1031" spans="8:12" ht="12.75" hidden="1" x14ac:dyDescent="0.2">
      <c r="H1031" s="24"/>
      <c r="I1031" s="24"/>
      <c r="J1031" s="24"/>
      <c r="K1031" s="24"/>
      <c r="L1031" s="24"/>
    </row>
    <row r="1032" spans="8:12" ht="12.75" hidden="1" x14ac:dyDescent="0.2">
      <c r="H1032" s="24"/>
      <c r="I1032" s="24"/>
      <c r="J1032" s="24"/>
      <c r="K1032" s="24"/>
      <c r="L1032" s="24"/>
    </row>
    <row r="1033" spans="8:12" ht="12.75" hidden="1" x14ac:dyDescent="0.2">
      <c r="H1033" s="24"/>
      <c r="I1033" s="24"/>
      <c r="J1033" s="24"/>
      <c r="K1033" s="24"/>
      <c r="L1033" s="24"/>
    </row>
    <row r="1034" spans="8:12" ht="12.75" hidden="1" x14ac:dyDescent="0.2">
      <c r="H1034" s="24"/>
      <c r="I1034" s="24"/>
      <c r="J1034" s="24"/>
      <c r="K1034" s="24"/>
      <c r="L1034" s="24"/>
    </row>
    <row r="1035" spans="8:12" ht="12.75" hidden="1" x14ac:dyDescent="0.2">
      <c r="H1035" s="24"/>
      <c r="I1035" s="24"/>
      <c r="J1035" s="24"/>
      <c r="K1035" s="24"/>
      <c r="L1035" s="24"/>
    </row>
    <row r="1036" spans="8:12" ht="12.75" hidden="1" x14ac:dyDescent="0.2">
      <c r="H1036" s="24"/>
      <c r="I1036" s="24"/>
      <c r="J1036" s="24"/>
      <c r="K1036" s="24"/>
      <c r="L1036" s="24"/>
    </row>
    <row r="1037" spans="8:12" ht="12.75" hidden="1" x14ac:dyDescent="0.2">
      <c r="H1037" s="24"/>
      <c r="I1037" s="24"/>
      <c r="J1037" s="24"/>
      <c r="K1037" s="24"/>
      <c r="L1037" s="24"/>
    </row>
    <row r="1038" spans="8:12" ht="12.75" hidden="1" x14ac:dyDescent="0.2">
      <c r="H1038" s="24"/>
      <c r="I1038" s="24"/>
      <c r="J1038" s="24"/>
      <c r="K1038" s="24"/>
      <c r="L1038" s="24"/>
    </row>
    <row r="1039" spans="8:12" ht="12.75" hidden="1" x14ac:dyDescent="0.2">
      <c r="H1039" s="24"/>
      <c r="I1039" s="24"/>
      <c r="J1039" s="24"/>
      <c r="K1039" s="24"/>
      <c r="L1039" s="24"/>
    </row>
    <row r="1040" spans="8:12" ht="12.75" hidden="1" x14ac:dyDescent="0.2">
      <c r="H1040" s="24"/>
      <c r="I1040" s="24"/>
      <c r="J1040" s="24"/>
      <c r="K1040" s="24"/>
      <c r="L1040" s="24"/>
    </row>
    <row r="1041" spans="8:12" ht="12.75" hidden="1" x14ac:dyDescent="0.2">
      <c r="H1041" s="24"/>
      <c r="I1041" s="24"/>
      <c r="J1041" s="24"/>
      <c r="K1041" s="24"/>
      <c r="L1041" s="24"/>
    </row>
    <row r="1042" spans="8:12" ht="12.75" hidden="1" x14ac:dyDescent="0.2">
      <c r="H1042" s="24"/>
      <c r="I1042" s="24"/>
      <c r="J1042" s="24"/>
      <c r="K1042" s="24"/>
      <c r="L1042" s="24"/>
    </row>
    <row r="1043" spans="8:12" ht="12.75" hidden="1" x14ac:dyDescent="0.2">
      <c r="H1043" s="24"/>
      <c r="I1043" s="24"/>
      <c r="J1043" s="24"/>
      <c r="K1043" s="24"/>
      <c r="L1043" s="24"/>
    </row>
    <row r="1044" spans="8:12" ht="12.75" hidden="1" x14ac:dyDescent="0.2">
      <c r="H1044" s="24"/>
      <c r="I1044" s="24"/>
      <c r="J1044" s="24"/>
      <c r="K1044" s="24"/>
      <c r="L1044" s="24"/>
    </row>
    <row r="1045" spans="8:12" ht="12.75" hidden="1" x14ac:dyDescent="0.2">
      <c r="H1045" s="24"/>
      <c r="I1045" s="24"/>
      <c r="J1045" s="24"/>
      <c r="K1045" s="24"/>
      <c r="L1045" s="24"/>
    </row>
    <row r="1046" spans="8:12" ht="12.75" hidden="1" x14ac:dyDescent="0.2">
      <c r="H1046" s="24"/>
      <c r="I1046" s="24"/>
      <c r="J1046" s="24"/>
      <c r="K1046" s="24"/>
      <c r="L1046" s="24"/>
    </row>
    <row r="1047" spans="8:12" ht="12.75" hidden="1" x14ac:dyDescent="0.2">
      <c r="H1047" s="24"/>
      <c r="I1047" s="24"/>
      <c r="J1047" s="24"/>
      <c r="K1047" s="24"/>
      <c r="L1047" s="24"/>
    </row>
    <row r="1048" spans="8:12" ht="12.75" hidden="1" x14ac:dyDescent="0.2">
      <c r="H1048" s="24"/>
      <c r="I1048" s="24"/>
      <c r="J1048" s="24"/>
      <c r="K1048" s="24"/>
      <c r="L1048" s="24"/>
    </row>
    <row r="1049" spans="8:12" ht="12.75" hidden="1" x14ac:dyDescent="0.2">
      <c r="H1049" s="24"/>
      <c r="I1049" s="24"/>
      <c r="J1049" s="24"/>
      <c r="K1049" s="24"/>
      <c r="L1049" s="24"/>
    </row>
    <row r="1050" spans="8:12" ht="12.75" hidden="1" x14ac:dyDescent="0.2">
      <c r="H1050" s="24"/>
      <c r="I1050" s="24"/>
      <c r="J1050" s="24"/>
      <c r="K1050" s="24"/>
      <c r="L1050" s="24"/>
    </row>
    <row r="1051" spans="8:12" ht="12.75" hidden="1" x14ac:dyDescent="0.2">
      <c r="H1051" s="24"/>
      <c r="I1051" s="24"/>
      <c r="J1051" s="24"/>
      <c r="K1051" s="24"/>
      <c r="L1051" s="24"/>
    </row>
    <row r="1052" spans="8:12" ht="12.75" hidden="1" x14ac:dyDescent="0.2">
      <c r="H1052" s="24"/>
      <c r="I1052" s="24"/>
      <c r="J1052" s="24"/>
      <c r="K1052" s="24"/>
      <c r="L1052" s="24"/>
    </row>
    <row r="1053" spans="8:12" ht="12.75" hidden="1" x14ac:dyDescent="0.2">
      <c r="H1053" s="24"/>
      <c r="I1053" s="24"/>
      <c r="J1053" s="24"/>
      <c r="K1053" s="24"/>
      <c r="L1053" s="24"/>
    </row>
    <row r="1054" spans="8:12" ht="12.75" hidden="1" x14ac:dyDescent="0.2">
      <c r="H1054" s="24"/>
      <c r="I1054" s="24"/>
      <c r="J1054" s="24"/>
      <c r="K1054" s="24"/>
      <c r="L1054" s="24"/>
    </row>
    <row r="1055" spans="8:12" ht="12.75" hidden="1" x14ac:dyDescent="0.2">
      <c r="H1055" s="24"/>
      <c r="I1055" s="24"/>
      <c r="J1055" s="24"/>
      <c r="K1055" s="24"/>
      <c r="L1055" s="24"/>
    </row>
    <row r="1056" spans="8:12" ht="12.75" hidden="1" x14ac:dyDescent="0.2">
      <c r="H1056" s="24"/>
      <c r="I1056" s="24"/>
      <c r="J1056" s="24"/>
      <c r="K1056" s="24"/>
      <c r="L1056" s="24"/>
    </row>
    <row r="1057" spans="8:12" ht="12.75" hidden="1" x14ac:dyDescent="0.2">
      <c r="H1057" s="24"/>
      <c r="I1057" s="24"/>
      <c r="J1057" s="24"/>
      <c r="K1057" s="24"/>
      <c r="L1057" s="24"/>
    </row>
    <row r="1058" spans="8:12" ht="12.75" hidden="1" x14ac:dyDescent="0.2">
      <c r="H1058" s="24"/>
      <c r="I1058" s="24"/>
      <c r="J1058" s="24"/>
      <c r="K1058" s="24"/>
      <c r="L1058" s="24"/>
    </row>
    <row r="1059" spans="8:12" ht="12.75" hidden="1" x14ac:dyDescent="0.2">
      <c r="H1059" s="24"/>
      <c r="I1059" s="24"/>
      <c r="J1059" s="24"/>
      <c r="K1059" s="24"/>
      <c r="L1059" s="24"/>
    </row>
    <row r="1060" spans="8:12" ht="12.75" hidden="1" x14ac:dyDescent="0.2">
      <c r="H1060" s="24"/>
      <c r="I1060" s="24"/>
      <c r="J1060" s="24"/>
      <c r="K1060" s="24"/>
      <c r="L1060" s="24"/>
    </row>
    <row r="1061" spans="8:12" ht="12.75" hidden="1" x14ac:dyDescent="0.2">
      <c r="H1061" s="24"/>
      <c r="I1061" s="24"/>
      <c r="J1061" s="24"/>
      <c r="K1061" s="24"/>
      <c r="L1061" s="24"/>
    </row>
    <row r="1062" spans="8:12" ht="12.75" hidden="1" x14ac:dyDescent="0.2">
      <c r="H1062" s="24"/>
      <c r="I1062" s="24"/>
      <c r="J1062" s="24"/>
      <c r="K1062" s="24"/>
      <c r="L1062" s="24"/>
    </row>
    <row r="1063" spans="8:12" ht="12.75" hidden="1" x14ac:dyDescent="0.2">
      <c r="H1063" s="24"/>
      <c r="I1063" s="24"/>
      <c r="J1063" s="24"/>
      <c r="K1063" s="24"/>
      <c r="L1063" s="24"/>
    </row>
    <row r="1064" spans="8:12" ht="12.75" hidden="1" x14ac:dyDescent="0.2">
      <c r="H1064" s="24"/>
      <c r="I1064" s="24"/>
      <c r="J1064" s="24"/>
      <c r="K1064" s="24"/>
      <c r="L1064" s="24"/>
    </row>
    <row r="1065" spans="8:12" ht="12.75" hidden="1" x14ac:dyDescent="0.2">
      <c r="H1065" s="24"/>
      <c r="I1065" s="24"/>
      <c r="J1065" s="24"/>
      <c r="K1065" s="24"/>
      <c r="L1065" s="24"/>
    </row>
    <row r="1066" spans="8:12" ht="12.75" hidden="1" x14ac:dyDescent="0.2">
      <c r="H1066" s="24"/>
      <c r="I1066" s="24"/>
      <c r="J1066" s="24"/>
      <c r="K1066" s="24"/>
      <c r="L1066" s="24"/>
    </row>
    <row r="1067" spans="8:12" ht="12.75" hidden="1" x14ac:dyDescent="0.2">
      <c r="H1067" s="24"/>
      <c r="I1067" s="24"/>
      <c r="J1067" s="24"/>
      <c r="K1067" s="24"/>
      <c r="L1067" s="24"/>
    </row>
    <row r="1068" spans="8:12" ht="12.75" hidden="1" x14ac:dyDescent="0.2">
      <c r="H1068" s="24"/>
      <c r="I1068" s="24"/>
      <c r="J1068" s="24"/>
      <c r="K1068" s="24"/>
      <c r="L1068" s="24"/>
    </row>
    <row r="1069" spans="8:12" ht="12.75" hidden="1" x14ac:dyDescent="0.2">
      <c r="H1069" s="24"/>
      <c r="I1069" s="24"/>
      <c r="J1069" s="24"/>
      <c r="K1069" s="24"/>
      <c r="L1069" s="24"/>
    </row>
    <row r="1070" spans="8:12" ht="12.75" hidden="1" x14ac:dyDescent="0.2">
      <c r="H1070" s="24"/>
      <c r="I1070" s="24"/>
      <c r="J1070" s="24"/>
      <c r="K1070" s="24"/>
      <c r="L1070" s="24"/>
    </row>
    <row r="1071" spans="8:12" ht="12.75" hidden="1" x14ac:dyDescent="0.2">
      <c r="H1071" s="24"/>
      <c r="I1071" s="24"/>
      <c r="J1071" s="24"/>
      <c r="K1071" s="24"/>
      <c r="L1071" s="24"/>
    </row>
    <row r="1072" spans="8:12" ht="12.75" hidden="1" x14ac:dyDescent="0.2">
      <c r="H1072" s="24"/>
      <c r="I1072" s="24"/>
      <c r="J1072" s="24"/>
      <c r="K1072" s="24"/>
      <c r="L1072" s="24"/>
    </row>
    <row r="1073" spans="8:12" ht="12.75" hidden="1" x14ac:dyDescent="0.2">
      <c r="H1073" s="24"/>
      <c r="I1073" s="24"/>
      <c r="J1073" s="24"/>
      <c r="K1073" s="24"/>
      <c r="L1073" s="24"/>
    </row>
    <row r="1074" spans="8:12" ht="12.75" hidden="1" x14ac:dyDescent="0.2">
      <c r="H1074" s="24"/>
      <c r="I1074" s="24"/>
      <c r="J1074" s="24"/>
      <c r="K1074" s="24"/>
      <c r="L1074" s="24"/>
    </row>
    <row r="1075" spans="8:12" ht="12.75" hidden="1" x14ac:dyDescent="0.2">
      <c r="H1075" s="24"/>
      <c r="I1075" s="24"/>
      <c r="J1075" s="24"/>
      <c r="K1075" s="24"/>
      <c r="L1075" s="24"/>
    </row>
    <row r="1076" spans="8:12" ht="12.75" hidden="1" x14ac:dyDescent="0.2">
      <c r="H1076" s="24"/>
      <c r="I1076" s="24"/>
      <c r="J1076" s="24"/>
      <c r="K1076" s="24"/>
      <c r="L1076" s="24"/>
    </row>
    <row r="1077" spans="8:12" ht="12.75" hidden="1" x14ac:dyDescent="0.2">
      <c r="H1077" s="24"/>
      <c r="I1077" s="24"/>
      <c r="J1077" s="24"/>
      <c r="K1077" s="24"/>
      <c r="L1077" s="24"/>
    </row>
    <row r="1078" spans="8:12" ht="12.75" hidden="1" x14ac:dyDescent="0.2">
      <c r="H1078" s="24"/>
      <c r="I1078" s="24"/>
      <c r="J1078" s="24"/>
      <c r="K1078" s="24"/>
      <c r="L1078" s="24"/>
    </row>
    <row r="1079" spans="8:12" ht="12.75" hidden="1" x14ac:dyDescent="0.2">
      <c r="H1079" s="24"/>
      <c r="I1079" s="24"/>
      <c r="J1079" s="24"/>
      <c r="K1079" s="24"/>
      <c r="L1079" s="24"/>
    </row>
    <row r="1080" spans="8:12" ht="12.75" hidden="1" x14ac:dyDescent="0.2">
      <c r="H1080" s="24"/>
      <c r="I1080" s="24"/>
      <c r="J1080" s="24"/>
      <c r="K1080" s="24"/>
      <c r="L1080" s="24"/>
    </row>
    <row r="1081" spans="8:12" ht="12.75" hidden="1" x14ac:dyDescent="0.2">
      <c r="H1081" s="24"/>
      <c r="I1081" s="24"/>
      <c r="J1081" s="24"/>
      <c r="K1081" s="24"/>
      <c r="L1081" s="24"/>
    </row>
    <row r="1082" spans="8:12" ht="12.75" hidden="1" x14ac:dyDescent="0.2">
      <c r="H1082" s="24"/>
      <c r="I1082" s="24"/>
      <c r="J1082" s="24"/>
      <c r="K1082" s="24"/>
      <c r="L1082" s="24"/>
    </row>
    <row r="1083" spans="8:12" ht="12.75" hidden="1" x14ac:dyDescent="0.2">
      <c r="H1083" s="24"/>
      <c r="I1083" s="24"/>
      <c r="J1083" s="24"/>
      <c r="K1083" s="24"/>
      <c r="L1083" s="24"/>
    </row>
    <row r="1084" spans="8:12" ht="12.75" hidden="1" x14ac:dyDescent="0.2">
      <c r="H1084" s="24"/>
      <c r="I1084" s="24"/>
      <c r="J1084" s="24"/>
      <c r="K1084" s="24"/>
      <c r="L1084" s="24"/>
    </row>
    <row r="1085" spans="8:12" ht="12.75" hidden="1" x14ac:dyDescent="0.2">
      <c r="H1085" s="24"/>
      <c r="I1085" s="24"/>
      <c r="J1085" s="24"/>
      <c r="K1085" s="24"/>
      <c r="L1085" s="24"/>
    </row>
    <row r="1086" spans="8:12" ht="12.75" hidden="1" x14ac:dyDescent="0.2">
      <c r="H1086" s="24"/>
      <c r="I1086" s="24"/>
      <c r="J1086" s="24"/>
      <c r="K1086" s="24"/>
      <c r="L1086" s="24"/>
    </row>
    <row r="1087" spans="8:12" ht="12.75" hidden="1" x14ac:dyDescent="0.2">
      <c r="H1087" s="24"/>
      <c r="I1087" s="24"/>
      <c r="J1087" s="24"/>
      <c r="K1087" s="24"/>
      <c r="L1087" s="24"/>
    </row>
    <row r="1088" spans="8:12" ht="12.75" hidden="1" x14ac:dyDescent="0.2">
      <c r="H1088" s="24"/>
      <c r="I1088" s="24"/>
      <c r="J1088" s="24"/>
      <c r="K1088" s="24"/>
      <c r="L1088" s="24"/>
    </row>
    <row r="1089" spans="8:12" ht="12.75" hidden="1" x14ac:dyDescent="0.2">
      <c r="H1089" s="24"/>
      <c r="I1089" s="24"/>
      <c r="J1089" s="24"/>
      <c r="K1089" s="24"/>
      <c r="L1089" s="24"/>
    </row>
    <row r="1090" spans="8:12" ht="12.75" hidden="1" x14ac:dyDescent="0.2">
      <c r="H1090" s="24"/>
      <c r="I1090" s="24"/>
      <c r="J1090" s="24"/>
      <c r="K1090" s="24"/>
      <c r="L1090" s="24"/>
    </row>
    <row r="1091" spans="8:12" ht="12.75" hidden="1" x14ac:dyDescent="0.2">
      <c r="H1091" s="24"/>
      <c r="I1091" s="24"/>
      <c r="J1091" s="24"/>
      <c r="K1091" s="24"/>
      <c r="L1091" s="24"/>
    </row>
    <row r="1092" spans="8:12" ht="12.75" hidden="1" x14ac:dyDescent="0.2">
      <c r="H1092" s="24"/>
      <c r="I1092" s="24"/>
      <c r="J1092" s="24"/>
      <c r="K1092" s="24"/>
      <c r="L1092" s="24"/>
    </row>
    <row r="1093" spans="8:12" ht="12.75" hidden="1" x14ac:dyDescent="0.2">
      <c r="H1093" s="24"/>
      <c r="I1093" s="24"/>
      <c r="J1093" s="24"/>
      <c r="K1093" s="24"/>
      <c r="L1093" s="24"/>
    </row>
    <row r="1094" spans="8:12" ht="12.75" hidden="1" x14ac:dyDescent="0.2">
      <c r="H1094" s="24"/>
      <c r="I1094" s="24"/>
      <c r="J1094" s="24"/>
      <c r="K1094" s="24"/>
      <c r="L1094" s="24"/>
    </row>
    <row r="1095" spans="8:12" ht="12.75" hidden="1" x14ac:dyDescent="0.2">
      <c r="H1095" s="24"/>
      <c r="I1095" s="24"/>
      <c r="J1095" s="24"/>
      <c r="K1095" s="24"/>
      <c r="L1095" s="24"/>
    </row>
    <row r="1096" spans="8:12" ht="12.75" hidden="1" x14ac:dyDescent="0.2">
      <c r="H1096" s="24"/>
      <c r="I1096" s="24"/>
      <c r="J1096" s="24"/>
      <c r="K1096" s="24"/>
      <c r="L1096" s="24"/>
    </row>
    <row r="1097" spans="8:12" ht="12.75" hidden="1" x14ac:dyDescent="0.2">
      <c r="H1097" s="24"/>
      <c r="I1097" s="24"/>
      <c r="J1097" s="24"/>
      <c r="K1097" s="24"/>
      <c r="L1097" s="24"/>
    </row>
    <row r="1098" spans="8:12" ht="12.75" hidden="1" x14ac:dyDescent="0.2">
      <c r="H1098" s="24"/>
      <c r="I1098" s="24"/>
      <c r="J1098" s="24"/>
      <c r="K1098" s="24"/>
      <c r="L1098" s="24"/>
    </row>
    <row r="1099" spans="8:12" ht="12.75" hidden="1" x14ac:dyDescent="0.2">
      <c r="H1099" s="24"/>
      <c r="I1099" s="24"/>
      <c r="J1099" s="24"/>
      <c r="K1099" s="24"/>
      <c r="L1099" s="24"/>
    </row>
    <row r="1100" spans="8:12" ht="12.75" hidden="1" x14ac:dyDescent="0.2">
      <c r="H1100" s="24"/>
      <c r="I1100" s="24"/>
      <c r="J1100" s="24"/>
      <c r="K1100" s="24"/>
      <c r="L1100" s="24"/>
    </row>
    <row r="1101" spans="8:12" ht="12.75" hidden="1" x14ac:dyDescent="0.2">
      <c r="H1101" s="24"/>
      <c r="I1101" s="24"/>
      <c r="J1101" s="24"/>
      <c r="K1101" s="24"/>
      <c r="L1101" s="24"/>
    </row>
    <row r="1102" spans="8:12" ht="12.75" hidden="1" x14ac:dyDescent="0.2">
      <c r="H1102" s="24"/>
      <c r="I1102" s="24"/>
      <c r="J1102" s="24"/>
      <c r="K1102" s="24"/>
      <c r="L1102" s="24"/>
    </row>
    <row r="1103" spans="8:12" ht="12.75" hidden="1" x14ac:dyDescent="0.2">
      <c r="H1103" s="24"/>
      <c r="I1103" s="24"/>
      <c r="J1103" s="24"/>
      <c r="K1103" s="24"/>
      <c r="L1103" s="24"/>
    </row>
    <row r="1104" spans="8:12" ht="12.75" hidden="1" x14ac:dyDescent="0.2">
      <c r="H1104" s="24"/>
      <c r="I1104" s="24"/>
      <c r="J1104" s="24"/>
      <c r="K1104" s="24"/>
      <c r="L1104" s="24"/>
    </row>
    <row r="1105" spans="8:12" ht="12.75" hidden="1" x14ac:dyDescent="0.2">
      <c r="H1105" s="24"/>
      <c r="I1105" s="24"/>
      <c r="J1105" s="24"/>
      <c r="K1105" s="24"/>
      <c r="L1105" s="24"/>
    </row>
    <row r="1106" spans="8:12" ht="12.75" hidden="1" x14ac:dyDescent="0.2">
      <c r="H1106" s="24"/>
      <c r="I1106" s="24"/>
      <c r="J1106" s="24"/>
      <c r="K1106" s="24"/>
      <c r="L1106" s="24"/>
    </row>
    <row r="1107" spans="8:12" ht="12.75" hidden="1" x14ac:dyDescent="0.2">
      <c r="H1107" s="24"/>
      <c r="I1107" s="24"/>
      <c r="J1107" s="24"/>
      <c r="K1107" s="24"/>
      <c r="L1107" s="24"/>
    </row>
    <row r="1108" spans="8:12" ht="12.75" hidden="1" x14ac:dyDescent="0.2">
      <c r="H1108" s="24"/>
      <c r="I1108" s="24"/>
      <c r="J1108" s="24"/>
      <c r="K1108" s="24"/>
      <c r="L1108" s="24"/>
    </row>
    <row r="1109" spans="8:12" ht="12.75" hidden="1" x14ac:dyDescent="0.2">
      <c r="H1109" s="24"/>
      <c r="I1109" s="24"/>
      <c r="J1109" s="24"/>
      <c r="K1109" s="24"/>
      <c r="L1109" s="24"/>
    </row>
    <row r="1110" spans="8:12" ht="12.75" hidden="1" x14ac:dyDescent="0.2">
      <c r="H1110" s="24"/>
      <c r="I1110" s="24"/>
      <c r="J1110" s="24"/>
      <c r="K1110" s="24"/>
      <c r="L1110" s="24"/>
    </row>
    <row r="1111" spans="8:12" ht="12.75" hidden="1" x14ac:dyDescent="0.2">
      <c r="H1111" s="24"/>
      <c r="I1111" s="24"/>
      <c r="J1111" s="24"/>
      <c r="K1111" s="24"/>
      <c r="L1111" s="24"/>
    </row>
    <row r="1112" spans="8:12" ht="12.75" hidden="1" x14ac:dyDescent="0.2">
      <c r="H1112" s="24"/>
      <c r="I1112" s="24"/>
      <c r="J1112" s="24"/>
      <c r="K1112" s="24"/>
      <c r="L1112" s="24"/>
    </row>
    <row r="1113" spans="8:12" ht="12.75" hidden="1" x14ac:dyDescent="0.2">
      <c r="H1113" s="24"/>
      <c r="I1113" s="24"/>
      <c r="J1113" s="24"/>
      <c r="K1113" s="24"/>
      <c r="L1113" s="24"/>
    </row>
    <row r="1114" spans="8:12" ht="12.75" hidden="1" x14ac:dyDescent="0.2">
      <c r="H1114" s="24"/>
      <c r="I1114" s="24"/>
      <c r="J1114" s="24"/>
      <c r="K1114" s="24"/>
      <c r="L1114" s="24"/>
    </row>
    <row r="1115" spans="8:12" ht="12.75" hidden="1" x14ac:dyDescent="0.2">
      <c r="H1115" s="24"/>
      <c r="I1115" s="24"/>
      <c r="J1115" s="24"/>
      <c r="K1115" s="24"/>
      <c r="L1115" s="24"/>
    </row>
    <row r="1116" spans="8:12" ht="12.75" hidden="1" x14ac:dyDescent="0.2">
      <c r="H1116" s="24"/>
      <c r="I1116" s="24"/>
      <c r="J1116" s="24"/>
      <c r="K1116" s="24"/>
      <c r="L1116" s="24"/>
    </row>
    <row r="1117" spans="8:12" ht="12.75" hidden="1" x14ac:dyDescent="0.2">
      <c r="H1117" s="24"/>
      <c r="I1117" s="24"/>
      <c r="J1117" s="24"/>
      <c r="K1117" s="24"/>
      <c r="L1117" s="24"/>
    </row>
    <row r="1118" spans="8:12" ht="12.75" hidden="1" x14ac:dyDescent="0.2">
      <c r="H1118" s="24"/>
      <c r="I1118" s="24"/>
      <c r="J1118" s="24"/>
      <c r="K1118" s="24"/>
      <c r="L1118" s="24"/>
    </row>
    <row r="1119" spans="8:12" ht="12.75" hidden="1" x14ac:dyDescent="0.2">
      <c r="H1119" s="24"/>
      <c r="I1119" s="24"/>
      <c r="J1119" s="24"/>
      <c r="K1119" s="24"/>
      <c r="L1119" s="24"/>
    </row>
    <row r="1120" spans="8:12" ht="12.75" hidden="1" x14ac:dyDescent="0.2">
      <c r="H1120" s="24"/>
      <c r="I1120" s="24"/>
      <c r="J1120" s="24"/>
      <c r="K1120" s="24"/>
      <c r="L1120" s="24"/>
    </row>
    <row r="1121" spans="8:12" ht="12.75" hidden="1" x14ac:dyDescent="0.2">
      <c r="H1121" s="24"/>
      <c r="I1121" s="24"/>
      <c r="J1121" s="24"/>
      <c r="K1121" s="24"/>
      <c r="L1121" s="24"/>
    </row>
    <row r="1122" spans="8:12" ht="12.75" hidden="1" x14ac:dyDescent="0.2">
      <c r="H1122" s="24"/>
      <c r="I1122" s="24"/>
      <c r="J1122" s="24"/>
      <c r="K1122" s="24"/>
      <c r="L1122" s="24"/>
    </row>
    <row r="1123" spans="8:12" ht="12.75" hidden="1" x14ac:dyDescent="0.2">
      <c r="H1123" s="24"/>
      <c r="I1123" s="24"/>
      <c r="J1123" s="24"/>
      <c r="K1123" s="24"/>
      <c r="L1123" s="24"/>
    </row>
    <row r="1124" spans="8:12" ht="12.75" hidden="1" x14ac:dyDescent="0.2">
      <c r="H1124" s="24"/>
      <c r="I1124" s="24"/>
      <c r="J1124" s="24"/>
      <c r="K1124" s="24"/>
      <c r="L1124" s="24"/>
    </row>
    <row r="1125" spans="8:12" ht="12.75" hidden="1" x14ac:dyDescent="0.2">
      <c r="H1125" s="24"/>
      <c r="I1125" s="24"/>
      <c r="J1125" s="24"/>
      <c r="K1125" s="24"/>
      <c r="L1125" s="24"/>
    </row>
    <row r="1126" spans="8:12" ht="12.75" hidden="1" x14ac:dyDescent="0.2">
      <c r="H1126" s="24"/>
      <c r="I1126" s="24"/>
      <c r="J1126" s="24"/>
      <c r="K1126" s="24"/>
      <c r="L1126" s="24"/>
    </row>
    <row r="1127" spans="8:12" ht="12.75" hidden="1" x14ac:dyDescent="0.2">
      <c r="H1127" s="24"/>
      <c r="I1127" s="24"/>
      <c r="J1127" s="24"/>
      <c r="K1127" s="24"/>
      <c r="L1127" s="24"/>
    </row>
    <row r="1128" spans="8:12" ht="12.75" hidden="1" x14ac:dyDescent="0.2">
      <c r="H1128" s="24"/>
      <c r="I1128" s="24"/>
      <c r="J1128" s="24"/>
      <c r="K1128" s="24"/>
      <c r="L1128" s="24"/>
    </row>
    <row r="1129" spans="8:12" ht="12.75" hidden="1" x14ac:dyDescent="0.2">
      <c r="H1129" s="24"/>
      <c r="I1129" s="24"/>
      <c r="J1129" s="24"/>
      <c r="K1129" s="24"/>
      <c r="L1129" s="24"/>
    </row>
    <row r="1130" spans="8:12" ht="12.75" hidden="1" x14ac:dyDescent="0.2">
      <c r="H1130" s="24"/>
      <c r="I1130" s="24"/>
      <c r="J1130" s="24"/>
      <c r="K1130" s="24"/>
      <c r="L1130" s="24"/>
    </row>
    <row r="1131" spans="8:12" ht="12.75" hidden="1" x14ac:dyDescent="0.2">
      <c r="H1131" s="24"/>
      <c r="I1131" s="24"/>
      <c r="J1131" s="24"/>
      <c r="K1131" s="24"/>
      <c r="L1131" s="24"/>
    </row>
    <row r="1132" spans="8:12" ht="12.75" hidden="1" x14ac:dyDescent="0.2">
      <c r="H1132" s="24"/>
      <c r="I1132" s="24"/>
      <c r="J1132" s="24"/>
      <c r="K1132" s="24"/>
      <c r="L1132" s="24"/>
    </row>
    <row r="1133" spans="8:12" ht="12.75" hidden="1" x14ac:dyDescent="0.2">
      <c r="H1133" s="24"/>
      <c r="I1133" s="24"/>
      <c r="J1133" s="24"/>
      <c r="K1133" s="24"/>
      <c r="L1133" s="24"/>
    </row>
    <row r="1134" spans="8:12" ht="12.75" hidden="1" x14ac:dyDescent="0.2">
      <c r="H1134" s="24"/>
      <c r="I1134" s="24"/>
      <c r="J1134" s="24"/>
      <c r="K1134" s="24"/>
      <c r="L1134" s="24"/>
    </row>
    <row r="1135" spans="8:12" ht="12.75" hidden="1" x14ac:dyDescent="0.2">
      <c r="H1135" s="24"/>
      <c r="I1135" s="24"/>
      <c r="J1135" s="24"/>
      <c r="K1135" s="24"/>
      <c r="L1135" s="24"/>
    </row>
    <row r="1136" spans="8:12" ht="12.75" hidden="1" x14ac:dyDescent="0.2">
      <c r="H1136" s="24"/>
      <c r="I1136" s="24"/>
      <c r="J1136" s="24"/>
      <c r="K1136" s="24"/>
      <c r="L1136" s="24"/>
    </row>
    <row r="1137" spans="8:12" ht="12.75" hidden="1" x14ac:dyDescent="0.2">
      <c r="H1137" s="24"/>
      <c r="I1137" s="24"/>
      <c r="J1137" s="24"/>
      <c r="K1137" s="24"/>
      <c r="L1137" s="24"/>
    </row>
    <row r="1138" spans="8:12" ht="12.75" hidden="1" x14ac:dyDescent="0.2">
      <c r="H1138" s="24"/>
      <c r="I1138" s="24"/>
      <c r="J1138" s="24"/>
      <c r="K1138" s="24"/>
      <c r="L1138" s="24"/>
    </row>
    <row r="1139" spans="8:12" ht="12.75" hidden="1" x14ac:dyDescent="0.2">
      <c r="H1139" s="24"/>
      <c r="I1139" s="24"/>
      <c r="J1139" s="24"/>
      <c r="K1139" s="24"/>
      <c r="L1139" s="24"/>
    </row>
    <row r="1140" spans="8:12" ht="12.75" hidden="1" x14ac:dyDescent="0.2">
      <c r="H1140" s="24"/>
      <c r="I1140" s="24"/>
      <c r="J1140" s="24"/>
      <c r="K1140" s="24"/>
      <c r="L1140" s="24"/>
    </row>
    <row r="1141" spans="8:12" ht="12.75" hidden="1" x14ac:dyDescent="0.2">
      <c r="H1141" s="24"/>
      <c r="I1141" s="24"/>
      <c r="J1141" s="24"/>
      <c r="K1141" s="24"/>
      <c r="L1141" s="24"/>
    </row>
    <row r="1142" spans="8:12" ht="12.75" hidden="1" x14ac:dyDescent="0.2">
      <c r="H1142" s="24"/>
      <c r="I1142" s="24"/>
      <c r="J1142" s="24"/>
      <c r="K1142" s="24"/>
      <c r="L1142" s="24"/>
    </row>
    <row r="1143" spans="8:12" ht="12.75" hidden="1" x14ac:dyDescent="0.2">
      <c r="H1143" s="24"/>
      <c r="I1143" s="24"/>
      <c r="J1143" s="24"/>
      <c r="K1143" s="24"/>
      <c r="L1143" s="24"/>
    </row>
    <row r="1144" spans="8:12" ht="12.75" hidden="1" x14ac:dyDescent="0.2">
      <c r="H1144" s="24"/>
      <c r="I1144" s="24"/>
      <c r="J1144" s="24"/>
      <c r="K1144" s="24"/>
      <c r="L1144" s="24"/>
    </row>
    <row r="1145" spans="8:12" ht="12.75" hidden="1" x14ac:dyDescent="0.2">
      <c r="H1145" s="24"/>
      <c r="I1145" s="24"/>
      <c r="J1145" s="24"/>
      <c r="K1145" s="24"/>
      <c r="L1145" s="24"/>
    </row>
    <row r="1146" spans="8:12" ht="12.75" hidden="1" x14ac:dyDescent="0.2">
      <c r="H1146" s="24"/>
      <c r="I1146" s="24"/>
      <c r="J1146" s="24"/>
      <c r="K1146" s="24"/>
      <c r="L1146" s="24"/>
    </row>
    <row r="1147" spans="8:12" ht="12.75" hidden="1" x14ac:dyDescent="0.2">
      <c r="H1147" s="24"/>
      <c r="I1147" s="24"/>
      <c r="J1147" s="24"/>
      <c r="K1147" s="24"/>
      <c r="L1147" s="24"/>
    </row>
    <row r="1148" spans="8:12" ht="12.75" hidden="1" x14ac:dyDescent="0.2">
      <c r="H1148" s="24"/>
      <c r="I1148" s="24"/>
      <c r="J1148" s="24"/>
      <c r="K1148" s="24"/>
      <c r="L1148" s="24"/>
    </row>
    <row r="1149" spans="8:12" ht="12.75" hidden="1" x14ac:dyDescent="0.2">
      <c r="H1149" s="24"/>
      <c r="I1149" s="24"/>
      <c r="J1149" s="24"/>
      <c r="K1149" s="24"/>
      <c r="L1149" s="24"/>
    </row>
    <row r="1150" spans="8:12" ht="12.75" hidden="1" x14ac:dyDescent="0.2">
      <c r="H1150" s="24"/>
      <c r="I1150" s="24"/>
      <c r="J1150" s="24"/>
      <c r="K1150" s="24"/>
      <c r="L1150" s="24"/>
    </row>
    <row r="1151" spans="8:12" ht="12.75" hidden="1" x14ac:dyDescent="0.2">
      <c r="H1151" s="24"/>
      <c r="I1151" s="24"/>
      <c r="J1151" s="24"/>
      <c r="K1151" s="24"/>
      <c r="L1151" s="24"/>
    </row>
    <row r="1152" spans="8:12" ht="12.75" hidden="1" x14ac:dyDescent="0.2">
      <c r="H1152" s="24"/>
      <c r="I1152" s="24"/>
      <c r="J1152" s="24"/>
      <c r="K1152" s="24"/>
      <c r="L1152" s="24"/>
    </row>
    <row r="1153" spans="8:12" ht="12.75" hidden="1" x14ac:dyDescent="0.2">
      <c r="H1153" s="24"/>
      <c r="I1153" s="24"/>
      <c r="J1153" s="24"/>
      <c r="K1153" s="24"/>
      <c r="L1153" s="24"/>
    </row>
    <row r="1154" spans="8:12" ht="12.75" hidden="1" x14ac:dyDescent="0.2">
      <c r="H1154" s="24"/>
      <c r="I1154" s="24"/>
      <c r="J1154" s="24"/>
      <c r="K1154" s="24"/>
      <c r="L1154" s="24"/>
    </row>
    <row r="1155" spans="8:12" ht="12.75" hidden="1" x14ac:dyDescent="0.2">
      <c r="H1155" s="24"/>
      <c r="I1155" s="24"/>
      <c r="J1155" s="24"/>
      <c r="K1155" s="24"/>
      <c r="L1155" s="24"/>
    </row>
    <row r="1156" spans="8:12" ht="12.75" hidden="1" x14ac:dyDescent="0.2">
      <c r="H1156" s="24"/>
      <c r="I1156" s="24"/>
      <c r="J1156" s="24"/>
      <c r="K1156" s="24"/>
      <c r="L1156" s="24"/>
    </row>
    <row r="1157" spans="8:12" ht="12.75" hidden="1" x14ac:dyDescent="0.2">
      <c r="H1157" s="24"/>
      <c r="I1157" s="24"/>
      <c r="J1157" s="24"/>
      <c r="K1157" s="24"/>
      <c r="L1157" s="24"/>
    </row>
    <row r="1158" spans="8:12" ht="12.75" hidden="1" x14ac:dyDescent="0.2">
      <c r="H1158" s="24"/>
      <c r="I1158" s="24"/>
      <c r="J1158" s="24"/>
      <c r="K1158" s="24"/>
      <c r="L1158" s="24"/>
    </row>
    <row r="1159" spans="8:12" ht="12.75" hidden="1" x14ac:dyDescent="0.2">
      <c r="H1159" s="24"/>
      <c r="I1159" s="24"/>
      <c r="J1159" s="24"/>
      <c r="K1159" s="24"/>
      <c r="L1159" s="24"/>
    </row>
    <row r="1160" spans="8:12" ht="12.75" hidden="1" x14ac:dyDescent="0.2">
      <c r="H1160" s="24"/>
      <c r="I1160" s="24"/>
      <c r="J1160" s="24"/>
      <c r="K1160" s="24"/>
      <c r="L1160" s="24"/>
    </row>
    <row r="1161" spans="8:12" ht="12.75" hidden="1" x14ac:dyDescent="0.2">
      <c r="H1161" s="24"/>
      <c r="I1161" s="24"/>
      <c r="J1161" s="24"/>
      <c r="K1161" s="24"/>
      <c r="L1161" s="24"/>
    </row>
    <row r="1162" spans="8:12" ht="12.75" hidden="1" x14ac:dyDescent="0.2">
      <c r="H1162" s="24"/>
      <c r="I1162" s="24"/>
      <c r="J1162" s="24"/>
      <c r="K1162" s="24"/>
      <c r="L1162" s="24"/>
    </row>
    <row r="1163" spans="8:12" ht="12.75" hidden="1" x14ac:dyDescent="0.2">
      <c r="H1163" s="24"/>
      <c r="I1163" s="24"/>
      <c r="J1163" s="24"/>
      <c r="K1163" s="24"/>
      <c r="L1163" s="24"/>
    </row>
    <row r="1164" spans="8:12" ht="12.75" hidden="1" x14ac:dyDescent="0.2">
      <c r="H1164" s="24"/>
      <c r="I1164" s="24"/>
      <c r="J1164" s="24"/>
      <c r="K1164" s="24"/>
      <c r="L1164" s="24"/>
    </row>
    <row r="1165" spans="8:12" ht="12.75" hidden="1" x14ac:dyDescent="0.2">
      <c r="H1165" s="24"/>
      <c r="I1165" s="24"/>
      <c r="J1165" s="24"/>
      <c r="K1165" s="24"/>
      <c r="L1165" s="24"/>
    </row>
    <row r="1166" spans="8:12" ht="12.75" hidden="1" x14ac:dyDescent="0.2">
      <c r="H1166" s="24"/>
      <c r="I1166" s="24"/>
      <c r="J1166" s="24"/>
      <c r="K1166" s="24"/>
      <c r="L1166" s="24"/>
    </row>
    <row r="1167" spans="8:12" ht="12.75" hidden="1" x14ac:dyDescent="0.2">
      <c r="H1167" s="24"/>
      <c r="I1167" s="24"/>
      <c r="J1167" s="24"/>
      <c r="K1167" s="24"/>
      <c r="L1167" s="24"/>
    </row>
    <row r="1168" spans="8:12" ht="12.75" hidden="1" x14ac:dyDescent="0.2">
      <c r="H1168" s="24"/>
      <c r="I1168" s="24"/>
      <c r="J1168" s="24"/>
      <c r="K1168" s="24"/>
      <c r="L1168" s="24"/>
    </row>
    <row r="1169" spans="8:12" ht="12.75" hidden="1" x14ac:dyDescent="0.2">
      <c r="H1169" s="24"/>
      <c r="I1169" s="24"/>
      <c r="J1169" s="24"/>
      <c r="K1169" s="24"/>
      <c r="L1169" s="24"/>
    </row>
    <row r="1170" spans="8:12" ht="12.75" hidden="1" x14ac:dyDescent="0.2">
      <c r="H1170" s="24"/>
      <c r="I1170" s="24"/>
      <c r="J1170" s="24"/>
      <c r="K1170" s="24"/>
      <c r="L1170" s="24"/>
    </row>
    <row r="1171" spans="8:12" ht="12.75" hidden="1" x14ac:dyDescent="0.2">
      <c r="H1171" s="24"/>
      <c r="I1171" s="24"/>
      <c r="J1171" s="24"/>
      <c r="K1171" s="24"/>
      <c r="L1171" s="24"/>
    </row>
    <row r="1172" spans="8:12" ht="12.75" hidden="1" x14ac:dyDescent="0.2">
      <c r="H1172" s="24"/>
      <c r="I1172" s="24"/>
      <c r="J1172" s="24"/>
      <c r="K1172" s="24"/>
      <c r="L1172" s="24"/>
    </row>
    <row r="1173" spans="8:12" ht="12.75" hidden="1" x14ac:dyDescent="0.2">
      <c r="H1173" s="24"/>
      <c r="I1173" s="24"/>
      <c r="J1173" s="24"/>
      <c r="K1173" s="24"/>
      <c r="L1173" s="24"/>
    </row>
    <row r="1174" spans="8:12" ht="12.75" hidden="1" x14ac:dyDescent="0.2">
      <c r="H1174" s="24"/>
      <c r="I1174" s="24"/>
      <c r="J1174" s="24"/>
      <c r="K1174" s="24"/>
      <c r="L1174" s="24"/>
    </row>
    <row r="1175" spans="8:12" ht="12.75" hidden="1" x14ac:dyDescent="0.2">
      <c r="H1175" s="24"/>
      <c r="I1175" s="24"/>
      <c r="J1175" s="24"/>
      <c r="K1175" s="24"/>
      <c r="L1175" s="24"/>
    </row>
    <row r="1176" spans="8:12" ht="12.75" hidden="1" x14ac:dyDescent="0.2">
      <c r="H1176" s="24"/>
      <c r="I1176" s="24"/>
      <c r="J1176" s="24"/>
      <c r="K1176" s="24"/>
      <c r="L1176" s="24"/>
    </row>
    <row r="1177" spans="8:12" ht="12.75" hidden="1" x14ac:dyDescent="0.2">
      <c r="H1177" s="24"/>
      <c r="I1177" s="24"/>
      <c r="J1177" s="24"/>
      <c r="K1177" s="24"/>
      <c r="L1177" s="24"/>
    </row>
    <row r="1178" spans="8:12" ht="12.75" hidden="1" x14ac:dyDescent="0.2">
      <c r="H1178" s="24"/>
      <c r="I1178" s="24"/>
      <c r="J1178" s="24"/>
      <c r="K1178" s="24"/>
      <c r="L1178" s="24"/>
    </row>
    <row r="1179" spans="8:12" ht="12.75" hidden="1" x14ac:dyDescent="0.2">
      <c r="H1179" s="24"/>
      <c r="I1179" s="24"/>
      <c r="J1179" s="24"/>
      <c r="K1179" s="24"/>
      <c r="L1179" s="24"/>
    </row>
    <row r="1180" spans="8:12" ht="12.75" hidden="1" x14ac:dyDescent="0.2">
      <c r="H1180" s="24"/>
      <c r="I1180" s="24"/>
      <c r="J1180" s="24"/>
      <c r="K1180" s="24"/>
      <c r="L1180" s="24"/>
    </row>
    <row r="1181" spans="8:12" ht="12.75" hidden="1" x14ac:dyDescent="0.2">
      <c r="H1181" s="24"/>
      <c r="I1181" s="24"/>
      <c r="J1181" s="24"/>
      <c r="K1181" s="24"/>
      <c r="L1181" s="24"/>
    </row>
    <row r="1182" spans="8:12" ht="12.75" hidden="1" x14ac:dyDescent="0.2">
      <c r="H1182" s="24"/>
      <c r="I1182" s="24"/>
      <c r="J1182" s="24"/>
      <c r="K1182" s="24"/>
      <c r="L1182" s="24"/>
    </row>
    <row r="1183" spans="8:12" ht="12.75" hidden="1" x14ac:dyDescent="0.2">
      <c r="H1183" s="24"/>
      <c r="I1183" s="24"/>
      <c r="J1183" s="24"/>
      <c r="K1183" s="24"/>
      <c r="L1183" s="24"/>
    </row>
    <row r="1184" spans="8:12" ht="12.75" hidden="1" x14ac:dyDescent="0.2">
      <c r="H1184" s="24"/>
      <c r="I1184" s="24"/>
      <c r="J1184" s="24"/>
      <c r="K1184" s="24"/>
      <c r="L1184" s="24"/>
    </row>
    <row r="1185" spans="8:12" ht="12.75" hidden="1" x14ac:dyDescent="0.2">
      <c r="H1185" s="24"/>
      <c r="I1185" s="24"/>
      <c r="J1185" s="24"/>
      <c r="K1185" s="24"/>
      <c r="L1185" s="24"/>
    </row>
    <row r="1186" spans="8:12" ht="12.75" hidden="1" x14ac:dyDescent="0.2">
      <c r="H1186" s="24"/>
      <c r="I1186" s="24"/>
      <c r="J1186" s="24"/>
      <c r="K1186" s="24"/>
      <c r="L1186" s="24"/>
    </row>
    <row r="1187" spans="8:12" ht="12.75" hidden="1" x14ac:dyDescent="0.2">
      <c r="H1187" s="24"/>
      <c r="I1187" s="24"/>
      <c r="J1187" s="24"/>
      <c r="K1187" s="24"/>
      <c r="L1187" s="24"/>
    </row>
    <row r="1188" spans="8:12" ht="12.75" hidden="1" x14ac:dyDescent="0.2">
      <c r="H1188" s="24"/>
      <c r="I1188" s="24"/>
      <c r="J1188" s="24"/>
      <c r="K1188" s="24"/>
      <c r="L1188" s="24"/>
    </row>
    <row r="1189" spans="8:12" ht="12.75" hidden="1" x14ac:dyDescent="0.2">
      <c r="H1189" s="24"/>
      <c r="I1189" s="24"/>
      <c r="J1189" s="24"/>
      <c r="K1189" s="24"/>
      <c r="L1189" s="24"/>
    </row>
    <row r="1190" spans="8:12" ht="12.75" hidden="1" x14ac:dyDescent="0.2">
      <c r="H1190" s="24"/>
      <c r="I1190" s="24"/>
      <c r="J1190" s="24"/>
      <c r="K1190" s="24"/>
      <c r="L1190" s="24"/>
    </row>
    <row r="1191" spans="8:12" ht="12.75" hidden="1" x14ac:dyDescent="0.2">
      <c r="H1191" s="24"/>
      <c r="I1191" s="24"/>
      <c r="J1191" s="24"/>
      <c r="K1191" s="24"/>
      <c r="L1191" s="24"/>
    </row>
    <row r="1192" spans="8:12" ht="12.75" hidden="1" x14ac:dyDescent="0.2">
      <c r="H1192" s="24"/>
      <c r="I1192" s="24"/>
      <c r="J1192" s="24"/>
      <c r="K1192" s="24"/>
      <c r="L1192" s="24"/>
    </row>
    <row r="1193" spans="8:12" ht="12.75" hidden="1" x14ac:dyDescent="0.2">
      <c r="H1193" s="24"/>
      <c r="I1193" s="24"/>
      <c r="J1193" s="24"/>
      <c r="K1193" s="24"/>
      <c r="L1193" s="24"/>
    </row>
    <row r="1194" spans="8:12" ht="12.75" hidden="1" x14ac:dyDescent="0.2">
      <c r="H1194" s="24"/>
      <c r="I1194" s="24"/>
      <c r="J1194" s="24"/>
      <c r="K1194" s="24"/>
      <c r="L1194" s="24"/>
    </row>
    <row r="1195" spans="8:12" ht="12.75" hidden="1" x14ac:dyDescent="0.2">
      <c r="H1195" s="24"/>
      <c r="I1195" s="24"/>
      <c r="J1195" s="24"/>
      <c r="K1195" s="24"/>
      <c r="L1195" s="24"/>
    </row>
    <row r="1196" spans="8:12" ht="12.75" hidden="1" x14ac:dyDescent="0.2">
      <c r="H1196" s="24"/>
      <c r="I1196" s="24"/>
      <c r="J1196" s="24"/>
      <c r="K1196" s="24"/>
      <c r="L1196" s="24"/>
    </row>
    <row r="1197" spans="8:12" ht="12.75" hidden="1" x14ac:dyDescent="0.2">
      <c r="H1197" s="24"/>
      <c r="I1197" s="24"/>
      <c r="J1197" s="24"/>
      <c r="K1197" s="24"/>
      <c r="L1197" s="24"/>
    </row>
    <row r="1198" spans="8:12" ht="12.75" hidden="1" x14ac:dyDescent="0.2">
      <c r="H1198" s="24"/>
      <c r="I1198" s="24"/>
      <c r="J1198" s="24"/>
      <c r="K1198" s="24"/>
      <c r="L1198" s="24"/>
    </row>
    <row r="1199" spans="8:12" ht="12.75" hidden="1" x14ac:dyDescent="0.2">
      <c r="H1199" s="24"/>
      <c r="I1199" s="24"/>
      <c r="J1199" s="24"/>
      <c r="K1199" s="24"/>
      <c r="L1199" s="24"/>
    </row>
    <row r="1200" spans="8:12" ht="12.75" hidden="1" x14ac:dyDescent="0.2">
      <c r="H1200" s="24"/>
      <c r="I1200" s="24"/>
      <c r="J1200" s="24"/>
      <c r="K1200" s="24"/>
      <c r="L1200" s="24"/>
    </row>
    <row r="1201" spans="8:12" ht="12.75" hidden="1" x14ac:dyDescent="0.2">
      <c r="H1201" s="24"/>
      <c r="I1201" s="24"/>
      <c r="J1201" s="24"/>
      <c r="K1201" s="24"/>
      <c r="L1201" s="24"/>
    </row>
    <row r="1202" spans="8:12" ht="12.75" hidden="1" x14ac:dyDescent="0.2">
      <c r="H1202" s="24"/>
      <c r="I1202" s="24"/>
      <c r="J1202" s="24"/>
      <c r="K1202" s="24"/>
      <c r="L1202" s="24"/>
    </row>
    <row r="1203" spans="8:12" ht="12.75" hidden="1" x14ac:dyDescent="0.2">
      <c r="H1203" s="24"/>
      <c r="I1203" s="24"/>
      <c r="J1203" s="24"/>
      <c r="K1203" s="24"/>
      <c r="L1203" s="24"/>
    </row>
    <row r="1204" spans="8:12" ht="12.75" hidden="1" x14ac:dyDescent="0.2">
      <c r="H1204" s="24"/>
      <c r="I1204" s="24"/>
      <c r="J1204" s="24"/>
      <c r="K1204" s="24"/>
      <c r="L1204" s="24"/>
    </row>
    <row r="1205" spans="8:12" ht="12.75" hidden="1" x14ac:dyDescent="0.2">
      <c r="H1205" s="24"/>
      <c r="I1205" s="24"/>
      <c r="J1205" s="24"/>
      <c r="K1205" s="24"/>
      <c r="L1205" s="24"/>
    </row>
    <row r="1206" spans="8:12" ht="12.75" hidden="1" x14ac:dyDescent="0.2">
      <c r="H1206" s="24"/>
      <c r="I1206" s="24"/>
      <c r="J1206" s="24"/>
      <c r="K1206" s="24"/>
      <c r="L1206" s="24"/>
    </row>
    <row r="1207" spans="8:12" ht="12.75" hidden="1" x14ac:dyDescent="0.2">
      <c r="H1207" s="24"/>
      <c r="I1207" s="24"/>
      <c r="J1207" s="24"/>
      <c r="K1207" s="24"/>
      <c r="L1207" s="24"/>
    </row>
    <row r="1208" spans="8:12" ht="12.75" hidden="1" x14ac:dyDescent="0.2">
      <c r="H1208" s="24"/>
      <c r="I1208" s="24"/>
      <c r="J1208" s="24"/>
      <c r="K1208" s="24"/>
      <c r="L1208" s="24"/>
    </row>
    <row r="1209" spans="8:12" ht="12.75" hidden="1" x14ac:dyDescent="0.2">
      <c r="H1209" s="24"/>
      <c r="I1209" s="24"/>
      <c r="J1209" s="24"/>
      <c r="K1209" s="24"/>
      <c r="L1209" s="24"/>
    </row>
    <row r="1210" spans="8:12" ht="12.75" hidden="1" x14ac:dyDescent="0.2">
      <c r="H1210" s="24"/>
      <c r="I1210" s="24"/>
      <c r="J1210" s="24"/>
      <c r="K1210" s="24"/>
      <c r="L1210" s="24"/>
    </row>
    <row r="1211" spans="8:12" ht="12.75" hidden="1" x14ac:dyDescent="0.2">
      <c r="H1211" s="24"/>
      <c r="I1211" s="24"/>
      <c r="J1211" s="24"/>
      <c r="K1211" s="24"/>
      <c r="L1211" s="24"/>
    </row>
    <row r="1212" spans="8:12" ht="12.75" hidden="1" x14ac:dyDescent="0.2">
      <c r="H1212" s="24"/>
      <c r="I1212" s="24"/>
      <c r="J1212" s="24"/>
      <c r="K1212" s="24"/>
      <c r="L1212" s="24"/>
    </row>
    <row r="1213" spans="8:12" ht="12.75" hidden="1" x14ac:dyDescent="0.2">
      <c r="H1213" s="24"/>
      <c r="I1213" s="24"/>
      <c r="J1213" s="24"/>
      <c r="K1213" s="24"/>
      <c r="L1213" s="24"/>
    </row>
    <row r="1214" spans="8:12" ht="12.75" hidden="1" x14ac:dyDescent="0.2">
      <c r="H1214" s="24"/>
      <c r="I1214" s="24"/>
      <c r="J1214" s="24"/>
      <c r="K1214" s="24"/>
      <c r="L1214" s="24"/>
    </row>
    <row r="1215" spans="8:12" ht="12.75" hidden="1" x14ac:dyDescent="0.2">
      <c r="H1215" s="24"/>
      <c r="I1215" s="24"/>
      <c r="J1215" s="24"/>
      <c r="K1215" s="24"/>
      <c r="L1215" s="24"/>
    </row>
    <row r="1216" spans="8:12" ht="12.75" hidden="1" x14ac:dyDescent="0.2">
      <c r="H1216" s="24"/>
      <c r="I1216" s="24"/>
      <c r="J1216" s="24"/>
      <c r="K1216" s="24"/>
      <c r="L1216" s="24"/>
    </row>
    <row r="1217" spans="8:12" ht="12.75" hidden="1" x14ac:dyDescent="0.2">
      <c r="H1217" s="24"/>
      <c r="I1217" s="24"/>
      <c r="J1217" s="24"/>
      <c r="K1217" s="24"/>
      <c r="L1217" s="24"/>
    </row>
    <row r="1218" spans="8:12" ht="12.75" hidden="1" x14ac:dyDescent="0.2">
      <c r="H1218" s="24"/>
      <c r="I1218" s="24"/>
      <c r="J1218" s="24"/>
      <c r="K1218" s="24"/>
      <c r="L1218" s="24"/>
    </row>
    <row r="1219" spans="8:12" ht="12.75" hidden="1" x14ac:dyDescent="0.2">
      <c r="H1219" s="24"/>
      <c r="I1219" s="24"/>
      <c r="J1219" s="24"/>
      <c r="K1219" s="24"/>
      <c r="L1219" s="24"/>
    </row>
    <row r="1220" spans="8:12" ht="12.75" hidden="1" x14ac:dyDescent="0.2">
      <c r="H1220" s="24"/>
      <c r="I1220" s="24"/>
      <c r="J1220" s="24"/>
      <c r="K1220" s="24"/>
      <c r="L1220" s="24"/>
    </row>
    <row r="1221" spans="8:12" ht="12.75" hidden="1" x14ac:dyDescent="0.2">
      <c r="H1221" s="24"/>
      <c r="I1221" s="24"/>
      <c r="J1221" s="24"/>
      <c r="K1221" s="24"/>
      <c r="L1221" s="24"/>
    </row>
    <row r="1222" spans="8:12" ht="12.75" hidden="1" x14ac:dyDescent="0.2">
      <c r="H1222" s="24"/>
      <c r="I1222" s="24"/>
      <c r="J1222" s="24"/>
      <c r="K1222" s="24"/>
      <c r="L1222" s="24"/>
    </row>
    <row r="1223" spans="8:12" ht="12.75" hidden="1" x14ac:dyDescent="0.2">
      <c r="H1223" s="24"/>
      <c r="I1223" s="24"/>
      <c r="J1223" s="24"/>
      <c r="K1223" s="24"/>
      <c r="L1223" s="24"/>
    </row>
    <row r="1224" spans="8:12" ht="15" customHeight="1" x14ac:dyDescent="0.2"/>
  </sheetData>
  <customSheetViews>
    <customSheetView guid="{1B292E26-A620-4559-B350-AD7FB1BCF93F}" scale="110" showGridLines="0" fitToPage="1" printArea="1" hiddenRows="1" hiddenColumns="1">
      <selection activeCell="B16" sqref="B16:F16"/>
      <pageMargins left="0.5" right="0.5" top="1" bottom="1" header="0.5" footer="0.5"/>
      <printOptions horizontalCentered="1"/>
      <pageSetup orientation="portrait" r:id="rId1"/>
      <headerFooter alignWithMargins="0">
        <oddFooter>&amp;L&amp;9dsn: &amp;F</oddFooter>
      </headerFooter>
    </customSheetView>
  </customSheetViews>
  <mergeCells count="12">
    <mergeCell ref="B2:F2"/>
    <mergeCell ref="B3:F3"/>
    <mergeCell ref="B5:F5"/>
    <mergeCell ref="B4:F4"/>
    <mergeCell ref="B7:F7"/>
    <mergeCell ref="B8:F8"/>
    <mergeCell ref="B20:F20"/>
    <mergeCell ref="B14:F14"/>
    <mergeCell ref="B16:F16"/>
    <mergeCell ref="B18:F18"/>
    <mergeCell ref="C10:D10"/>
    <mergeCell ref="C11:D11"/>
  </mergeCells>
  <phoneticPr fontId="2" type="noConversion"/>
  <printOptions horizontalCentered="1"/>
  <pageMargins left="0.5" right="0.5" top="1" bottom="1" header="0.5" footer="0.5"/>
  <pageSetup orientation="portrait" r:id="rId2"/>
  <headerFooter alignWithMargins="0">
    <oddFooter>&amp;L&amp;9dsn: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7"/>
  <sheetViews>
    <sheetView showGridLines="0" zoomScale="115" zoomScaleNormal="115" workbookViewId="0">
      <selection activeCell="B1" sqref="B1:F1"/>
    </sheetView>
  </sheetViews>
  <sheetFormatPr defaultColWidth="0" defaultRowHeight="15" x14ac:dyDescent="0.2"/>
  <cols>
    <col min="1" max="1" width="0.85546875" style="11" customWidth="1"/>
    <col min="2" max="2" width="27.42578125" style="11" customWidth="1"/>
    <col min="3" max="3" width="8.42578125" style="11" customWidth="1"/>
    <col min="4" max="4" width="27.28515625" style="11" customWidth="1"/>
    <col min="5" max="5" width="13.28515625" style="11" customWidth="1"/>
    <col min="6" max="6" width="18.42578125" style="11" customWidth="1"/>
    <col min="7" max="7" width="12.5703125" style="11" customWidth="1"/>
    <col min="8" max="13" width="8.85546875" style="11" hidden="1" customWidth="1"/>
    <col min="14" max="16384" width="9" style="12" hidden="1"/>
  </cols>
  <sheetData>
    <row r="1" spans="2:6" ht="34.5" customHeight="1" x14ac:dyDescent="0.2">
      <c r="B1" s="200" t="s">
        <v>4</v>
      </c>
      <c r="C1" s="201"/>
      <c r="D1" s="201"/>
      <c r="E1" s="201"/>
      <c r="F1" s="201"/>
    </row>
    <row r="2" spans="2:6" ht="61.5" customHeight="1" x14ac:dyDescent="0.2">
      <c r="B2" s="190" t="s">
        <v>53</v>
      </c>
      <c r="C2" s="190"/>
      <c r="D2" s="190"/>
      <c r="E2" s="190"/>
      <c r="F2" s="190"/>
    </row>
    <row r="3" spans="2:6" ht="21" customHeight="1" thickBot="1" x14ac:dyDescent="0.25">
      <c r="B3" s="189" t="s">
        <v>102</v>
      </c>
      <c r="C3" s="190"/>
      <c r="D3" s="190"/>
      <c r="E3" s="190"/>
      <c r="F3" s="190"/>
    </row>
    <row r="4" spans="2:6" ht="15.75" thickBot="1" x14ac:dyDescent="0.25">
      <c r="B4" s="14" t="s">
        <v>5</v>
      </c>
      <c r="C4" s="202" t="s">
        <v>6</v>
      </c>
      <c r="D4" s="203"/>
      <c r="E4" s="203"/>
      <c r="F4" s="204"/>
    </row>
    <row r="5" spans="2:6" x14ac:dyDescent="0.2">
      <c r="B5" s="15">
        <v>1</v>
      </c>
      <c r="C5" s="205" t="s">
        <v>79</v>
      </c>
      <c r="D5" s="206"/>
      <c r="E5" s="206"/>
      <c r="F5" s="207"/>
    </row>
    <row r="6" spans="2:6" x14ac:dyDescent="0.2">
      <c r="B6" s="16">
        <v>2</v>
      </c>
      <c r="C6" s="197" t="s">
        <v>7</v>
      </c>
      <c r="D6" s="198"/>
      <c r="E6" s="198"/>
      <c r="F6" s="199"/>
    </row>
    <row r="7" spans="2:6" ht="15.75" thickBot="1" x14ac:dyDescent="0.25">
      <c r="B7" s="17" t="s">
        <v>8</v>
      </c>
      <c r="C7" s="208" t="s">
        <v>76</v>
      </c>
      <c r="D7" s="209"/>
      <c r="E7" s="209"/>
      <c r="F7" s="210"/>
    </row>
    <row r="8" spans="2:6" x14ac:dyDescent="0.2">
      <c r="B8" s="18"/>
      <c r="C8" s="18"/>
      <c r="D8" s="18"/>
      <c r="E8" s="18"/>
      <c r="F8" s="18"/>
    </row>
    <row r="9" spans="2:6" ht="17.25" customHeight="1" thickBot="1" x14ac:dyDescent="0.25">
      <c r="B9" s="189" t="s">
        <v>103</v>
      </c>
      <c r="C9" s="190"/>
      <c r="D9" s="190"/>
      <c r="E9" s="190"/>
      <c r="F9" s="190"/>
    </row>
    <row r="10" spans="2:6" ht="15.75" thickBot="1" x14ac:dyDescent="0.25">
      <c r="B10" s="14" t="s">
        <v>5</v>
      </c>
      <c r="C10" s="202" t="s">
        <v>6</v>
      </c>
      <c r="D10" s="203"/>
      <c r="E10" s="203"/>
      <c r="F10" s="204"/>
    </row>
    <row r="11" spans="2:6" x14ac:dyDescent="0.2">
      <c r="B11" s="15">
        <v>3</v>
      </c>
      <c r="C11" s="211" t="s">
        <v>9</v>
      </c>
      <c r="D11" s="206"/>
      <c r="E11" s="206"/>
      <c r="F11" s="207"/>
    </row>
    <row r="12" spans="2:6" x14ac:dyDescent="0.2">
      <c r="B12" s="15">
        <v>4</v>
      </c>
      <c r="C12" s="197" t="s">
        <v>10</v>
      </c>
      <c r="D12" s="198"/>
      <c r="E12" s="198"/>
      <c r="F12" s="199"/>
    </row>
    <row r="13" spans="2:6" ht="15.75" thickBot="1" x14ac:dyDescent="0.25">
      <c r="B13" s="17" t="s">
        <v>8</v>
      </c>
      <c r="C13" s="212" t="s">
        <v>76</v>
      </c>
      <c r="D13" s="212"/>
      <c r="E13" s="212"/>
      <c r="F13" s="213"/>
    </row>
    <row r="14" spans="2:6" x14ac:dyDescent="0.2">
      <c r="B14" s="19"/>
      <c r="C14" s="20"/>
      <c r="D14" s="20"/>
      <c r="E14" s="20"/>
      <c r="F14" s="20"/>
    </row>
    <row r="15" spans="2:6" x14ac:dyDescent="0.2">
      <c r="B15" s="19"/>
      <c r="C15" s="20"/>
      <c r="D15" s="20"/>
      <c r="E15" s="19"/>
      <c r="F15" s="19"/>
    </row>
    <row r="16" spans="2:6" ht="24.75" customHeight="1" x14ac:dyDescent="0.2">
      <c r="B16" s="200" t="s">
        <v>91</v>
      </c>
      <c r="C16" s="201"/>
      <c r="D16" s="201"/>
      <c r="E16" s="201"/>
      <c r="F16" s="201"/>
    </row>
    <row r="18" spans="1:13" s="139" customFormat="1" ht="25.5" customHeight="1" x14ac:dyDescent="0.25">
      <c r="A18" s="138"/>
      <c r="B18" s="140" t="s">
        <v>92</v>
      </c>
      <c r="C18" s="140"/>
      <c r="D18" s="140"/>
      <c r="E18" s="138"/>
      <c r="F18" s="138"/>
      <c r="G18" s="138"/>
      <c r="H18" s="138"/>
      <c r="I18" s="138"/>
      <c r="J18" s="138"/>
      <c r="K18" s="138"/>
      <c r="L18" s="138"/>
      <c r="M18" s="138"/>
    </row>
    <row r="19" spans="1:13" ht="54.75" customHeight="1" x14ac:dyDescent="0.2">
      <c r="B19" s="189" t="s">
        <v>94</v>
      </c>
      <c r="C19" s="190"/>
      <c r="D19" s="190"/>
      <c r="E19" s="190"/>
      <c r="F19" s="190"/>
    </row>
    <row r="20" spans="1:13" ht="105" customHeight="1" x14ac:dyDescent="0.2">
      <c r="B20" s="189" t="s">
        <v>105</v>
      </c>
      <c r="C20" s="190"/>
      <c r="D20" s="190"/>
      <c r="E20" s="190"/>
      <c r="F20" s="190"/>
    </row>
    <row r="21" spans="1:13" ht="229.5" customHeight="1" x14ac:dyDescent="0.2">
      <c r="B21" s="136"/>
      <c r="C21" s="135"/>
      <c r="D21" s="135"/>
      <c r="E21" s="135"/>
      <c r="F21" s="135"/>
    </row>
    <row r="22" spans="1:13" ht="82.5" customHeight="1" x14ac:dyDescent="0.2">
      <c r="B22" s="193" t="s">
        <v>101</v>
      </c>
      <c r="C22" s="193"/>
      <c r="D22" s="193"/>
      <c r="E22" s="193"/>
      <c r="F22" s="193"/>
    </row>
    <row r="23" spans="1:13" ht="117.75" customHeight="1" x14ac:dyDescent="0.2">
      <c r="B23" s="136"/>
      <c r="C23" s="136"/>
      <c r="D23" s="136"/>
      <c r="E23" s="136"/>
      <c r="F23" s="136"/>
    </row>
    <row r="24" spans="1:13" s="139" customFormat="1" ht="18" x14ac:dyDescent="0.25">
      <c r="A24" s="138"/>
      <c r="B24" s="141" t="s">
        <v>93</v>
      </c>
      <c r="C24" s="141"/>
      <c r="D24" s="141"/>
      <c r="E24" s="138"/>
      <c r="F24" s="138"/>
      <c r="G24" s="138"/>
      <c r="H24" s="138"/>
      <c r="I24" s="138"/>
      <c r="J24" s="138"/>
      <c r="K24" s="138"/>
      <c r="L24" s="138"/>
      <c r="M24" s="138"/>
    </row>
    <row r="25" spans="1:13" ht="42" customHeight="1" x14ac:dyDescent="0.2">
      <c r="B25" s="189" t="s">
        <v>90</v>
      </c>
      <c r="C25" s="190"/>
      <c r="D25" s="190"/>
      <c r="E25" s="190"/>
      <c r="F25" s="190"/>
    </row>
    <row r="26" spans="1:13" ht="15" customHeight="1" x14ac:dyDescent="0.2">
      <c r="B26" s="137"/>
      <c r="C26" s="13"/>
      <c r="D26" s="13"/>
      <c r="E26" s="196" t="s">
        <v>87</v>
      </c>
      <c r="F26" s="196"/>
    </row>
    <row r="27" spans="1:13" ht="15" customHeight="1" x14ac:dyDescent="0.2">
      <c r="B27" s="135"/>
      <c r="C27" s="135"/>
      <c r="D27" s="135"/>
      <c r="E27" s="135"/>
      <c r="F27" s="135"/>
    </row>
    <row r="28" spans="1:13" s="139" customFormat="1" ht="19.5" customHeight="1" x14ac:dyDescent="0.25">
      <c r="A28" s="138"/>
      <c r="B28" s="191" t="s">
        <v>98</v>
      </c>
      <c r="C28" s="192"/>
      <c r="D28" s="192"/>
      <c r="E28" s="192"/>
      <c r="F28" s="192"/>
      <c r="G28" s="138"/>
      <c r="H28" s="138"/>
      <c r="I28" s="138"/>
      <c r="J28" s="138"/>
      <c r="K28" s="138"/>
      <c r="L28" s="138"/>
      <c r="M28" s="138"/>
    </row>
    <row r="29" spans="1:13" ht="77.25" customHeight="1" x14ac:dyDescent="0.2">
      <c r="B29" s="194" t="s">
        <v>95</v>
      </c>
      <c r="C29" s="195"/>
      <c r="D29" s="195"/>
      <c r="E29" s="195"/>
      <c r="F29" s="195"/>
    </row>
    <row r="30" spans="1:13" ht="30" customHeight="1" x14ac:dyDescent="0.2"/>
    <row r="31" spans="1:13" s="139" customFormat="1" ht="36.75" customHeight="1" x14ac:dyDescent="0.25">
      <c r="A31" s="138"/>
      <c r="B31" s="191" t="s">
        <v>96</v>
      </c>
      <c r="C31" s="191"/>
      <c r="D31" s="191"/>
      <c r="E31" s="191"/>
      <c r="F31" s="191"/>
      <c r="G31" s="138"/>
      <c r="H31" s="138"/>
      <c r="I31" s="138"/>
      <c r="J31" s="138"/>
      <c r="K31" s="138"/>
      <c r="L31" s="138"/>
      <c r="M31" s="138"/>
    </row>
    <row r="32" spans="1:13" ht="26.25" customHeight="1" x14ac:dyDescent="0.2">
      <c r="B32" s="190" t="s">
        <v>11</v>
      </c>
      <c r="C32" s="190"/>
      <c r="D32" s="190"/>
      <c r="E32" s="190"/>
      <c r="F32" s="190"/>
    </row>
    <row r="33" spans="1:13" ht="3" customHeight="1" x14ac:dyDescent="0.2"/>
    <row r="34" spans="1:13" ht="41.25" customHeight="1" x14ac:dyDescent="0.2">
      <c r="B34" s="193" t="s">
        <v>54</v>
      </c>
      <c r="C34" s="190"/>
      <c r="D34" s="190"/>
      <c r="E34" s="190"/>
      <c r="F34" s="190"/>
    </row>
    <row r="35" spans="1:13" ht="63" customHeight="1" x14ac:dyDescent="0.2">
      <c r="B35" s="193" t="s">
        <v>66</v>
      </c>
      <c r="C35" s="193"/>
      <c r="D35" s="193"/>
      <c r="E35" s="193"/>
      <c r="F35" s="193"/>
    </row>
    <row r="36" spans="1:13" ht="24" customHeight="1" x14ac:dyDescent="0.2">
      <c r="B36" s="126"/>
      <c r="C36" s="126"/>
      <c r="D36" s="126"/>
      <c r="E36" s="126"/>
      <c r="F36" s="126"/>
    </row>
    <row r="37" spans="1:13" s="139" customFormat="1" ht="45.75" customHeight="1" x14ac:dyDescent="0.25">
      <c r="A37" s="138"/>
      <c r="B37" s="191" t="s">
        <v>97</v>
      </c>
      <c r="C37" s="191"/>
      <c r="D37" s="191"/>
      <c r="E37" s="191"/>
      <c r="F37" s="191"/>
      <c r="G37" s="138"/>
      <c r="H37" s="138"/>
      <c r="I37" s="138"/>
      <c r="J37" s="138"/>
      <c r="K37" s="138"/>
      <c r="L37" s="138"/>
      <c r="M37" s="138"/>
    </row>
    <row r="38" spans="1:13" ht="30" customHeight="1" x14ac:dyDescent="0.2">
      <c r="B38" s="190" t="s">
        <v>12</v>
      </c>
      <c r="C38" s="190"/>
      <c r="D38" s="190"/>
      <c r="E38" s="190"/>
      <c r="F38" s="190"/>
    </row>
    <row r="39" spans="1:13" ht="16.5" customHeight="1" x14ac:dyDescent="0.2"/>
    <row r="40" spans="1:13" s="139" customFormat="1" ht="19.5" customHeight="1" x14ac:dyDescent="0.25">
      <c r="A40" s="138"/>
      <c r="B40" s="191" t="s">
        <v>99</v>
      </c>
      <c r="C40" s="192"/>
      <c r="D40" s="192"/>
      <c r="E40" s="192"/>
      <c r="F40" s="192"/>
      <c r="G40" s="138"/>
      <c r="H40" s="138"/>
      <c r="I40" s="138"/>
      <c r="J40" s="138"/>
      <c r="K40" s="138"/>
      <c r="L40" s="138"/>
      <c r="M40" s="138"/>
    </row>
    <row r="41" spans="1:13" ht="63.75" customHeight="1" x14ac:dyDescent="0.2">
      <c r="B41" s="187" t="s">
        <v>100</v>
      </c>
      <c r="C41" s="188"/>
      <c r="D41" s="188"/>
      <c r="E41" s="188"/>
      <c r="F41" s="188"/>
      <c r="G41" s="188"/>
    </row>
    <row r="43" spans="1:13" ht="83.25" customHeight="1" x14ac:dyDescent="0.2"/>
    <row r="45" spans="1:13" ht="27" customHeight="1" x14ac:dyDescent="0.2"/>
    <row r="50" ht="42.75" customHeight="1" x14ac:dyDescent="0.2"/>
    <row r="52" ht="54" customHeight="1" x14ac:dyDescent="0.2"/>
    <row r="55" ht="30" customHeight="1" x14ac:dyDescent="0.2"/>
    <row r="57" ht="81.75" customHeight="1" x14ac:dyDescent="0.2"/>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5" right="0.5" top="1" bottom="1" header="0.5" footer="0.5"/>
      <printOptions horizontalCentered="1"/>
      <pageSetup scale="93" fitToHeight="2" orientation="portrait" r:id="rId1"/>
      <headerFooter alignWithMargins="0">
        <oddFooter>&amp;L&amp;9dsn: &amp;F&amp;C&amp;P</oddFooter>
      </headerFooter>
    </customSheetView>
  </customSheetViews>
  <mergeCells count="28">
    <mergeCell ref="C6:F6"/>
    <mergeCell ref="B16:F16"/>
    <mergeCell ref="B38:F38"/>
    <mergeCell ref="B22:F22"/>
    <mergeCell ref="B1:F1"/>
    <mergeCell ref="B2:F2"/>
    <mergeCell ref="B3:F3"/>
    <mergeCell ref="C4:F4"/>
    <mergeCell ref="B9:F9"/>
    <mergeCell ref="C5:F5"/>
    <mergeCell ref="C7:F7"/>
    <mergeCell ref="C10:F10"/>
    <mergeCell ref="C11:F11"/>
    <mergeCell ref="C13:F13"/>
    <mergeCell ref="C12:F12"/>
    <mergeCell ref="B19:F19"/>
    <mergeCell ref="B41:G41"/>
    <mergeCell ref="B20:F20"/>
    <mergeCell ref="B37:F37"/>
    <mergeCell ref="B28:F28"/>
    <mergeCell ref="B40:F40"/>
    <mergeCell ref="B35:F35"/>
    <mergeCell ref="B31:F31"/>
    <mergeCell ref="B32:F32"/>
    <mergeCell ref="B34:F34"/>
    <mergeCell ref="B25:F25"/>
    <mergeCell ref="B29:F29"/>
    <mergeCell ref="E26:F26"/>
  </mergeCells>
  <phoneticPr fontId="2" type="noConversion"/>
  <hyperlinks>
    <hyperlink ref="E26" r:id="rId2"/>
  </hyperlinks>
  <printOptions horizontalCentered="1"/>
  <pageMargins left="0.5" right="0.5" top="1" bottom="1" header="0.5" footer="0.5"/>
  <pageSetup scale="93" fitToHeight="2" orientation="portrait" r:id="rId3"/>
  <headerFooter alignWithMargins="0">
    <oddFooter>&amp;L&amp;9dsn: &amp;F&amp;C&amp;P</oddFooter>
  </headerFooter>
  <rowBreaks count="1" manualBreakCount="1">
    <brk id="15" min="1" max="6"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T460"/>
  <sheetViews>
    <sheetView showGridLines="0" zoomScale="85" zoomScaleNormal="85" workbookViewId="0">
      <selection activeCell="P11" sqref="P11"/>
    </sheetView>
  </sheetViews>
  <sheetFormatPr defaultColWidth="0" defaultRowHeight="0" customHeight="1" zeroHeight="1" x14ac:dyDescent="0.2"/>
  <cols>
    <col min="1" max="1" width="4.85546875" customWidth="1"/>
    <col min="2" max="5" width="13.85546875" customWidth="1"/>
    <col min="6" max="7" width="3.42578125" customWidth="1"/>
    <col min="8" max="8" width="16.85546875" customWidth="1"/>
    <col min="9" max="9" width="11.140625" customWidth="1"/>
    <col min="10" max="10" width="9.7109375" customWidth="1"/>
    <col min="11" max="11" width="10.140625" customWidth="1"/>
    <col min="12" max="12" width="12.7109375" customWidth="1"/>
    <col min="13" max="13" width="12.28515625" customWidth="1"/>
    <col min="14" max="14" width="16.7109375" bestFit="1" customWidth="1"/>
    <col min="15" max="15" width="15.5703125" customWidth="1"/>
    <col min="16" max="16" width="22.5703125" customWidth="1"/>
    <col min="17" max="17" width="18" hidden="1" customWidth="1"/>
    <col min="18" max="16384" width="11.42578125" hidden="1"/>
  </cols>
  <sheetData>
    <row r="1" spans="2:20" ht="18" x14ac:dyDescent="0.25">
      <c r="B1" s="216" t="s">
        <v>68</v>
      </c>
      <c r="C1" s="217"/>
      <c r="D1" s="217"/>
      <c r="E1" s="217"/>
      <c r="F1" s="217"/>
      <c r="G1" s="217"/>
      <c r="H1" s="217"/>
      <c r="I1" s="217"/>
      <c r="J1" s="217"/>
      <c r="K1" s="217"/>
      <c r="L1" s="217"/>
      <c r="M1" s="217"/>
      <c r="N1" s="217"/>
      <c r="O1" s="217"/>
      <c r="P1" s="218"/>
      <c r="Q1" s="37"/>
      <c r="R1" s="37"/>
      <c r="S1" s="36"/>
      <c r="T1" s="36"/>
    </row>
    <row r="2" spans="2:20" ht="18" x14ac:dyDescent="0.25">
      <c r="B2" s="219" t="s">
        <v>107</v>
      </c>
      <c r="C2" s="220"/>
      <c r="D2" s="220"/>
      <c r="E2" s="220"/>
      <c r="F2" s="220"/>
      <c r="G2" s="220"/>
      <c r="H2" s="220"/>
      <c r="I2" s="220"/>
      <c r="J2" s="220"/>
      <c r="K2" s="220"/>
      <c r="L2" s="220"/>
      <c r="M2" s="220"/>
      <c r="N2" s="220"/>
      <c r="O2" s="220"/>
      <c r="P2" s="221"/>
      <c r="Q2" s="36"/>
      <c r="R2" s="36"/>
      <c r="S2" s="36"/>
      <c r="T2" s="36"/>
    </row>
    <row r="3" spans="2:20" ht="18" x14ac:dyDescent="0.25">
      <c r="B3" s="219" t="s">
        <v>108</v>
      </c>
      <c r="C3" s="222"/>
      <c r="D3" s="222"/>
      <c r="E3" s="222"/>
      <c r="F3" s="222"/>
      <c r="G3" s="222"/>
      <c r="H3" s="222"/>
      <c r="I3" s="222"/>
      <c r="J3" s="222"/>
      <c r="K3" s="222"/>
      <c r="L3" s="222"/>
      <c r="M3" s="222"/>
      <c r="N3" s="222"/>
      <c r="O3" s="222"/>
      <c r="P3" s="223"/>
      <c r="Q3" s="36"/>
      <c r="R3" s="36"/>
      <c r="S3" s="36"/>
      <c r="T3" s="36"/>
    </row>
    <row r="4" spans="2:20" ht="18" x14ac:dyDescent="0.25">
      <c r="B4" s="224" t="s">
        <v>13</v>
      </c>
      <c r="C4" s="225"/>
      <c r="D4" s="225"/>
      <c r="E4" s="225"/>
      <c r="F4" s="225"/>
      <c r="G4" s="225"/>
      <c r="H4" s="225"/>
      <c r="I4" s="225"/>
      <c r="J4" s="225"/>
      <c r="K4" s="225"/>
      <c r="L4" s="225"/>
      <c r="M4" s="225"/>
      <c r="N4" s="225"/>
      <c r="O4" s="225"/>
      <c r="P4" s="226"/>
      <c r="Q4" s="36"/>
      <c r="R4" s="36"/>
      <c r="S4" s="36"/>
      <c r="T4" s="36"/>
    </row>
    <row r="5" spans="2:20" ht="18.75" thickBot="1" x14ac:dyDescent="0.3">
      <c r="B5" s="230" t="s">
        <v>73</v>
      </c>
      <c r="C5" s="231"/>
      <c r="D5" s="231"/>
      <c r="E5" s="231"/>
      <c r="F5" s="231"/>
      <c r="G5" s="231"/>
      <c r="H5" s="231"/>
      <c r="I5" s="231"/>
      <c r="J5" s="231"/>
      <c r="K5" s="231"/>
      <c r="L5" s="231"/>
      <c r="M5" s="231"/>
      <c r="N5" s="231"/>
      <c r="O5" s="231"/>
      <c r="P5" s="232"/>
      <c r="Q5" s="36"/>
      <c r="R5" s="36"/>
      <c r="S5" s="36"/>
      <c r="T5" s="36"/>
    </row>
    <row r="6" spans="2:20" ht="117.75" customHeight="1" thickBot="1" x14ac:dyDescent="0.25"/>
    <row r="7" spans="2:20" ht="106.5" hidden="1" customHeight="1" thickBot="1" x14ac:dyDescent="0.25"/>
    <row r="8" spans="2:20" s="12" customFormat="1" ht="12.75" customHeight="1" thickBot="1" x14ac:dyDescent="0.25">
      <c r="B8" s="233" t="s">
        <v>80</v>
      </c>
      <c r="C8" s="234"/>
      <c r="D8" s="234"/>
      <c r="E8" s="234"/>
      <c r="F8" s="234"/>
      <c r="G8" s="234"/>
      <c r="H8" s="234"/>
      <c r="I8" s="234"/>
      <c r="J8" s="234"/>
      <c r="K8" s="234"/>
      <c r="L8" s="234"/>
      <c r="M8" s="234"/>
      <c r="N8" s="234"/>
      <c r="O8" s="234"/>
      <c r="P8" s="235"/>
    </row>
    <row r="9" spans="2:20" ht="78" customHeight="1" thickBot="1" x14ac:dyDescent="0.25">
      <c r="B9" s="227" t="s">
        <v>14</v>
      </c>
      <c r="C9" s="228"/>
      <c r="D9" s="228"/>
      <c r="E9" s="228"/>
      <c r="F9" s="228"/>
      <c r="G9" s="229"/>
      <c r="H9" s="38" t="s">
        <v>15</v>
      </c>
      <c r="I9" s="39" t="s">
        <v>84</v>
      </c>
      <c r="J9" s="39" t="s">
        <v>85</v>
      </c>
      <c r="K9" s="38" t="s">
        <v>81</v>
      </c>
      <c r="L9" s="142" t="s">
        <v>86</v>
      </c>
      <c r="M9" s="39" t="s">
        <v>83</v>
      </c>
      <c r="N9" s="38" t="s">
        <v>88</v>
      </c>
      <c r="O9" s="40" t="s">
        <v>16</v>
      </c>
      <c r="P9" s="41" t="s">
        <v>89</v>
      </c>
    </row>
    <row r="10" spans="2:20" ht="14.1" customHeight="1" thickBot="1" x14ac:dyDescent="0.25">
      <c r="B10" s="162" t="s">
        <v>1440</v>
      </c>
      <c r="C10" s="148"/>
      <c r="D10" s="148"/>
      <c r="E10" s="148"/>
      <c r="F10" s="148"/>
      <c r="G10" s="149"/>
      <c r="H10" s="150" t="s">
        <v>1365</v>
      </c>
      <c r="I10" s="150"/>
      <c r="J10" s="150"/>
      <c r="K10" s="151"/>
      <c r="L10" s="151"/>
      <c r="M10" s="152"/>
      <c r="N10" s="153">
        <v>16547504740</v>
      </c>
      <c r="O10" s="154">
        <v>1602913280</v>
      </c>
      <c r="P10" s="155">
        <f>N10-O10</f>
        <v>14944591460</v>
      </c>
    </row>
    <row r="11" spans="2:20" ht="14.1" customHeight="1" thickBot="1" x14ac:dyDescent="0.25">
      <c r="B11" s="147" t="s">
        <v>111</v>
      </c>
      <c r="C11" s="148"/>
      <c r="D11" s="148"/>
      <c r="E11" s="148"/>
      <c r="F11" s="148"/>
      <c r="G11" s="149"/>
      <c r="H11" s="156" t="s">
        <v>1365</v>
      </c>
      <c r="I11" s="156"/>
      <c r="J11" s="157"/>
      <c r="K11" s="158"/>
      <c r="L11" s="158"/>
      <c r="M11" s="159"/>
      <c r="N11" s="160">
        <v>413000000</v>
      </c>
      <c r="O11" s="161">
        <v>413000000</v>
      </c>
      <c r="P11" s="155">
        <f t="shared" ref="P11:P12" si="0">N11-O11</f>
        <v>0</v>
      </c>
    </row>
    <row r="12" spans="2:20" ht="14.1" customHeight="1" thickBot="1" x14ac:dyDescent="0.25">
      <c r="B12" s="162" t="s">
        <v>1375</v>
      </c>
      <c r="C12" s="148"/>
      <c r="D12" s="148"/>
      <c r="E12" s="148"/>
      <c r="F12" s="148"/>
      <c r="G12" s="149"/>
      <c r="H12" s="156" t="s">
        <v>1365</v>
      </c>
      <c r="I12" s="156"/>
      <c r="J12" s="157"/>
      <c r="K12" s="158"/>
      <c r="L12" s="158"/>
      <c r="M12" s="159"/>
      <c r="N12" s="160">
        <v>594891000.00000012</v>
      </c>
      <c r="O12" s="161"/>
      <c r="P12" s="155">
        <f t="shared" si="0"/>
        <v>594891000.00000012</v>
      </c>
    </row>
    <row r="13" spans="2:20" ht="14.1" customHeight="1" thickBot="1" x14ac:dyDescent="0.25">
      <c r="B13" s="147" t="s">
        <v>112</v>
      </c>
      <c r="C13" s="148"/>
      <c r="D13" s="148"/>
      <c r="E13" s="148"/>
      <c r="F13" s="148"/>
      <c r="G13" s="149"/>
      <c r="H13" s="156" t="s">
        <v>481</v>
      </c>
      <c r="I13" s="156" t="s">
        <v>482</v>
      </c>
      <c r="J13" s="157" t="s">
        <v>483</v>
      </c>
      <c r="K13" s="158" t="s">
        <v>484</v>
      </c>
      <c r="L13" s="158" t="s">
        <v>484</v>
      </c>
      <c r="M13" s="159"/>
      <c r="N13" s="160">
        <v>124612.49999999999</v>
      </c>
      <c r="O13" s="163"/>
      <c r="P13" s="155">
        <v>124612.5</v>
      </c>
    </row>
    <row r="14" spans="2:20" ht="14.1" customHeight="1" thickBot="1" x14ac:dyDescent="0.25">
      <c r="B14" s="147" t="s">
        <v>113</v>
      </c>
      <c r="C14" s="148"/>
      <c r="D14" s="148"/>
      <c r="E14" s="148"/>
      <c r="F14" s="148"/>
      <c r="G14" s="149"/>
      <c r="H14" s="156" t="s">
        <v>481</v>
      </c>
      <c r="I14" s="156" t="s">
        <v>482</v>
      </c>
      <c r="J14" s="157" t="s">
        <v>485</v>
      </c>
      <c r="K14" s="158" t="s">
        <v>484</v>
      </c>
      <c r="L14" s="158" t="s">
        <v>484</v>
      </c>
      <c r="M14" s="159"/>
      <c r="N14" s="160">
        <v>87509.499999999985</v>
      </c>
      <c r="O14" s="163"/>
      <c r="P14" s="155">
        <v>87509.5</v>
      </c>
    </row>
    <row r="15" spans="2:20" ht="14.1" customHeight="1" thickBot="1" x14ac:dyDescent="0.25">
      <c r="B15" s="147" t="s">
        <v>114</v>
      </c>
      <c r="C15" s="148"/>
      <c r="D15" s="148"/>
      <c r="E15" s="148"/>
      <c r="F15" s="148"/>
      <c r="G15" s="149"/>
      <c r="H15" s="156" t="s">
        <v>481</v>
      </c>
      <c r="I15" s="156" t="s">
        <v>482</v>
      </c>
      <c r="J15" s="157" t="s">
        <v>486</v>
      </c>
      <c r="K15" s="158" t="s">
        <v>484</v>
      </c>
      <c r="L15" s="158" t="s">
        <v>484</v>
      </c>
      <c r="M15" s="159"/>
      <c r="N15" s="160">
        <v>158487.99999999997</v>
      </c>
      <c r="O15" s="163"/>
      <c r="P15" s="155">
        <v>158488</v>
      </c>
    </row>
    <row r="16" spans="2:20" ht="14.1" customHeight="1" thickBot="1" x14ac:dyDescent="0.25">
      <c r="B16" s="147" t="s">
        <v>121</v>
      </c>
      <c r="C16" s="148"/>
      <c r="D16" s="148"/>
      <c r="E16" s="148"/>
      <c r="F16" s="148"/>
      <c r="G16" s="149"/>
      <c r="H16" s="156" t="s">
        <v>481</v>
      </c>
      <c r="I16" s="156" t="s">
        <v>482</v>
      </c>
      <c r="J16" s="157" t="s">
        <v>499</v>
      </c>
      <c r="K16" s="158">
        <v>57041</v>
      </c>
      <c r="L16" s="158" t="s">
        <v>500</v>
      </c>
      <c r="M16" s="159"/>
      <c r="N16" s="160">
        <v>43228033.123999991</v>
      </c>
      <c r="O16" s="163"/>
      <c r="P16" s="155">
        <v>4425452.6029999992</v>
      </c>
    </row>
    <row r="17" spans="2:16" ht="14.1" customHeight="1" thickBot="1" x14ac:dyDescent="0.25">
      <c r="B17" s="147" t="s">
        <v>118</v>
      </c>
      <c r="C17" s="148"/>
      <c r="D17" s="148"/>
      <c r="E17" s="148"/>
      <c r="F17" s="148"/>
      <c r="G17" s="149"/>
      <c r="H17" s="156" t="s">
        <v>481</v>
      </c>
      <c r="I17" s="156" t="s">
        <v>482</v>
      </c>
      <c r="J17" s="157" t="s">
        <v>493</v>
      </c>
      <c r="K17" s="158">
        <v>57498</v>
      </c>
      <c r="L17" s="158" t="s">
        <v>494</v>
      </c>
      <c r="M17" s="159"/>
      <c r="N17" s="160">
        <v>42546933.009000003</v>
      </c>
      <c r="O17" s="163"/>
      <c r="P17" s="155">
        <v>25471233.145999998</v>
      </c>
    </row>
    <row r="18" spans="2:16" ht="14.1" customHeight="1" thickBot="1" x14ac:dyDescent="0.25">
      <c r="B18" s="147" t="s">
        <v>119</v>
      </c>
      <c r="C18" s="148"/>
      <c r="D18" s="148"/>
      <c r="E18" s="148"/>
      <c r="F18" s="148"/>
      <c r="G18" s="149"/>
      <c r="H18" s="156" t="s">
        <v>481</v>
      </c>
      <c r="I18" s="156" t="s">
        <v>482</v>
      </c>
      <c r="J18" s="157" t="s">
        <v>495</v>
      </c>
      <c r="K18" s="158">
        <v>57499</v>
      </c>
      <c r="L18" s="158" t="s">
        <v>496</v>
      </c>
      <c r="M18" s="159"/>
      <c r="N18" s="160">
        <v>21771657.894000005</v>
      </c>
      <c r="O18" s="163"/>
      <c r="P18" s="155">
        <v>28712708.093000002</v>
      </c>
    </row>
    <row r="19" spans="2:16" ht="14.1" customHeight="1" thickBot="1" x14ac:dyDescent="0.25">
      <c r="B19" s="147" t="s">
        <v>120</v>
      </c>
      <c r="C19" s="148"/>
      <c r="D19" s="148"/>
      <c r="E19" s="148"/>
      <c r="F19" s="148"/>
      <c r="G19" s="149"/>
      <c r="H19" s="156" t="s">
        <v>481</v>
      </c>
      <c r="I19" s="156" t="s">
        <v>482</v>
      </c>
      <c r="J19" s="157" t="s">
        <v>497</v>
      </c>
      <c r="K19" s="158">
        <v>57497</v>
      </c>
      <c r="L19" s="158" t="s">
        <v>498</v>
      </c>
      <c r="M19" s="159"/>
      <c r="N19" s="160">
        <v>42784952.405999996</v>
      </c>
      <c r="O19" s="163"/>
      <c r="P19" s="155">
        <v>40965862.886999995</v>
      </c>
    </row>
    <row r="20" spans="2:16" ht="14.1" customHeight="1" thickBot="1" x14ac:dyDescent="0.25">
      <c r="B20" s="147" t="s">
        <v>115</v>
      </c>
      <c r="C20" s="148"/>
      <c r="D20" s="148"/>
      <c r="E20" s="148"/>
      <c r="F20" s="148"/>
      <c r="G20" s="149"/>
      <c r="H20" s="156" t="s">
        <v>481</v>
      </c>
      <c r="I20" s="156" t="s">
        <v>482</v>
      </c>
      <c r="J20" s="157" t="s">
        <v>487</v>
      </c>
      <c r="K20" s="158">
        <v>57522</v>
      </c>
      <c r="L20" s="158" t="s">
        <v>488</v>
      </c>
      <c r="M20" s="159"/>
      <c r="N20" s="160">
        <v>25471232.907000002</v>
      </c>
      <c r="O20" s="163"/>
      <c r="P20" s="155">
        <v>42546933.218999997</v>
      </c>
    </row>
    <row r="21" spans="2:16" ht="14.1" customHeight="1" thickBot="1" x14ac:dyDescent="0.25">
      <c r="B21" s="147" t="s">
        <v>117</v>
      </c>
      <c r="C21" s="148"/>
      <c r="D21" s="148"/>
      <c r="E21" s="148"/>
      <c r="F21" s="148"/>
      <c r="G21" s="149"/>
      <c r="H21" s="156" t="s">
        <v>481</v>
      </c>
      <c r="I21" s="156" t="s">
        <v>482</v>
      </c>
      <c r="J21" s="157" t="s">
        <v>491</v>
      </c>
      <c r="K21" s="158">
        <v>57523</v>
      </c>
      <c r="L21" s="158" t="s">
        <v>492</v>
      </c>
      <c r="M21" s="159"/>
      <c r="N21" s="160">
        <v>28712708.101999998</v>
      </c>
      <c r="O21" s="163"/>
      <c r="P21" s="155">
        <v>42784952.577999994</v>
      </c>
    </row>
    <row r="22" spans="2:16" ht="14.1" customHeight="1" thickBot="1" x14ac:dyDescent="0.25">
      <c r="B22" s="147" t="s">
        <v>116</v>
      </c>
      <c r="C22" s="148"/>
      <c r="D22" s="148"/>
      <c r="E22" s="148"/>
      <c r="F22" s="148"/>
      <c r="G22" s="149"/>
      <c r="H22" s="156" t="s">
        <v>481</v>
      </c>
      <c r="I22" s="156" t="s">
        <v>482</v>
      </c>
      <c r="J22" s="157" t="s">
        <v>489</v>
      </c>
      <c r="K22" s="158">
        <v>57521</v>
      </c>
      <c r="L22" s="158" t="s">
        <v>490</v>
      </c>
      <c r="M22" s="159"/>
      <c r="N22" s="160">
        <v>40965862.604000002</v>
      </c>
      <c r="O22" s="163"/>
      <c r="P22" s="155">
        <v>21771657.845999997</v>
      </c>
    </row>
    <row r="23" spans="2:16" ht="14.1" customHeight="1" thickBot="1" x14ac:dyDescent="0.25">
      <c r="B23" s="147" t="s">
        <v>123</v>
      </c>
      <c r="C23" s="148"/>
      <c r="D23" s="148"/>
      <c r="E23" s="148"/>
      <c r="F23" s="148"/>
      <c r="G23" s="149"/>
      <c r="H23" s="156" t="s">
        <v>481</v>
      </c>
      <c r="I23" s="156" t="s">
        <v>482</v>
      </c>
      <c r="J23" s="157" t="s">
        <v>503</v>
      </c>
      <c r="K23" s="158">
        <v>57892</v>
      </c>
      <c r="L23" s="158" t="s">
        <v>504</v>
      </c>
      <c r="M23" s="159"/>
      <c r="N23" s="160">
        <v>22147979.211999997</v>
      </c>
      <c r="O23" s="163"/>
      <c r="P23" s="155">
        <v>43228032.861000001</v>
      </c>
    </row>
    <row r="24" spans="2:16" ht="14.1" customHeight="1" thickBot="1" x14ac:dyDescent="0.25">
      <c r="B24" s="147" t="s">
        <v>124</v>
      </c>
      <c r="C24" s="148"/>
      <c r="D24" s="148"/>
      <c r="E24" s="148"/>
      <c r="F24" s="148"/>
      <c r="G24" s="149"/>
      <c r="H24" s="156" t="s">
        <v>481</v>
      </c>
      <c r="I24" s="156" t="s">
        <v>482</v>
      </c>
      <c r="J24" s="157" t="s">
        <v>505</v>
      </c>
      <c r="K24" s="158">
        <v>58206</v>
      </c>
      <c r="L24" s="158" t="s">
        <v>506</v>
      </c>
      <c r="M24" s="159"/>
      <c r="N24" s="160">
        <v>46156730.910000004</v>
      </c>
      <c r="O24" s="163"/>
      <c r="P24" s="155">
        <v>22147979.173</v>
      </c>
    </row>
    <row r="25" spans="2:16" ht="14.1" customHeight="1" thickBot="1" x14ac:dyDescent="0.25">
      <c r="B25" s="147" t="s">
        <v>122</v>
      </c>
      <c r="C25" s="148"/>
      <c r="D25" s="148"/>
      <c r="E25" s="148"/>
      <c r="F25" s="148"/>
      <c r="G25" s="149"/>
      <c r="H25" s="156" t="s">
        <v>481</v>
      </c>
      <c r="I25" s="156" t="s">
        <v>482</v>
      </c>
      <c r="J25" s="157" t="s">
        <v>501</v>
      </c>
      <c r="K25" s="158">
        <v>57891</v>
      </c>
      <c r="L25" s="158" t="s">
        <v>502</v>
      </c>
      <c r="M25" s="159"/>
      <c r="N25" s="160">
        <v>4425452.6909999996</v>
      </c>
      <c r="O25" s="163"/>
      <c r="P25" s="155">
        <v>46156730.811999992</v>
      </c>
    </row>
    <row r="26" spans="2:16" ht="14.1" customHeight="1" thickBot="1" x14ac:dyDescent="0.25">
      <c r="B26" s="147" t="s">
        <v>125</v>
      </c>
      <c r="C26" s="148"/>
      <c r="D26" s="148"/>
      <c r="E26" s="148"/>
      <c r="F26" s="148"/>
      <c r="G26" s="149"/>
      <c r="H26" s="156" t="s">
        <v>507</v>
      </c>
      <c r="I26" s="156" t="s">
        <v>482</v>
      </c>
      <c r="J26" s="157" t="s">
        <v>484</v>
      </c>
      <c r="K26" s="158">
        <v>6099</v>
      </c>
      <c r="L26" s="158" t="s">
        <v>508</v>
      </c>
      <c r="M26" s="159"/>
      <c r="N26" s="160">
        <v>8792054470.3459988</v>
      </c>
      <c r="O26" s="163"/>
      <c r="P26" s="155">
        <f t="shared" ref="P26:P33" si="1">N26-O26</f>
        <v>8792054470.3459988</v>
      </c>
    </row>
    <row r="27" spans="2:16" ht="14.1" customHeight="1" thickBot="1" x14ac:dyDescent="0.25">
      <c r="B27" s="147" t="s">
        <v>126</v>
      </c>
      <c r="C27" s="148"/>
      <c r="D27" s="148"/>
      <c r="E27" s="148"/>
      <c r="F27" s="148"/>
      <c r="G27" s="149"/>
      <c r="H27" s="156" t="s">
        <v>507</v>
      </c>
      <c r="I27" s="156" t="s">
        <v>482</v>
      </c>
      <c r="J27" s="157" t="s">
        <v>484</v>
      </c>
      <c r="K27" s="158">
        <v>6099</v>
      </c>
      <c r="L27" s="158" t="s">
        <v>508</v>
      </c>
      <c r="M27" s="159"/>
      <c r="N27" s="160">
        <v>9732759691.7819996</v>
      </c>
      <c r="O27" s="163"/>
      <c r="P27" s="155">
        <f t="shared" si="1"/>
        <v>9732759691.7819996</v>
      </c>
    </row>
    <row r="28" spans="2:16" ht="14.1" customHeight="1" thickBot="1" x14ac:dyDescent="0.25">
      <c r="B28" s="147" t="s">
        <v>127</v>
      </c>
      <c r="C28" s="148"/>
      <c r="D28" s="148"/>
      <c r="E28" s="148"/>
      <c r="F28" s="148"/>
      <c r="G28" s="149"/>
      <c r="H28" s="156" t="s">
        <v>509</v>
      </c>
      <c r="I28" s="156" t="s">
        <v>482</v>
      </c>
      <c r="J28" s="157" t="s">
        <v>484</v>
      </c>
      <c r="K28" s="158">
        <v>57042</v>
      </c>
      <c r="L28" s="158" t="s">
        <v>510</v>
      </c>
      <c r="M28" s="159"/>
      <c r="N28" s="160">
        <v>10172417</v>
      </c>
      <c r="O28" s="163"/>
      <c r="P28" s="155">
        <f t="shared" si="1"/>
        <v>10172417</v>
      </c>
    </row>
    <row r="29" spans="2:16" ht="14.1" customHeight="1" thickBot="1" x14ac:dyDescent="0.25">
      <c r="B29" s="147" t="s">
        <v>128</v>
      </c>
      <c r="C29" s="148"/>
      <c r="D29" s="148"/>
      <c r="E29" s="148"/>
      <c r="F29" s="148"/>
      <c r="G29" s="149"/>
      <c r="H29" s="156" t="s">
        <v>509</v>
      </c>
      <c r="I29" s="156" t="s">
        <v>482</v>
      </c>
      <c r="J29" s="157" t="s">
        <v>484</v>
      </c>
      <c r="K29" s="158">
        <v>57043</v>
      </c>
      <c r="L29" s="158" t="s">
        <v>511</v>
      </c>
      <c r="M29" s="159"/>
      <c r="N29" s="160">
        <v>3890261.0000000009</v>
      </c>
      <c r="O29" s="163"/>
      <c r="P29" s="155">
        <f t="shared" si="1"/>
        <v>3890261.0000000009</v>
      </c>
    </row>
    <row r="30" spans="2:16" ht="14.1" customHeight="1" thickBot="1" x14ac:dyDescent="0.25">
      <c r="B30" s="147" t="s">
        <v>129</v>
      </c>
      <c r="C30" s="148"/>
      <c r="D30" s="148"/>
      <c r="E30" s="148"/>
      <c r="F30" s="148"/>
      <c r="G30" s="149"/>
      <c r="H30" s="156" t="s">
        <v>509</v>
      </c>
      <c r="I30" s="156" t="s">
        <v>482</v>
      </c>
      <c r="J30" s="157" t="s">
        <v>484</v>
      </c>
      <c r="K30" s="158">
        <v>56532</v>
      </c>
      <c r="L30" s="158" t="s">
        <v>512</v>
      </c>
      <c r="M30" s="159"/>
      <c r="N30" s="160">
        <v>3571839682.2850003</v>
      </c>
      <c r="O30" s="163"/>
      <c r="P30" s="155">
        <f t="shared" si="1"/>
        <v>3571839682.2850003</v>
      </c>
    </row>
    <row r="31" spans="2:16" ht="14.1" customHeight="1" thickBot="1" x14ac:dyDescent="0.25">
      <c r="B31" s="147" t="s">
        <v>130</v>
      </c>
      <c r="C31" s="148"/>
      <c r="D31" s="148"/>
      <c r="E31" s="148"/>
      <c r="F31" s="148"/>
      <c r="G31" s="149"/>
      <c r="H31" s="156" t="s">
        <v>509</v>
      </c>
      <c r="I31" s="156" t="s">
        <v>482</v>
      </c>
      <c r="J31" s="157" t="s">
        <v>484</v>
      </c>
      <c r="K31" s="158">
        <v>56476</v>
      </c>
      <c r="L31" s="158" t="s">
        <v>513</v>
      </c>
      <c r="M31" s="159"/>
      <c r="N31" s="160">
        <v>3315167747.961</v>
      </c>
      <c r="O31" s="163"/>
      <c r="P31" s="155">
        <f t="shared" si="1"/>
        <v>3315167747.961</v>
      </c>
    </row>
    <row r="32" spans="2:16" ht="14.1" customHeight="1" thickBot="1" x14ac:dyDescent="0.25">
      <c r="B32" s="162" t="s">
        <v>1249</v>
      </c>
      <c r="C32" s="148"/>
      <c r="D32" s="148"/>
      <c r="E32" s="148"/>
      <c r="F32" s="148"/>
      <c r="G32" s="149"/>
      <c r="H32" s="156" t="s">
        <v>509</v>
      </c>
      <c r="I32" s="156" t="s">
        <v>482</v>
      </c>
      <c r="J32" s="157" t="s">
        <v>484</v>
      </c>
      <c r="K32" s="158">
        <v>246</v>
      </c>
      <c r="L32" s="158" t="s">
        <v>514</v>
      </c>
      <c r="M32" s="159"/>
      <c r="N32" s="160">
        <v>403607883.77620119</v>
      </c>
      <c r="O32" s="163"/>
      <c r="P32" s="155">
        <f t="shared" si="1"/>
        <v>403607883.77620119</v>
      </c>
    </row>
    <row r="33" spans="2:16" ht="14.1" customHeight="1" thickBot="1" x14ac:dyDescent="0.25">
      <c r="B33" s="162" t="s">
        <v>1249</v>
      </c>
      <c r="C33" s="148"/>
      <c r="D33" s="148"/>
      <c r="E33" s="148"/>
      <c r="F33" s="148"/>
      <c r="G33" s="149"/>
      <c r="H33" s="156" t="s">
        <v>515</v>
      </c>
      <c r="I33" s="156" t="s">
        <v>482</v>
      </c>
      <c r="J33" s="157" t="s">
        <v>484</v>
      </c>
      <c r="K33" s="158">
        <v>246</v>
      </c>
      <c r="L33" s="158" t="s">
        <v>514</v>
      </c>
      <c r="M33" s="159"/>
      <c r="N33" s="160">
        <v>2730958.6697989022</v>
      </c>
      <c r="O33" s="163"/>
      <c r="P33" s="155">
        <f t="shared" si="1"/>
        <v>2730958.6697989022</v>
      </c>
    </row>
    <row r="34" spans="2:16" ht="14.1" customHeight="1" thickBot="1" x14ac:dyDescent="0.25">
      <c r="B34" s="147" t="s">
        <v>131</v>
      </c>
      <c r="C34" s="148"/>
      <c r="D34" s="148"/>
      <c r="E34" s="148"/>
      <c r="F34" s="148"/>
      <c r="G34" s="149"/>
      <c r="H34" s="156" t="s">
        <v>516</v>
      </c>
      <c r="I34" s="156" t="s">
        <v>482</v>
      </c>
      <c r="J34" s="157" t="s">
        <v>484</v>
      </c>
      <c r="K34" s="158">
        <v>217</v>
      </c>
      <c r="L34" s="158" t="s">
        <v>517</v>
      </c>
      <c r="M34" s="159"/>
      <c r="N34" s="160">
        <v>20236092.198999997</v>
      </c>
      <c r="O34" s="163"/>
      <c r="P34" s="155">
        <f t="shared" ref="P34:P40" si="2">N34-O34</f>
        <v>20236092.198999997</v>
      </c>
    </row>
    <row r="35" spans="2:16" ht="14.1" customHeight="1" thickBot="1" x14ac:dyDescent="0.25">
      <c r="B35" s="147" t="s">
        <v>132</v>
      </c>
      <c r="C35" s="148"/>
      <c r="D35" s="148"/>
      <c r="E35" s="148"/>
      <c r="F35" s="148"/>
      <c r="G35" s="149"/>
      <c r="H35" s="156" t="s">
        <v>516</v>
      </c>
      <c r="I35" s="156" t="s">
        <v>482</v>
      </c>
      <c r="J35" s="157" t="s">
        <v>484</v>
      </c>
      <c r="K35" s="158">
        <v>218</v>
      </c>
      <c r="L35" s="158" t="s">
        <v>518</v>
      </c>
      <c r="M35" s="159"/>
      <c r="N35" s="160">
        <v>51660340.479999997</v>
      </c>
      <c r="O35" s="163"/>
      <c r="P35" s="155">
        <f t="shared" si="2"/>
        <v>51660340.479999997</v>
      </c>
    </row>
    <row r="36" spans="2:16" ht="14.1" customHeight="1" thickBot="1" x14ac:dyDescent="0.25">
      <c r="B36" s="147" t="s">
        <v>133</v>
      </c>
      <c r="C36" s="148"/>
      <c r="D36" s="148"/>
      <c r="E36" s="148"/>
      <c r="F36" s="148"/>
      <c r="G36" s="149"/>
      <c r="H36" s="156" t="s">
        <v>516</v>
      </c>
      <c r="I36" s="156" t="s">
        <v>482</v>
      </c>
      <c r="J36" s="157" t="s">
        <v>484</v>
      </c>
      <c r="K36" s="158">
        <v>219</v>
      </c>
      <c r="L36" s="158" t="s">
        <v>519</v>
      </c>
      <c r="M36" s="159"/>
      <c r="N36" s="160">
        <v>142914931.72600001</v>
      </c>
      <c r="O36" s="163"/>
      <c r="P36" s="155">
        <f t="shared" si="2"/>
        <v>142914931.72600001</v>
      </c>
    </row>
    <row r="37" spans="2:16" ht="14.1" customHeight="1" thickBot="1" x14ac:dyDescent="0.25">
      <c r="B37" s="147" t="s">
        <v>134</v>
      </c>
      <c r="C37" s="148"/>
      <c r="D37" s="148"/>
      <c r="E37" s="148"/>
      <c r="F37" s="148"/>
      <c r="G37" s="149"/>
      <c r="H37" s="156" t="s">
        <v>516</v>
      </c>
      <c r="I37" s="156" t="s">
        <v>482</v>
      </c>
      <c r="J37" s="157" t="s">
        <v>484</v>
      </c>
      <c r="K37" s="158">
        <v>220</v>
      </c>
      <c r="L37" s="158" t="s">
        <v>520</v>
      </c>
      <c r="M37" s="159"/>
      <c r="N37" s="160">
        <v>82566123.906000003</v>
      </c>
      <c r="O37" s="163"/>
      <c r="P37" s="155">
        <f t="shared" si="2"/>
        <v>82566123.906000003</v>
      </c>
    </row>
    <row r="38" spans="2:16" ht="14.1" customHeight="1" thickBot="1" x14ac:dyDescent="0.25">
      <c r="B38" s="147" t="s">
        <v>135</v>
      </c>
      <c r="C38" s="148"/>
      <c r="D38" s="148"/>
      <c r="E38" s="148"/>
      <c r="F38" s="148"/>
      <c r="G38" s="149"/>
      <c r="H38" s="156" t="s">
        <v>516</v>
      </c>
      <c r="I38" s="156" t="s">
        <v>482</v>
      </c>
      <c r="J38" s="157" t="s">
        <v>484</v>
      </c>
      <c r="K38" s="158">
        <v>221</v>
      </c>
      <c r="L38" s="158" t="s">
        <v>521</v>
      </c>
      <c r="M38" s="159"/>
      <c r="N38" s="160">
        <v>77737899.100999996</v>
      </c>
      <c r="O38" s="163"/>
      <c r="P38" s="155">
        <f t="shared" si="2"/>
        <v>77737899.100999996</v>
      </c>
    </row>
    <row r="39" spans="2:16" ht="14.1" customHeight="1" thickBot="1" x14ac:dyDescent="0.25">
      <c r="B39" s="147" t="s">
        <v>136</v>
      </c>
      <c r="C39" s="148"/>
      <c r="D39" s="148"/>
      <c r="E39" s="148"/>
      <c r="F39" s="148"/>
      <c r="G39" s="149"/>
      <c r="H39" s="156" t="s">
        <v>516</v>
      </c>
      <c r="I39" s="156" t="s">
        <v>482</v>
      </c>
      <c r="J39" s="157" t="s">
        <v>484</v>
      </c>
      <c r="K39" s="158">
        <v>222</v>
      </c>
      <c r="L39" s="158" t="s">
        <v>522</v>
      </c>
      <c r="M39" s="159"/>
      <c r="N39" s="160">
        <v>83863286.989999995</v>
      </c>
      <c r="O39" s="163"/>
      <c r="P39" s="155">
        <f t="shared" si="2"/>
        <v>83863286.989999995</v>
      </c>
    </row>
    <row r="40" spans="2:16" ht="14.1" customHeight="1" thickBot="1" x14ac:dyDescent="0.25">
      <c r="B40" s="147" t="s">
        <v>137</v>
      </c>
      <c r="C40" s="148"/>
      <c r="D40" s="148"/>
      <c r="E40" s="148"/>
      <c r="F40" s="148"/>
      <c r="G40" s="149"/>
      <c r="H40" s="156" t="s">
        <v>516</v>
      </c>
      <c r="I40" s="156" t="s">
        <v>482</v>
      </c>
      <c r="J40" s="157" t="s">
        <v>484</v>
      </c>
      <c r="K40" s="158">
        <v>223</v>
      </c>
      <c r="L40" s="158" t="s">
        <v>523</v>
      </c>
      <c r="M40" s="159"/>
      <c r="N40" s="160">
        <v>223576910.80400002</v>
      </c>
      <c r="O40" s="163"/>
      <c r="P40" s="155">
        <f t="shared" si="2"/>
        <v>223576910.80400002</v>
      </c>
    </row>
    <row r="41" spans="2:16" ht="14.1" customHeight="1" thickBot="1" x14ac:dyDescent="0.25">
      <c r="B41" s="147" t="s">
        <v>138</v>
      </c>
      <c r="C41" s="148"/>
      <c r="D41" s="148"/>
      <c r="E41" s="148"/>
      <c r="F41" s="148"/>
      <c r="G41" s="149"/>
      <c r="H41" s="156" t="s">
        <v>516</v>
      </c>
      <c r="I41" s="156" t="s">
        <v>482</v>
      </c>
      <c r="J41" s="157" t="s">
        <v>484</v>
      </c>
      <c r="K41" s="158">
        <v>231</v>
      </c>
      <c r="L41" s="158" t="s">
        <v>524</v>
      </c>
      <c r="M41" s="159"/>
      <c r="N41" s="160">
        <v>130764706.77399999</v>
      </c>
      <c r="O41" s="163"/>
      <c r="P41" s="155">
        <f>N41-O41</f>
        <v>130764706.77399999</v>
      </c>
    </row>
    <row r="42" spans="2:16" ht="14.1" customHeight="1" thickBot="1" x14ac:dyDescent="0.25">
      <c r="B42" s="147" t="s">
        <v>139</v>
      </c>
      <c r="C42" s="148"/>
      <c r="D42" s="148"/>
      <c r="E42" s="148"/>
      <c r="F42" s="148"/>
      <c r="G42" s="149"/>
      <c r="H42" s="156" t="s">
        <v>516</v>
      </c>
      <c r="I42" s="156" t="s">
        <v>482</v>
      </c>
      <c r="J42" s="157" t="s">
        <v>484</v>
      </c>
      <c r="K42" s="158">
        <v>235</v>
      </c>
      <c r="L42" s="158" t="s">
        <v>525</v>
      </c>
      <c r="M42" s="159"/>
      <c r="N42" s="160">
        <v>23280075.759999998</v>
      </c>
      <c r="O42" s="163"/>
      <c r="P42" s="155">
        <f>N42-O42</f>
        <v>23280075.759999998</v>
      </c>
    </row>
    <row r="43" spans="2:16" ht="14.1" customHeight="1" thickBot="1" x14ac:dyDescent="0.25">
      <c r="B43" s="147" t="s">
        <v>140</v>
      </c>
      <c r="C43" s="148"/>
      <c r="D43" s="148"/>
      <c r="E43" s="148"/>
      <c r="F43" s="148"/>
      <c r="G43" s="149"/>
      <c r="H43" s="156" t="s">
        <v>516</v>
      </c>
      <c r="I43" s="156" t="s">
        <v>482</v>
      </c>
      <c r="J43" s="157" t="s">
        <v>484</v>
      </c>
      <c r="K43" s="158">
        <v>236</v>
      </c>
      <c r="L43" s="158" t="s">
        <v>526</v>
      </c>
      <c r="M43" s="159"/>
      <c r="N43" s="160">
        <v>177331343.51999998</v>
      </c>
      <c r="O43" s="163"/>
      <c r="P43" s="155">
        <f t="shared" ref="P43:P59" si="3">N43-O43</f>
        <v>177331343.51999998</v>
      </c>
    </row>
    <row r="44" spans="2:16" ht="14.1" customHeight="1" thickBot="1" x14ac:dyDescent="0.25">
      <c r="B44" s="147" t="s">
        <v>141</v>
      </c>
      <c r="C44" s="148"/>
      <c r="D44" s="148"/>
      <c r="E44" s="148"/>
      <c r="F44" s="148"/>
      <c r="G44" s="149"/>
      <c r="H44" s="156" t="s">
        <v>516</v>
      </c>
      <c r="I44" s="156" t="s">
        <v>482</v>
      </c>
      <c r="J44" s="157" t="s">
        <v>484</v>
      </c>
      <c r="K44" s="158">
        <v>239</v>
      </c>
      <c r="L44" s="158" t="s">
        <v>527</v>
      </c>
      <c r="M44" s="159"/>
      <c r="N44" s="160">
        <v>164314831.29900002</v>
      </c>
      <c r="O44" s="163"/>
      <c r="P44" s="155">
        <f t="shared" si="3"/>
        <v>164314831.29900002</v>
      </c>
    </row>
    <row r="45" spans="2:16" ht="14.1" customHeight="1" thickBot="1" x14ac:dyDescent="0.25">
      <c r="B45" s="147" t="s">
        <v>142</v>
      </c>
      <c r="C45" s="148"/>
      <c r="D45" s="148"/>
      <c r="E45" s="148"/>
      <c r="F45" s="148"/>
      <c r="G45" s="149"/>
      <c r="H45" s="156" t="s">
        <v>516</v>
      </c>
      <c r="I45" s="156" t="s">
        <v>482</v>
      </c>
      <c r="J45" s="157" t="s">
        <v>484</v>
      </c>
      <c r="K45" s="158">
        <v>240</v>
      </c>
      <c r="L45" s="158" t="s">
        <v>528</v>
      </c>
      <c r="M45" s="159"/>
      <c r="N45" s="160">
        <v>36049262.555000007</v>
      </c>
      <c r="O45" s="163"/>
      <c r="P45" s="155">
        <f t="shared" si="3"/>
        <v>36049262.555000007</v>
      </c>
    </row>
    <row r="46" spans="2:16" ht="14.1" customHeight="1" thickBot="1" x14ac:dyDescent="0.25">
      <c r="B46" s="147" t="s">
        <v>143</v>
      </c>
      <c r="C46" s="148"/>
      <c r="D46" s="148"/>
      <c r="E46" s="148"/>
      <c r="F46" s="148"/>
      <c r="G46" s="149"/>
      <c r="H46" s="156" t="s">
        <v>516</v>
      </c>
      <c r="I46" s="156" t="s">
        <v>482</v>
      </c>
      <c r="J46" s="157" t="s">
        <v>484</v>
      </c>
      <c r="K46" s="158">
        <v>249</v>
      </c>
      <c r="L46" s="158" t="s">
        <v>529</v>
      </c>
      <c r="M46" s="159"/>
      <c r="N46" s="160">
        <v>398288445.53400004</v>
      </c>
      <c r="O46" s="163"/>
      <c r="P46" s="155">
        <f t="shared" si="3"/>
        <v>398288445.53400004</v>
      </c>
    </row>
    <row r="47" spans="2:16" ht="14.1" customHeight="1" thickBot="1" x14ac:dyDescent="0.25">
      <c r="B47" s="147" t="s">
        <v>156</v>
      </c>
      <c r="C47" s="148"/>
      <c r="D47" s="148"/>
      <c r="E47" s="148"/>
      <c r="F47" s="148"/>
      <c r="G47" s="149"/>
      <c r="H47" s="156" t="s">
        <v>516</v>
      </c>
      <c r="I47" s="156" t="s">
        <v>482</v>
      </c>
      <c r="J47" s="157" t="s">
        <v>484</v>
      </c>
      <c r="K47" s="158">
        <v>682</v>
      </c>
      <c r="L47" s="158" t="s">
        <v>542</v>
      </c>
      <c r="M47" s="159"/>
      <c r="N47" s="160">
        <v>78374395.495999992</v>
      </c>
      <c r="O47" s="163"/>
      <c r="P47" s="155">
        <f>N47-O47</f>
        <v>78374395.495999992</v>
      </c>
    </row>
    <row r="48" spans="2:16" ht="14.1" customHeight="1" thickBot="1" x14ac:dyDescent="0.25">
      <c r="B48" s="147" t="s">
        <v>144</v>
      </c>
      <c r="C48" s="148"/>
      <c r="D48" s="148"/>
      <c r="E48" s="148"/>
      <c r="F48" s="148"/>
      <c r="G48" s="149"/>
      <c r="H48" s="156" t="s">
        <v>516</v>
      </c>
      <c r="I48" s="156" t="s">
        <v>482</v>
      </c>
      <c r="J48" s="157" t="s">
        <v>484</v>
      </c>
      <c r="K48" s="158">
        <v>254</v>
      </c>
      <c r="L48" s="158" t="s">
        <v>530</v>
      </c>
      <c r="M48" s="159"/>
      <c r="N48" s="160">
        <v>18020341.650000002</v>
      </c>
      <c r="O48" s="163"/>
      <c r="P48" s="155">
        <f t="shared" si="3"/>
        <v>18020341.650000002</v>
      </c>
    </row>
    <row r="49" spans="2:16" ht="14.1" customHeight="1" thickBot="1" x14ac:dyDescent="0.25">
      <c r="B49" s="147" t="s">
        <v>145</v>
      </c>
      <c r="C49" s="148"/>
      <c r="D49" s="148"/>
      <c r="E49" s="148"/>
      <c r="F49" s="148"/>
      <c r="G49" s="149"/>
      <c r="H49" s="156" t="s">
        <v>516</v>
      </c>
      <c r="I49" s="156" t="s">
        <v>482</v>
      </c>
      <c r="J49" s="157" t="s">
        <v>484</v>
      </c>
      <c r="K49" s="158">
        <v>265</v>
      </c>
      <c r="L49" s="158" t="s">
        <v>531</v>
      </c>
      <c r="M49" s="159"/>
      <c r="N49" s="160">
        <v>147162045.926</v>
      </c>
      <c r="O49" s="163"/>
      <c r="P49" s="155">
        <f t="shared" si="3"/>
        <v>147162045.926</v>
      </c>
    </row>
    <row r="50" spans="2:16" ht="14.1" customHeight="1" thickBot="1" x14ac:dyDescent="0.25">
      <c r="B50" s="147" t="s">
        <v>146</v>
      </c>
      <c r="C50" s="148"/>
      <c r="D50" s="148"/>
      <c r="E50" s="148"/>
      <c r="F50" s="148"/>
      <c r="G50" s="149"/>
      <c r="H50" s="156" t="s">
        <v>516</v>
      </c>
      <c r="I50" s="156" t="s">
        <v>482</v>
      </c>
      <c r="J50" s="157" t="s">
        <v>484</v>
      </c>
      <c r="K50" s="158">
        <v>266</v>
      </c>
      <c r="L50" s="158" t="s">
        <v>532</v>
      </c>
      <c r="M50" s="159"/>
      <c r="N50" s="160">
        <v>239341686.396</v>
      </c>
      <c r="O50" s="163"/>
      <c r="P50" s="155">
        <f t="shared" si="3"/>
        <v>239341686.396</v>
      </c>
    </row>
    <row r="51" spans="2:16" ht="14.1" customHeight="1" thickBot="1" x14ac:dyDescent="0.25">
      <c r="B51" s="147" t="s">
        <v>147</v>
      </c>
      <c r="C51" s="148"/>
      <c r="D51" s="148"/>
      <c r="E51" s="148"/>
      <c r="F51" s="148"/>
      <c r="G51" s="149"/>
      <c r="H51" s="156" t="s">
        <v>516</v>
      </c>
      <c r="I51" s="156" t="s">
        <v>482</v>
      </c>
      <c r="J51" s="157" t="s">
        <v>484</v>
      </c>
      <c r="K51" s="158">
        <v>267</v>
      </c>
      <c r="L51" s="158" t="s">
        <v>533</v>
      </c>
      <c r="M51" s="159"/>
      <c r="N51" s="160">
        <v>232459259.81899998</v>
      </c>
      <c r="O51" s="163"/>
      <c r="P51" s="155">
        <f t="shared" si="3"/>
        <v>232459259.81899998</v>
      </c>
    </row>
    <row r="52" spans="2:16" ht="14.1" customHeight="1" thickBot="1" x14ac:dyDescent="0.25">
      <c r="B52" s="147" t="s">
        <v>148</v>
      </c>
      <c r="C52" s="148"/>
      <c r="D52" s="148"/>
      <c r="E52" s="148"/>
      <c r="F52" s="148"/>
      <c r="G52" s="149"/>
      <c r="H52" s="156" t="s">
        <v>516</v>
      </c>
      <c r="I52" s="156" t="s">
        <v>482</v>
      </c>
      <c r="J52" s="157" t="s">
        <v>484</v>
      </c>
      <c r="K52" s="158">
        <v>268</v>
      </c>
      <c r="L52" s="158" t="s">
        <v>534</v>
      </c>
      <c r="M52" s="159"/>
      <c r="N52" s="160">
        <v>443217446.78100002</v>
      </c>
      <c r="O52" s="163"/>
      <c r="P52" s="155">
        <f t="shared" si="3"/>
        <v>443217446.78100002</v>
      </c>
    </row>
    <row r="53" spans="2:16" ht="14.1" customHeight="1" thickBot="1" x14ac:dyDescent="0.25">
      <c r="B53" s="147" t="s">
        <v>149</v>
      </c>
      <c r="C53" s="148"/>
      <c r="D53" s="148"/>
      <c r="E53" s="148"/>
      <c r="F53" s="148"/>
      <c r="G53" s="149"/>
      <c r="H53" s="156" t="s">
        <v>516</v>
      </c>
      <c r="I53" s="156" t="s">
        <v>482</v>
      </c>
      <c r="J53" s="157" t="s">
        <v>484</v>
      </c>
      <c r="K53" s="158">
        <v>269</v>
      </c>
      <c r="L53" s="158" t="s">
        <v>535</v>
      </c>
      <c r="M53" s="159"/>
      <c r="N53" s="160">
        <v>200185702.82400003</v>
      </c>
      <c r="O53" s="163"/>
      <c r="P53" s="155">
        <f t="shared" si="3"/>
        <v>200185702.82400003</v>
      </c>
    </row>
    <row r="54" spans="2:16" ht="14.1" customHeight="1" thickBot="1" x14ac:dyDescent="0.25">
      <c r="B54" s="147" t="s">
        <v>150</v>
      </c>
      <c r="C54" s="148"/>
      <c r="D54" s="148"/>
      <c r="E54" s="148"/>
      <c r="F54" s="148"/>
      <c r="G54" s="149"/>
      <c r="H54" s="156" t="s">
        <v>516</v>
      </c>
      <c r="I54" s="156" t="s">
        <v>482</v>
      </c>
      <c r="J54" s="157" t="s">
        <v>484</v>
      </c>
      <c r="K54" s="158">
        <v>270</v>
      </c>
      <c r="L54" s="158" t="s">
        <v>536</v>
      </c>
      <c r="M54" s="159"/>
      <c r="N54" s="160">
        <v>275831871.125</v>
      </c>
      <c r="O54" s="163"/>
      <c r="P54" s="155">
        <f t="shared" si="3"/>
        <v>275831871.125</v>
      </c>
    </row>
    <row r="55" spans="2:16" ht="14.1" customHeight="1" thickBot="1" x14ac:dyDescent="0.25">
      <c r="B55" s="147" t="s">
        <v>151</v>
      </c>
      <c r="C55" s="148"/>
      <c r="D55" s="148"/>
      <c r="E55" s="148"/>
      <c r="F55" s="148"/>
      <c r="G55" s="149"/>
      <c r="H55" s="156" t="s">
        <v>516</v>
      </c>
      <c r="I55" s="156" t="s">
        <v>482</v>
      </c>
      <c r="J55" s="157" t="s">
        <v>484</v>
      </c>
      <c r="K55" s="158">
        <v>272</v>
      </c>
      <c r="L55" s="158" t="s">
        <v>537</v>
      </c>
      <c r="M55" s="159"/>
      <c r="N55" s="160">
        <v>226170980.12000003</v>
      </c>
      <c r="O55" s="163"/>
      <c r="P55" s="155">
        <f t="shared" si="3"/>
        <v>226170980.12000003</v>
      </c>
    </row>
    <row r="56" spans="2:16" ht="14.1" customHeight="1" thickBot="1" x14ac:dyDescent="0.25">
      <c r="B56" s="147" t="s">
        <v>152</v>
      </c>
      <c r="C56" s="148"/>
      <c r="D56" s="148"/>
      <c r="E56" s="148"/>
      <c r="F56" s="148"/>
      <c r="G56" s="149"/>
      <c r="H56" s="156" t="s">
        <v>516</v>
      </c>
      <c r="I56" s="156" t="s">
        <v>482</v>
      </c>
      <c r="J56" s="157" t="s">
        <v>484</v>
      </c>
      <c r="K56" s="158">
        <v>275</v>
      </c>
      <c r="L56" s="158" t="s">
        <v>538</v>
      </c>
      <c r="M56" s="159"/>
      <c r="N56" s="160">
        <v>196967593.44</v>
      </c>
      <c r="O56" s="163"/>
      <c r="P56" s="155">
        <f t="shared" si="3"/>
        <v>196967593.44</v>
      </c>
    </row>
    <row r="57" spans="2:16" ht="14.1" customHeight="1" thickBot="1" x14ac:dyDescent="0.25">
      <c r="B57" s="147" t="s">
        <v>153</v>
      </c>
      <c r="C57" s="148"/>
      <c r="D57" s="148"/>
      <c r="E57" s="148"/>
      <c r="F57" s="148"/>
      <c r="G57" s="149"/>
      <c r="H57" s="156" t="s">
        <v>516</v>
      </c>
      <c r="I57" s="156" t="s">
        <v>482</v>
      </c>
      <c r="J57" s="157" t="s">
        <v>484</v>
      </c>
      <c r="K57" s="158">
        <v>279</v>
      </c>
      <c r="L57" s="158" t="s">
        <v>539</v>
      </c>
      <c r="M57" s="159"/>
      <c r="N57" s="160">
        <v>67172224.077000007</v>
      </c>
      <c r="O57" s="163"/>
      <c r="P57" s="155">
        <f t="shared" si="3"/>
        <v>67172224.077000007</v>
      </c>
    </row>
    <row r="58" spans="2:16" ht="14.1" customHeight="1" thickBot="1" x14ac:dyDescent="0.25">
      <c r="B58" s="147" t="s">
        <v>154</v>
      </c>
      <c r="C58" s="148"/>
      <c r="D58" s="148"/>
      <c r="E58" s="148"/>
      <c r="F58" s="148"/>
      <c r="G58" s="149"/>
      <c r="H58" s="156" t="s">
        <v>516</v>
      </c>
      <c r="I58" s="156" t="s">
        <v>482</v>
      </c>
      <c r="J58" s="157" t="s">
        <v>484</v>
      </c>
      <c r="K58" s="158">
        <v>285</v>
      </c>
      <c r="L58" s="158" t="s">
        <v>540</v>
      </c>
      <c r="M58" s="159"/>
      <c r="N58" s="160">
        <v>155700854.99999994</v>
      </c>
      <c r="O58" s="163"/>
      <c r="P58" s="155">
        <f t="shared" si="3"/>
        <v>155700854.99999994</v>
      </c>
    </row>
    <row r="59" spans="2:16" ht="14.1" customHeight="1" thickBot="1" x14ac:dyDescent="0.25">
      <c r="B59" s="147" t="s">
        <v>155</v>
      </c>
      <c r="C59" s="148"/>
      <c r="D59" s="148"/>
      <c r="E59" s="148"/>
      <c r="F59" s="148"/>
      <c r="G59" s="149"/>
      <c r="H59" s="156" t="s">
        <v>516</v>
      </c>
      <c r="I59" s="156" t="s">
        <v>482</v>
      </c>
      <c r="J59" s="157" t="s">
        <v>484</v>
      </c>
      <c r="K59" s="158">
        <v>287</v>
      </c>
      <c r="L59" s="158" t="s">
        <v>541</v>
      </c>
      <c r="M59" s="159"/>
      <c r="N59" s="160">
        <v>137667994.007</v>
      </c>
      <c r="O59" s="163"/>
      <c r="P59" s="155">
        <f t="shared" si="3"/>
        <v>137667994.007</v>
      </c>
    </row>
    <row r="60" spans="2:16" ht="14.1" customHeight="1" thickBot="1" x14ac:dyDescent="0.25">
      <c r="B60" s="147" t="s">
        <v>157</v>
      </c>
      <c r="C60" s="148"/>
      <c r="D60" s="148"/>
      <c r="E60" s="148"/>
      <c r="F60" s="148"/>
      <c r="G60" s="149"/>
      <c r="H60" s="156" t="s">
        <v>543</v>
      </c>
      <c r="I60" s="156" t="s">
        <v>482</v>
      </c>
      <c r="J60" s="157" t="s">
        <v>544</v>
      </c>
      <c r="K60" s="158">
        <v>293</v>
      </c>
      <c r="L60" s="158" t="s">
        <v>545</v>
      </c>
      <c r="M60" s="159"/>
      <c r="N60" s="160">
        <v>2590470.9599999995</v>
      </c>
      <c r="O60" s="163"/>
      <c r="P60" s="155">
        <f>N60-O60</f>
        <v>2590470.9599999995</v>
      </c>
    </row>
    <row r="61" spans="2:16" ht="14.1" customHeight="1" thickBot="1" x14ac:dyDescent="0.25">
      <c r="B61" s="147" t="s">
        <v>158</v>
      </c>
      <c r="C61" s="148"/>
      <c r="D61" s="148"/>
      <c r="E61" s="148"/>
      <c r="F61" s="148"/>
      <c r="G61" s="149"/>
      <c r="H61" s="156" t="s">
        <v>543</v>
      </c>
      <c r="I61" s="156" t="s">
        <v>482</v>
      </c>
      <c r="J61" s="157" t="s">
        <v>546</v>
      </c>
      <c r="K61" s="158">
        <v>214</v>
      </c>
      <c r="L61" s="158" t="s">
        <v>547</v>
      </c>
      <c r="M61" s="159"/>
      <c r="N61" s="160">
        <v>2930019.57</v>
      </c>
      <c r="O61" s="163"/>
      <c r="P61" s="155">
        <f>N61-O61</f>
        <v>2930019.57</v>
      </c>
    </row>
    <row r="62" spans="2:16" ht="14.1" customHeight="1" thickBot="1" x14ac:dyDescent="0.25">
      <c r="B62" s="147" t="s">
        <v>159</v>
      </c>
      <c r="C62" s="148"/>
      <c r="D62" s="148"/>
      <c r="E62" s="148"/>
      <c r="F62" s="148"/>
      <c r="G62" s="149"/>
      <c r="H62" s="156" t="s">
        <v>543</v>
      </c>
      <c r="I62" s="156" t="s">
        <v>482</v>
      </c>
      <c r="J62" s="157" t="s">
        <v>548</v>
      </c>
      <c r="K62" s="158"/>
      <c r="L62" s="158"/>
      <c r="M62" s="159"/>
      <c r="N62" s="160">
        <v>306.637</v>
      </c>
      <c r="O62" s="163"/>
      <c r="P62" s="155">
        <f t="shared" ref="P62:P80" si="4">N62-O62</f>
        <v>306.637</v>
      </c>
    </row>
    <row r="63" spans="2:16" ht="14.1" customHeight="1" thickBot="1" x14ac:dyDescent="0.25">
      <c r="B63" s="147" t="s">
        <v>160</v>
      </c>
      <c r="C63" s="148"/>
      <c r="D63" s="148"/>
      <c r="E63" s="148"/>
      <c r="F63" s="148"/>
      <c r="G63" s="149"/>
      <c r="H63" s="156" t="s">
        <v>543</v>
      </c>
      <c r="I63" s="156" t="s">
        <v>482</v>
      </c>
      <c r="J63" s="157" t="s">
        <v>549</v>
      </c>
      <c r="K63" s="158">
        <v>225</v>
      </c>
      <c r="L63" s="158" t="s">
        <v>550</v>
      </c>
      <c r="M63" s="159"/>
      <c r="N63" s="160">
        <v>974307.74000000011</v>
      </c>
      <c r="O63" s="163"/>
      <c r="P63" s="155">
        <f t="shared" si="4"/>
        <v>974307.74000000011</v>
      </c>
    </row>
    <row r="64" spans="2:16" ht="14.1" customHeight="1" thickBot="1" x14ac:dyDescent="0.25">
      <c r="B64" s="147" t="s">
        <v>161</v>
      </c>
      <c r="C64" s="148"/>
      <c r="D64" s="148"/>
      <c r="E64" s="148"/>
      <c r="F64" s="148"/>
      <c r="G64" s="149"/>
      <c r="H64" s="156" t="s">
        <v>543</v>
      </c>
      <c r="I64" s="156" t="s">
        <v>482</v>
      </c>
      <c r="J64" s="157" t="s">
        <v>551</v>
      </c>
      <c r="K64" s="158">
        <v>227</v>
      </c>
      <c r="L64" s="158" t="s">
        <v>552</v>
      </c>
      <c r="M64" s="159"/>
      <c r="N64" s="160">
        <v>26893889.910000004</v>
      </c>
      <c r="O64" s="163"/>
      <c r="P64" s="155">
        <f t="shared" si="4"/>
        <v>26893889.910000004</v>
      </c>
    </row>
    <row r="65" spans="2:16" ht="14.1" customHeight="1" thickBot="1" x14ac:dyDescent="0.25">
      <c r="B65" s="147" t="s">
        <v>162</v>
      </c>
      <c r="C65" s="148"/>
      <c r="D65" s="148"/>
      <c r="E65" s="148"/>
      <c r="F65" s="148"/>
      <c r="G65" s="149"/>
      <c r="H65" s="156" t="s">
        <v>543</v>
      </c>
      <c r="I65" s="156" t="s">
        <v>482</v>
      </c>
      <c r="J65" s="157" t="s">
        <v>553</v>
      </c>
      <c r="K65" s="158">
        <v>229</v>
      </c>
      <c r="L65" s="158" t="s">
        <v>554</v>
      </c>
      <c r="M65" s="159"/>
      <c r="N65" s="160">
        <v>4056168.5219999999</v>
      </c>
      <c r="O65" s="163"/>
      <c r="P65" s="155">
        <f t="shared" si="4"/>
        <v>4056168.5219999999</v>
      </c>
    </row>
    <row r="66" spans="2:16" ht="14.1" customHeight="1" thickBot="1" x14ac:dyDescent="0.25">
      <c r="B66" s="147" t="s">
        <v>163</v>
      </c>
      <c r="C66" s="148"/>
      <c r="D66" s="148"/>
      <c r="E66" s="148"/>
      <c r="F66" s="148"/>
      <c r="G66" s="149"/>
      <c r="H66" s="156" t="s">
        <v>543</v>
      </c>
      <c r="I66" s="156" t="s">
        <v>482</v>
      </c>
      <c r="J66" s="157" t="s">
        <v>555</v>
      </c>
      <c r="K66" s="158">
        <v>230</v>
      </c>
      <c r="L66" s="158" t="s">
        <v>524</v>
      </c>
      <c r="M66" s="159"/>
      <c r="N66" s="160">
        <v>0</v>
      </c>
      <c r="O66" s="163"/>
      <c r="P66" s="155">
        <f t="shared" si="4"/>
        <v>0</v>
      </c>
    </row>
    <row r="67" spans="2:16" ht="14.1" customHeight="1" thickBot="1" x14ac:dyDescent="0.25">
      <c r="B67" s="147" t="s">
        <v>164</v>
      </c>
      <c r="C67" s="148"/>
      <c r="D67" s="148"/>
      <c r="E67" s="148"/>
      <c r="F67" s="148"/>
      <c r="G67" s="149"/>
      <c r="H67" s="156" t="s">
        <v>543</v>
      </c>
      <c r="I67" s="156" t="s">
        <v>482</v>
      </c>
      <c r="J67" s="157" t="s">
        <v>556</v>
      </c>
      <c r="K67" s="158">
        <v>232</v>
      </c>
      <c r="L67" s="158" t="s">
        <v>557</v>
      </c>
      <c r="M67" s="159"/>
      <c r="N67" s="160">
        <v>42822273.259999998</v>
      </c>
      <c r="O67" s="163"/>
      <c r="P67" s="155">
        <f t="shared" si="4"/>
        <v>42822273.259999998</v>
      </c>
    </row>
    <row r="68" spans="2:16" ht="14.1" customHeight="1" thickBot="1" x14ac:dyDescent="0.25">
      <c r="B68" s="147" t="s">
        <v>165</v>
      </c>
      <c r="C68" s="148"/>
      <c r="D68" s="148"/>
      <c r="E68" s="148"/>
      <c r="F68" s="148"/>
      <c r="G68" s="149"/>
      <c r="H68" s="156" t="s">
        <v>543</v>
      </c>
      <c r="I68" s="156" t="s">
        <v>482</v>
      </c>
      <c r="J68" s="157" t="s">
        <v>558</v>
      </c>
      <c r="K68" s="158">
        <v>233</v>
      </c>
      <c r="L68" s="158" t="s">
        <v>559</v>
      </c>
      <c r="M68" s="159"/>
      <c r="N68" s="160">
        <v>18349841.808000002</v>
      </c>
      <c r="O68" s="163"/>
      <c r="P68" s="155">
        <f t="shared" si="4"/>
        <v>18349841.808000002</v>
      </c>
    </row>
    <row r="69" spans="2:16" ht="14.1" customHeight="1" thickBot="1" x14ac:dyDescent="0.25">
      <c r="B69" s="147" t="s">
        <v>166</v>
      </c>
      <c r="C69" s="148"/>
      <c r="D69" s="148"/>
      <c r="E69" s="148"/>
      <c r="F69" s="148"/>
      <c r="G69" s="149"/>
      <c r="H69" s="156" t="s">
        <v>543</v>
      </c>
      <c r="I69" s="156" t="s">
        <v>482</v>
      </c>
      <c r="J69" s="157" t="s">
        <v>560</v>
      </c>
      <c r="K69" s="158">
        <v>237</v>
      </c>
      <c r="L69" s="158" t="s">
        <v>561</v>
      </c>
      <c r="M69" s="159"/>
      <c r="N69" s="160">
        <v>67927738.780000001</v>
      </c>
      <c r="O69" s="163"/>
      <c r="P69" s="155">
        <f t="shared" si="4"/>
        <v>67927738.780000001</v>
      </c>
    </row>
    <row r="70" spans="2:16" ht="14.1" customHeight="1" thickBot="1" x14ac:dyDescent="0.25">
      <c r="B70" s="147" t="s">
        <v>167</v>
      </c>
      <c r="C70" s="148"/>
      <c r="D70" s="148"/>
      <c r="E70" s="148"/>
      <c r="F70" s="148"/>
      <c r="G70" s="149"/>
      <c r="H70" s="156" t="s">
        <v>543</v>
      </c>
      <c r="I70" s="156" t="s">
        <v>482</v>
      </c>
      <c r="J70" s="157" t="s">
        <v>562</v>
      </c>
      <c r="K70" s="158">
        <v>241</v>
      </c>
      <c r="L70" s="158" t="s">
        <v>563</v>
      </c>
      <c r="M70" s="159"/>
      <c r="N70" s="160">
        <v>14617986.949999999</v>
      </c>
      <c r="O70" s="163"/>
      <c r="P70" s="155">
        <f t="shared" si="4"/>
        <v>14617986.949999999</v>
      </c>
    </row>
    <row r="71" spans="2:16" ht="14.1" customHeight="1" thickBot="1" x14ac:dyDescent="0.25">
      <c r="B71" s="147" t="s">
        <v>168</v>
      </c>
      <c r="C71" s="148"/>
      <c r="D71" s="148"/>
      <c r="E71" s="148"/>
      <c r="F71" s="148"/>
      <c r="G71" s="149"/>
      <c r="H71" s="156" t="s">
        <v>543</v>
      </c>
      <c r="I71" s="156" t="s">
        <v>482</v>
      </c>
      <c r="J71" s="157" t="s">
        <v>564</v>
      </c>
      <c r="K71" s="158">
        <v>242</v>
      </c>
      <c r="L71" s="158" t="s">
        <v>565</v>
      </c>
      <c r="M71" s="159"/>
      <c r="N71" s="160">
        <v>4090318.0499999993</v>
      </c>
      <c r="O71" s="163"/>
      <c r="P71" s="155">
        <f t="shared" si="4"/>
        <v>4090318.0499999993</v>
      </c>
    </row>
    <row r="72" spans="2:16" ht="14.1" customHeight="1" thickBot="1" x14ac:dyDescent="0.25">
      <c r="B72" s="147" t="s">
        <v>169</v>
      </c>
      <c r="C72" s="148"/>
      <c r="D72" s="148"/>
      <c r="E72" s="148"/>
      <c r="F72" s="148"/>
      <c r="G72" s="149"/>
      <c r="H72" s="156" t="s">
        <v>543</v>
      </c>
      <c r="I72" s="156" t="s">
        <v>482</v>
      </c>
      <c r="J72" s="157" t="s">
        <v>566</v>
      </c>
      <c r="K72" s="158">
        <v>243</v>
      </c>
      <c r="L72" s="158" t="s">
        <v>567</v>
      </c>
      <c r="M72" s="159"/>
      <c r="N72" s="160">
        <v>22155660.280000001</v>
      </c>
      <c r="O72" s="163"/>
      <c r="P72" s="155">
        <f t="shared" si="4"/>
        <v>22155660.280000001</v>
      </c>
    </row>
    <row r="73" spans="2:16" ht="14.1" customHeight="1" thickBot="1" x14ac:dyDescent="0.25">
      <c r="B73" s="147" t="s">
        <v>170</v>
      </c>
      <c r="C73" s="148"/>
      <c r="D73" s="148"/>
      <c r="E73" s="148"/>
      <c r="F73" s="148"/>
      <c r="G73" s="149"/>
      <c r="H73" s="156" t="s">
        <v>543</v>
      </c>
      <c r="I73" s="156" t="s">
        <v>482</v>
      </c>
      <c r="J73" s="157" t="s">
        <v>568</v>
      </c>
      <c r="K73" s="158">
        <v>244</v>
      </c>
      <c r="L73" s="158" t="s">
        <v>569</v>
      </c>
      <c r="M73" s="159"/>
      <c r="N73" s="160">
        <v>30906010.217000004</v>
      </c>
      <c r="O73" s="163"/>
      <c r="P73" s="155">
        <f t="shared" si="4"/>
        <v>30906010.217000004</v>
      </c>
    </row>
    <row r="74" spans="2:16" ht="14.1" customHeight="1" thickBot="1" x14ac:dyDescent="0.25">
      <c r="B74" s="147" t="s">
        <v>171</v>
      </c>
      <c r="C74" s="148"/>
      <c r="D74" s="148"/>
      <c r="E74" s="148"/>
      <c r="F74" s="148"/>
      <c r="G74" s="149"/>
      <c r="H74" s="156" t="s">
        <v>543</v>
      </c>
      <c r="I74" s="156" t="s">
        <v>482</v>
      </c>
      <c r="J74" s="157" t="s">
        <v>570</v>
      </c>
      <c r="K74" s="158">
        <v>248</v>
      </c>
      <c r="L74" s="158" t="s">
        <v>571</v>
      </c>
      <c r="M74" s="159"/>
      <c r="N74" s="160">
        <v>15100228.800000001</v>
      </c>
      <c r="O74" s="163"/>
      <c r="P74" s="155">
        <f t="shared" si="4"/>
        <v>15100228.800000001</v>
      </c>
    </row>
    <row r="75" spans="2:16" ht="14.1" customHeight="1" thickBot="1" x14ac:dyDescent="0.25">
      <c r="B75" s="147" t="s">
        <v>172</v>
      </c>
      <c r="C75" s="148"/>
      <c r="D75" s="148"/>
      <c r="E75" s="148"/>
      <c r="F75" s="148"/>
      <c r="G75" s="149"/>
      <c r="H75" s="156" t="s">
        <v>543</v>
      </c>
      <c r="I75" s="156" t="s">
        <v>482</v>
      </c>
      <c r="J75" s="157" t="s">
        <v>572</v>
      </c>
      <c r="K75" s="158">
        <v>7911</v>
      </c>
      <c r="L75" s="158" t="s">
        <v>573</v>
      </c>
      <c r="M75" s="159"/>
      <c r="N75" s="160">
        <v>6539277.1200000001</v>
      </c>
      <c r="O75" s="163"/>
      <c r="P75" s="155">
        <f t="shared" si="4"/>
        <v>6539277.1200000001</v>
      </c>
    </row>
    <row r="76" spans="2:16" ht="14.1" customHeight="1" thickBot="1" x14ac:dyDescent="0.25">
      <c r="B76" s="147" t="s">
        <v>173</v>
      </c>
      <c r="C76" s="148"/>
      <c r="D76" s="148"/>
      <c r="E76" s="148"/>
      <c r="F76" s="148"/>
      <c r="G76" s="149"/>
      <c r="H76" s="156" t="s">
        <v>543</v>
      </c>
      <c r="I76" s="156" t="s">
        <v>482</v>
      </c>
      <c r="J76" s="157" t="s">
        <v>574</v>
      </c>
      <c r="K76" s="158">
        <v>250</v>
      </c>
      <c r="L76" s="158" t="s">
        <v>575</v>
      </c>
      <c r="M76" s="159"/>
      <c r="N76" s="160">
        <v>5494863.7999999998</v>
      </c>
      <c r="O76" s="163"/>
      <c r="P76" s="155">
        <f t="shared" si="4"/>
        <v>5494863.7999999998</v>
      </c>
    </row>
    <row r="77" spans="2:16" ht="14.1" customHeight="1" thickBot="1" x14ac:dyDescent="0.25">
      <c r="B77" s="147" t="s">
        <v>174</v>
      </c>
      <c r="C77" s="148"/>
      <c r="D77" s="148"/>
      <c r="E77" s="148"/>
      <c r="F77" s="148"/>
      <c r="G77" s="149"/>
      <c r="H77" s="156" t="s">
        <v>543</v>
      </c>
      <c r="I77" s="156" t="s">
        <v>482</v>
      </c>
      <c r="J77" s="157" t="s">
        <v>576</v>
      </c>
      <c r="K77" s="158">
        <v>253</v>
      </c>
      <c r="L77" s="158" t="s">
        <v>577</v>
      </c>
      <c r="M77" s="159"/>
      <c r="N77" s="160">
        <v>9150400.9849999994</v>
      </c>
      <c r="O77" s="163"/>
      <c r="P77" s="155">
        <f t="shared" si="4"/>
        <v>9150400.9849999994</v>
      </c>
    </row>
    <row r="78" spans="2:16" ht="14.1" customHeight="1" thickBot="1" x14ac:dyDescent="0.25">
      <c r="B78" s="147" t="s">
        <v>175</v>
      </c>
      <c r="C78" s="148"/>
      <c r="D78" s="148"/>
      <c r="E78" s="148"/>
      <c r="F78" s="148"/>
      <c r="G78" s="149"/>
      <c r="H78" s="156" t="s">
        <v>543</v>
      </c>
      <c r="I78" s="156" t="s">
        <v>482</v>
      </c>
      <c r="J78" s="157" t="s">
        <v>578</v>
      </c>
      <c r="K78" s="158">
        <v>255</v>
      </c>
      <c r="L78" s="158" t="s">
        <v>579</v>
      </c>
      <c r="M78" s="159"/>
      <c r="N78" s="160">
        <v>4307549.2319999998</v>
      </c>
      <c r="O78" s="163"/>
      <c r="P78" s="155">
        <f t="shared" si="4"/>
        <v>4307549.2319999998</v>
      </c>
    </row>
    <row r="79" spans="2:16" ht="14.1" customHeight="1" thickBot="1" x14ac:dyDescent="0.25">
      <c r="B79" s="147" t="s">
        <v>176</v>
      </c>
      <c r="C79" s="148"/>
      <c r="D79" s="148"/>
      <c r="E79" s="148"/>
      <c r="F79" s="148"/>
      <c r="G79" s="149"/>
      <c r="H79" s="156" t="s">
        <v>543</v>
      </c>
      <c r="I79" s="156" t="s">
        <v>482</v>
      </c>
      <c r="J79" s="157" t="s">
        <v>580</v>
      </c>
      <c r="K79" s="158">
        <v>258</v>
      </c>
      <c r="L79" s="158" t="s">
        <v>581</v>
      </c>
      <c r="M79" s="159"/>
      <c r="N79" s="160">
        <v>0</v>
      </c>
      <c r="O79" s="163"/>
      <c r="P79" s="155">
        <f t="shared" si="4"/>
        <v>0</v>
      </c>
    </row>
    <row r="80" spans="2:16" ht="14.1" customHeight="1" thickBot="1" x14ac:dyDescent="0.25">
      <c r="B80" s="147" t="s">
        <v>177</v>
      </c>
      <c r="C80" s="148"/>
      <c r="D80" s="148"/>
      <c r="E80" s="148"/>
      <c r="F80" s="148"/>
      <c r="G80" s="149"/>
      <c r="H80" s="156" t="s">
        <v>543</v>
      </c>
      <c r="I80" s="156" t="s">
        <v>482</v>
      </c>
      <c r="J80" s="157" t="s">
        <v>582</v>
      </c>
      <c r="K80" s="158">
        <v>262</v>
      </c>
      <c r="L80" s="158" t="s">
        <v>583</v>
      </c>
      <c r="M80" s="159"/>
      <c r="N80" s="160">
        <v>36419987.5</v>
      </c>
      <c r="O80" s="163"/>
      <c r="P80" s="155">
        <f t="shared" si="4"/>
        <v>36419987.5</v>
      </c>
    </row>
    <row r="81" spans="2:16" ht="14.1" customHeight="1" thickBot="1" x14ac:dyDescent="0.25">
      <c r="B81" s="147" t="s">
        <v>178</v>
      </c>
      <c r="C81" s="148"/>
      <c r="D81" s="148"/>
      <c r="E81" s="148"/>
      <c r="F81" s="148"/>
      <c r="G81" s="149"/>
      <c r="H81" s="156" t="s">
        <v>543</v>
      </c>
      <c r="I81" s="156" t="s">
        <v>482</v>
      </c>
      <c r="J81" s="157" t="s">
        <v>584</v>
      </c>
      <c r="K81" s="158">
        <v>632</v>
      </c>
      <c r="L81" s="158" t="s">
        <v>585</v>
      </c>
      <c r="M81" s="159"/>
      <c r="N81" s="160">
        <v>10287852.515999999</v>
      </c>
      <c r="O81" s="163"/>
      <c r="P81" s="155">
        <f>N81-O81</f>
        <v>10287852.515999999</v>
      </c>
    </row>
    <row r="82" spans="2:16" ht="14.1" customHeight="1" thickBot="1" x14ac:dyDescent="0.25">
      <c r="B82" s="147" t="s">
        <v>179</v>
      </c>
      <c r="C82" s="148"/>
      <c r="D82" s="148"/>
      <c r="E82" s="148"/>
      <c r="F82" s="148"/>
      <c r="G82" s="149"/>
      <c r="H82" s="156" t="s">
        <v>543</v>
      </c>
      <c r="I82" s="156" t="s">
        <v>482</v>
      </c>
      <c r="J82" s="157" t="s">
        <v>586</v>
      </c>
      <c r="K82" s="158">
        <v>626</v>
      </c>
      <c r="L82" s="158" t="s">
        <v>587</v>
      </c>
      <c r="M82" s="159"/>
      <c r="N82" s="160">
        <v>5498759.3200000012</v>
      </c>
      <c r="O82" s="163"/>
      <c r="P82" s="155">
        <f>N82-O82</f>
        <v>5498759.3200000012</v>
      </c>
    </row>
    <row r="83" spans="2:16" ht="14.1" customHeight="1" thickBot="1" x14ac:dyDescent="0.25">
      <c r="B83" s="147" t="s">
        <v>180</v>
      </c>
      <c r="C83" s="148"/>
      <c r="D83" s="148"/>
      <c r="E83" s="148"/>
      <c r="F83" s="148"/>
      <c r="G83" s="149"/>
      <c r="H83" s="156" t="s">
        <v>543</v>
      </c>
      <c r="I83" s="156" t="s">
        <v>482</v>
      </c>
      <c r="J83" s="157" t="s">
        <v>588</v>
      </c>
      <c r="K83" s="158">
        <v>264</v>
      </c>
      <c r="L83" s="158" t="s">
        <v>589</v>
      </c>
      <c r="M83" s="159"/>
      <c r="N83" s="160">
        <v>4853747.9759999998</v>
      </c>
      <c r="O83" s="163"/>
      <c r="P83" s="155">
        <f t="shared" ref="P83:P100" si="5">N83-O83</f>
        <v>4853747.9759999998</v>
      </c>
    </row>
    <row r="84" spans="2:16" ht="14.1" customHeight="1" thickBot="1" x14ac:dyDescent="0.25">
      <c r="B84" s="147" t="s">
        <v>181</v>
      </c>
      <c r="C84" s="148"/>
      <c r="D84" s="148"/>
      <c r="E84" s="148"/>
      <c r="F84" s="148"/>
      <c r="G84" s="149"/>
      <c r="H84" s="156" t="s">
        <v>543</v>
      </c>
      <c r="I84" s="156" t="s">
        <v>482</v>
      </c>
      <c r="J84" s="157" t="s">
        <v>590</v>
      </c>
      <c r="K84" s="158">
        <v>274</v>
      </c>
      <c r="L84" s="158" t="s">
        <v>591</v>
      </c>
      <c r="M84" s="159"/>
      <c r="N84" s="160">
        <v>8636519</v>
      </c>
      <c r="O84" s="163"/>
      <c r="P84" s="155">
        <f t="shared" si="5"/>
        <v>8636519</v>
      </c>
    </row>
    <row r="85" spans="2:16" ht="14.1" customHeight="1" thickBot="1" x14ac:dyDescent="0.25">
      <c r="B85" s="147" t="s">
        <v>182</v>
      </c>
      <c r="C85" s="148"/>
      <c r="D85" s="148"/>
      <c r="E85" s="148"/>
      <c r="F85" s="148"/>
      <c r="G85" s="149"/>
      <c r="H85" s="156" t="s">
        <v>543</v>
      </c>
      <c r="I85" s="156" t="s">
        <v>482</v>
      </c>
      <c r="J85" s="157" t="s">
        <v>592</v>
      </c>
      <c r="K85" s="158" t="s">
        <v>484</v>
      </c>
      <c r="L85" s="158" t="s">
        <v>593</v>
      </c>
      <c r="M85" s="159"/>
      <c r="N85" s="160">
        <v>0</v>
      </c>
      <c r="O85" s="163"/>
      <c r="P85" s="155">
        <f t="shared" si="5"/>
        <v>0</v>
      </c>
    </row>
    <row r="86" spans="2:16" ht="14.1" customHeight="1" thickBot="1" x14ac:dyDescent="0.25">
      <c r="B86" s="147" t="s">
        <v>183</v>
      </c>
      <c r="C86" s="148"/>
      <c r="D86" s="148"/>
      <c r="E86" s="148"/>
      <c r="F86" s="148"/>
      <c r="G86" s="149"/>
      <c r="H86" s="156" t="s">
        <v>543</v>
      </c>
      <c r="I86" s="156" t="s">
        <v>482</v>
      </c>
      <c r="J86" s="157" t="s">
        <v>594</v>
      </c>
      <c r="K86" s="158">
        <v>276</v>
      </c>
      <c r="L86" s="158" t="s">
        <v>595</v>
      </c>
      <c r="M86" s="159"/>
      <c r="N86" s="160">
        <v>0</v>
      </c>
      <c r="O86" s="163"/>
      <c r="P86" s="155">
        <f t="shared" si="5"/>
        <v>0</v>
      </c>
    </row>
    <row r="87" spans="2:16" ht="14.1" customHeight="1" thickBot="1" x14ac:dyDescent="0.25">
      <c r="B87" s="147" t="s">
        <v>184</v>
      </c>
      <c r="C87" s="148"/>
      <c r="D87" s="148"/>
      <c r="E87" s="148"/>
      <c r="F87" s="148"/>
      <c r="G87" s="149"/>
      <c r="H87" s="156" t="s">
        <v>543</v>
      </c>
      <c r="I87" s="156" t="s">
        <v>482</v>
      </c>
      <c r="J87" s="157" t="s">
        <v>596</v>
      </c>
      <c r="K87" s="158">
        <v>277</v>
      </c>
      <c r="L87" s="158" t="s">
        <v>597</v>
      </c>
      <c r="M87" s="159"/>
      <c r="N87" s="160">
        <v>0</v>
      </c>
      <c r="O87" s="163"/>
      <c r="P87" s="155">
        <f t="shared" si="5"/>
        <v>0</v>
      </c>
    </row>
    <row r="88" spans="2:16" ht="14.1" customHeight="1" thickBot="1" x14ac:dyDescent="0.25">
      <c r="B88" s="147" t="s">
        <v>185</v>
      </c>
      <c r="C88" s="148"/>
      <c r="D88" s="148"/>
      <c r="E88" s="148"/>
      <c r="F88" s="148"/>
      <c r="G88" s="149"/>
      <c r="H88" s="156" t="s">
        <v>543</v>
      </c>
      <c r="I88" s="156" t="s">
        <v>482</v>
      </c>
      <c r="J88" s="157" t="s">
        <v>598</v>
      </c>
      <c r="K88" s="158">
        <v>280</v>
      </c>
      <c r="L88" s="158" t="s">
        <v>599</v>
      </c>
      <c r="M88" s="159"/>
      <c r="N88" s="160">
        <v>19895181.759999998</v>
      </c>
      <c r="O88" s="163"/>
      <c r="P88" s="155">
        <f t="shared" si="5"/>
        <v>19895181.759999998</v>
      </c>
    </row>
    <row r="89" spans="2:16" ht="14.1" customHeight="1" thickBot="1" x14ac:dyDescent="0.25">
      <c r="B89" s="147" t="s">
        <v>186</v>
      </c>
      <c r="C89" s="148"/>
      <c r="D89" s="148"/>
      <c r="E89" s="148"/>
      <c r="F89" s="148"/>
      <c r="G89" s="149"/>
      <c r="H89" s="156" t="s">
        <v>543</v>
      </c>
      <c r="I89" s="156" t="s">
        <v>482</v>
      </c>
      <c r="J89" s="157" t="s">
        <v>600</v>
      </c>
      <c r="K89" s="158">
        <v>281</v>
      </c>
      <c r="L89" s="158" t="s">
        <v>601</v>
      </c>
      <c r="M89" s="159"/>
      <c r="N89" s="160">
        <v>21927036.60416203</v>
      </c>
      <c r="O89" s="163"/>
      <c r="P89" s="155">
        <f t="shared" si="5"/>
        <v>21927036.60416203</v>
      </c>
    </row>
    <row r="90" spans="2:16" ht="14.1" customHeight="1" thickBot="1" x14ac:dyDescent="0.25">
      <c r="B90" s="147" t="s">
        <v>187</v>
      </c>
      <c r="C90" s="148"/>
      <c r="D90" s="148"/>
      <c r="E90" s="148"/>
      <c r="F90" s="148"/>
      <c r="G90" s="149"/>
      <c r="H90" s="156" t="s">
        <v>543</v>
      </c>
      <c r="I90" s="156" t="s">
        <v>482</v>
      </c>
      <c r="J90" s="157" t="s">
        <v>602</v>
      </c>
      <c r="K90" s="158">
        <v>282</v>
      </c>
      <c r="L90" s="158" t="s">
        <v>603</v>
      </c>
      <c r="M90" s="159"/>
      <c r="N90" s="160">
        <v>6450346.5148379682</v>
      </c>
      <c r="O90" s="163"/>
      <c r="P90" s="155">
        <f t="shared" si="5"/>
        <v>6450346.5148379682</v>
      </c>
    </row>
    <row r="91" spans="2:16" ht="14.1" customHeight="1" thickBot="1" x14ac:dyDescent="0.25">
      <c r="B91" s="147" t="s">
        <v>188</v>
      </c>
      <c r="C91" s="148"/>
      <c r="D91" s="148"/>
      <c r="E91" s="148"/>
      <c r="F91" s="148"/>
      <c r="G91" s="149"/>
      <c r="H91" s="156" t="s">
        <v>543</v>
      </c>
      <c r="I91" s="156" t="s">
        <v>482</v>
      </c>
      <c r="J91" s="157" t="s">
        <v>604</v>
      </c>
      <c r="K91" s="158">
        <v>283</v>
      </c>
      <c r="L91" s="158" t="s">
        <v>605</v>
      </c>
      <c r="M91" s="159"/>
      <c r="N91" s="160">
        <v>16873456.600000001</v>
      </c>
      <c r="O91" s="163"/>
      <c r="P91" s="155">
        <f t="shared" si="5"/>
        <v>16873456.600000001</v>
      </c>
    </row>
    <row r="92" spans="2:16" ht="14.1" customHeight="1" thickBot="1" x14ac:dyDescent="0.25">
      <c r="B92" s="147" t="s">
        <v>189</v>
      </c>
      <c r="C92" s="148"/>
      <c r="D92" s="148"/>
      <c r="E92" s="148"/>
      <c r="F92" s="148"/>
      <c r="G92" s="149"/>
      <c r="H92" s="156" t="s">
        <v>543</v>
      </c>
      <c r="I92" s="156" t="s">
        <v>482</v>
      </c>
      <c r="J92" s="157" t="s">
        <v>606</v>
      </c>
      <c r="K92" s="158">
        <v>284</v>
      </c>
      <c r="L92" s="158" t="s">
        <v>607</v>
      </c>
      <c r="M92" s="159"/>
      <c r="N92" s="160">
        <v>25159673.275000002</v>
      </c>
      <c r="O92" s="163"/>
      <c r="P92" s="155">
        <f t="shared" si="5"/>
        <v>25159673.275000002</v>
      </c>
    </row>
    <row r="93" spans="2:16" ht="14.1" customHeight="1" thickBot="1" x14ac:dyDescent="0.25">
      <c r="B93" s="147" t="s">
        <v>190</v>
      </c>
      <c r="C93" s="148"/>
      <c r="D93" s="148"/>
      <c r="E93" s="148"/>
      <c r="F93" s="148"/>
      <c r="G93" s="149"/>
      <c r="H93" s="156" t="s">
        <v>543</v>
      </c>
      <c r="I93" s="156" t="s">
        <v>482</v>
      </c>
      <c r="J93" s="157" t="s">
        <v>608</v>
      </c>
      <c r="K93" s="158">
        <v>714</v>
      </c>
      <c r="L93" s="158" t="s">
        <v>609</v>
      </c>
      <c r="M93" s="159"/>
      <c r="N93" s="160">
        <v>1899355.0500000003</v>
      </c>
      <c r="O93" s="163"/>
      <c r="P93" s="155">
        <f t="shared" si="5"/>
        <v>1899355.0500000003</v>
      </c>
    </row>
    <row r="94" spans="2:16" ht="14.1" customHeight="1" thickBot="1" x14ac:dyDescent="0.25">
      <c r="B94" s="147" t="s">
        <v>191</v>
      </c>
      <c r="C94" s="148"/>
      <c r="D94" s="148"/>
      <c r="E94" s="148"/>
      <c r="F94" s="148"/>
      <c r="G94" s="149"/>
      <c r="H94" s="156" t="s">
        <v>543</v>
      </c>
      <c r="I94" s="156" t="s">
        <v>482</v>
      </c>
      <c r="J94" s="157" t="s">
        <v>610</v>
      </c>
      <c r="K94" s="158">
        <v>289</v>
      </c>
      <c r="L94" s="158" t="s">
        <v>611</v>
      </c>
      <c r="M94" s="159"/>
      <c r="N94" s="160">
        <v>501158.7</v>
      </c>
      <c r="O94" s="163"/>
      <c r="P94" s="155">
        <f t="shared" si="5"/>
        <v>501158.7</v>
      </c>
    </row>
    <row r="95" spans="2:16" ht="14.1" customHeight="1" thickBot="1" x14ac:dyDescent="0.25">
      <c r="B95" s="147" t="s">
        <v>192</v>
      </c>
      <c r="C95" s="148"/>
      <c r="D95" s="148"/>
      <c r="E95" s="148"/>
      <c r="F95" s="148"/>
      <c r="G95" s="149"/>
      <c r="H95" s="156" t="s">
        <v>543</v>
      </c>
      <c r="I95" s="156" t="s">
        <v>482</v>
      </c>
      <c r="J95" s="157" t="s">
        <v>612</v>
      </c>
      <c r="K95" s="158">
        <v>290</v>
      </c>
      <c r="L95" s="158" t="s">
        <v>613</v>
      </c>
      <c r="M95" s="159"/>
      <c r="N95" s="160">
        <v>23484844.199999999</v>
      </c>
      <c r="O95" s="163"/>
      <c r="P95" s="155">
        <f t="shared" si="5"/>
        <v>23484844.199999999</v>
      </c>
    </row>
    <row r="96" spans="2:16" ht="14.1" customHeight="1" thickBot="1" x14ac:dyDescent="0.25">
      <c r="B96" s="147" t="s">
        <v>193</v>
      </c>
      <c r="C96" s="148"/>
      <c r="D96" s="148"/>
      <c r="E96" s="148"/>
      <c r="F96" s="148"/>
      <c r="G96" s="149"/>
      <c r="H96" s="156" t="s">
        <v>543</v>
      </c>
      <c r="I96" s="156" t="s">
        <v>482</v>
      </c>
      <c r="J96" s="157" t="s">
        <v>614</v>
      </c>
      <c r="K96" s="158">
        <v>180</v>
      </c>
      <c r="L96" s="158" t="s">
        <v>615</v>
      </c>
      <c r="M96" s="159"/>
      <c r="N96" s="160">
        <v>2760371.3500000006</v>
      </c>
      <c r="O96" s="163"/>
      <c r="P96" s="155">
        <f t="shared" si="5"/>
        <v>2760371.3500000006</v>
      </c>
    </row>
    <row r="97" spans="2:16" ht="14.1" customHeight="1" thickBot="1" x14ac:dyDescent="0.25">
      <c r="B97" s="147" t="s">
        <v>194</v>
      </c>
      <c r="C97" s="148"/>
      <c r="D97" s="148"/>
      <c r="E97" s="148"/>
      <c r="F97" s="148"/>
      <c r="G97" s="149"/>
      <c r="H97" s="156" t="s">
        <v>543</v>
      </c>
      <c r="I97" s="156" t="s">
        <v>482</v>
      </c>
      <c r="J97" s="157" t="s">
        <v>616</v>
      </c>
      <c r="K97" s="158">
        <v>291</v>
      </c>
      <c r="L97" s="158" t="s">
        <v>617</v>
      </c>
      <c r="M97" s="159"/>
      <c r="N97" s="160">
        <v>38006475.853999995</v>
      </c>
      <c r="O97" s="163"/>
      <c r="P97" s="155">
        <f t="shared" si="5"/>
        <v>38006475.853999995</v>
      </c>
    </row>
    <row r="98" spans="2:16" ht="14.1" customHeight="1" thickBot="1" x14ac:dyDescent="0.25">
      <c r="B98" s="147" t="s">
        <v>195</v>
      </c>
      <c r="C98" s="148"/>
      <c r="D98" s="148"/>
      <c r="E98" s="148"/>
      <c r="F98" s="148"/>
      <c r="G98" s="149"/>
      <c r="H98" s="156" t="s">
        <v>543</v>
      </c>
      <c r="I98" s="156" t="s">
        <v>482</v>
      </c>
      <c r="J98" s="157" t="s">
        <v>618</v>
      </c>
      <c r="K98" s="158">
        <v>292</v>
      </c>
      <c r="L98" s="158" t="s">
        <v>619</v>
      </c>
      <c r="M98" s="159"/>
      <c r="N98" s="160">
        <v>36275751.399999991</v>
      </c>
      <c r="O98" s="163"/>
      <c r="P98" s="155">
        <f t="shared" si="5"/>
        <v>36275751.399999991</v>
      </c>
    </row>
    <row r="99" spans="2:16" ht="14.1" customHeight="1" thickBot="1" x14ac:dyDescent="0.25">
      <c r="B99" s="147" t="s">
        <v>196</v>
      </c>
      <c r="C99" s="148"/>
      <c r="D99" s="148"/>
      <c r="E99" s="148"/>
      <c r="F99" s="148"/>
      <c r="G99" s="149"/>
      <c r="H99" s="156" t="s">
        <v>543</v>
      </c>
      <c r="I99" s="156" t="s">
        <v>482</v>
      </c>
      <c r="J99" s="157" t="s">
        <v>620</v>
      </c>
      <c r="K99" s="158">
        <v>292</v>
      </c>
      <c r="L99" s="158" t="s">
        <v>619</v>
      </c>
      <c r="M99" s="159"/>
      <c r="N99" s="160">
        <v>0</v>
      </c>
      <c r="O99" s="163"/>
      <c r="P99" s="155">
        <f t="shared" si="5"/>
        <v>0</v>
      </c>
    </row>
    <row r="100" spans="2:16" ht="14.1" customHeight="1" thickBot="1" x14ac:dyDescent="0.25">
      <c r="B100" s="162" t="s">
        <v>1386</v>
      </c>
      <c r="C100" s="148"/>
      <c r="D100" s="148"/>
      <c r="E100" s="148"/>
      <c r="F100" s="148"/>
      <c r="G100" s="149"/>
      <c r="H100" s="156" t="s">
        <v>516</v>
      </c>
      <c r="I100" s="156" t="s">
        <v>482</v>
      </c>
      <c r="J100" s="157" t="s">
        <v>484</v>
      </c>
      <c r="K100" s="158">
        <v>454</v>
      </c>
      <c r="L100" s="158" t="s">
        <v>621</v>
      </c>
      <c r="M100" s="159"/>
      <c r="N100" s="160">
        <v>215063331.447</v>
      </c>
      <c r="O100" s="163"/>
      <c r="P100" s="155">
        <f t="shared" si="5"/>
        <v>215063331.447</v>
      </c>
    </row>
    <row r="101" spans="2:16" ht="14.1" customHeight="1" thickBot="1" x14ac:dyDescent="0.25">
      <c r="B101" s="162" t="s">
        <v>1387</v>
      </c>
      <c r="C101" s="148"/>
      <c r="D101" s="148"/>
      <c r="E101" s="148"/>
      <c r="F101" s="148"/>
      <c r="G101" s="149"/>
      <c r="H101" s="156" t="s">
        <v>516</v>
      </c>
      <c r="I101" s="156" t="s">
        <v>482</v>
      </c>
      <c r="J101" s="157" t="s">
        <v>484</v>
      </c>
      <c r="K101" s="158">
        <v>454</v>
      </c>
      <c r="L101" s="158" t="s">
        <v>621</v>
      </c>
      <c r="M101" s="159"/>
      <c r="N101" s="160">
        <v>247800199.49199998</v>
      </c>
      <c r="O101" s="163"/>
      <c r="P101" s="155">
        <f t="shared" ref="P101:P114" si="6">N101-O101</f>
        <v>247800199.49199998</v>
      </c>
    </row>
    <row r="102" spans="2:16" ht="14.1" customHeight="1" thickBot="1" x14ac:dyDescent="0.25">
      <c r="B102" s="147" t="s">
        <v>198</v>
      </c>
      <c r="C102" s="148"/>
      <c r="D102" s="148"/>
      <c r="E102" s="148"/>
      <c r="F102" s="148"/>
      <c r="G102" s="149"/>
      <c r="H102" s="156" t="s">
        <v>543</v>
      </c>
      <c r="I102" s="156" t="s">
        <v>482</v>
      </c>
      <c r="J102" s="157" t="s">
        <v>623</v>
      </c>
      <c r="K102" s="158">
        <v>7646</v>
      </c>
      <c r="L102" s="158" t="s">
        <v>624</v>
      </c>
      <c r="M102" s="159"/>
      <c r="N102" s="160">
        <v>35987420.099999994</v>
      </c>
      <c r="O102" s="163"/>
      <c r="P102" s="155">
        <f t="shared" si="6"/>
        <v>35987420.099999994</v>
      </c>
    </row>
    <row r="103" spans="2:16" ht="14.1" customHeight="1" thickBot="1" x14ac:dyDescent="0.25">
      <c r="B103" s="147" t="s">
        <v>197</v>
      </c>
      <c r="C103" s="148"/>
      <c r="D103" s="148"/>
      <c r="E103" s="148"/>
      <c r="F103" s="148"/>
      <c r="G103" s="149"/>
      <c r="H103" s="156" t="s">
        <v>516</v>
      </c>
      <c r="I103" s="156" t="s">
        <v>482</v>
      </c>
      <c r="J103" s="157" t="s">
        <v>484</v>
      </c>
      <c r="K103" s="158">
        <v>455</v>
      </c>
      <c r="L103" s="158" t="s">
        <v>622</v>
      </c>
      <c r="M103" s="159"/>
      <c r="N103" s="160">
        <v>46455397.700000003</v>
      </c>
      <c r="O103" s="163"/>
      <c r="P103" s="155">
        <f t="shared" si="6"/>
        <v>46455397.700000003</v>
      </c>
    </row>
    <row r="104" spans="2:16" ht="14.1" customHeight="1" thickBot="1" x14ac:dyDescent="0.25">
      <c r="B104" s="147" t="s">
        <v>199</v>
      </c>
      <c r="C104" s="148"/>
      <c r="D104" s="148"/>
      <c r="E104" s="148"/>
      <c r="F104" s="148"/>
      <c r="G104" s="149"/>
      <c r="H104" s="156" t="s">
        <v>509</v>
      </c>
      <c r="I104" s="156" t="s">
        <v>482</v>
      </c>
      <c r="J104" s="157" t="s">
        <v>484</v>
      </c>
      <c r="K104" s="158" t="s">
        <v>484</v>
      </c>
      <c r="L104" s="158" t="s">
        <v>484</v>
      </c>
      <c r="M104" s="159" t="s">
        <v>625</v>
      </c>
      <c r="N104" s="160">
        <v>33817.49999999952</v>
      </c>
      <c r="O104" s="163"/>
      <c r="P104" s="155">
        <f t="shared" si="6"/>
        <v>33817.49999999952</v>
      </c>
    </row>
    <row r="105" spans="2:16" ht="14.1" customHeight="1" thickBot="1" x14ac:dyDescent="0.25">
      <c r="B105" s="147" t="s">
        <v>200</v>
      </c>
      <c r="C105" s="148"/>
      <c r="D105" s="148"/>
      <c r="E105" s="148"/>
      <c r="F105" s="148"/>
      <c r="G105" s="149"/>
      <c r="H105" s="156" t="s">
        <v>509</v>
      </c>
      <c r="I105" s="156" t="s">
        <v>482</v>
      </c>
      <c r="J105" s="157" t="s">
        <v>484</v>
      </c>
      <c r="K105" s="158">
        <v>50752</v>
      </c>
      <c r="L105" s="158" t="s">
        <v>626</v>
      </c>
      <c r="M105" s="159" t="s">
        <v>627</v>
      </c>
      <c r="N105" s="160">
        <v>17750.101000000002</v>
      </c>
      <c r="O105" s="163"/>
      <c r="P105" s="155">
        <f t="shared" si="6"/>
        <v>17750.101000000002</v>
      </c>
    </row>
    <row r="106" spans="2:16" ht="14.1" customHeight="1" thickBot="1" x14ac:dyDescent="0.25">
      <c r="B106" s="147" t="s">
        <v>201</v>
      </c>
      <c r="C106" s="148"/>
      <c r="D106" s="148"/>
      <c r="E106" s="148"/>
      <c r="F106" s="148"/>
      <c r="G106" s="149"/>
      <c r="H106" s="156" t="s">
        <v>509</v>
      </c>
      <c r="I106" s="156" t="s">
        <v>482</v>
      </c>
      <c r="J106" s="157" t="s">
        <v>484</v>
      </c>
      <c r="K106" s="158">
        <v>50750</v>
      </c>
      <c r="L106" s="158" t="s">
        <v>628</v>
      </c>
      <c r="M106" s="159" t="s">
        <v>629</v>
      </c>
      <c r="N106" s="160">
        <v>9744768.8500000015</v>
      </c>
      <c r="O106" s="163"/>
      <c r="P106" s="155">
        <f t="shared" si="6"/>
        <v>9744768.8500000015</v>
      </c>
    </row>
    <row r="107" spans="2:16" ht="14.1" customHeight="1" thickBot="1" x14ac:dyDescent="0.25">
      <c r="B107" s="147" t="s">
        <v>202</v>
      </c>
      <c r="C107" s="148"/>
      <c r="D107" s="148"/>
      <c r="E107" s="148"/>
      <c r="F107" s="148"/>
      <c r="G107" s="149"/>
      <c r="H107" s="156" t="s">
        <v>509</v>
      </c>
      <c r="I107" s="156" t="s">
        <v>482</v>
      </c>
      <c r="J107" s="157" t="s">
        <v>484</v>
      </c>
      <c r="K107" s="158" t="s">
        <v>484</v>
      </c>
      <c r="L107" s="158" t="s">
        <v>484</v>
      </c>
      <c r="M107" s="159" t="s">
        <v>630</v>
      </c>
      <c r="N107" s="160">
        <v>1710.4838709678997</v>
      </c>
      <c r="O107" s="163"/>
      <c r="P107" s="155">
        <f t="shared" si="6"/>
        <v>1710.4838709678997</v>
      </c>
    </row>
    <row r="108" spans="2:16" ht="14.1" customHeight="1" thickBot="1" x14ac:dyDescent="0.25">
      <c r="B108" s="147" t="s">
        <v>203</v>
      </c>
      <c r="C108" s="148"/>
      <c r="D108" s="148"/>
      <c r="E108" s="148"/>
      <c r="F108" s="148"/>
      <c r="G108" s="149"/>
      <c r="H108" s="156" t="s">
        <v>631</v>
      </c>
      <c r="I108" s="156" t="s">
        <v>482</v>
      </c>
      <c r="J108" s="157" t="s">
        <v>632</v>
      </c>
      <c r="K108" s="158">
        <v>50712</v>
      </c>
      <c r="L108" s="158" t="s">
        <v>484</v>
      </c>
      <c r="M108" s="159" t="s">
        <v>633</v>
      </c>
      <c r="N108" s="160">
        <v>3324489.8146000034</v>
      </c>
      <c r="O108" s="163"/>
      <c r="P108" s="155">
        <f t="shared" si="6"/>
        <v>3324489.8146000034</v>
      </c>
    </row>
    <row r="109" spans="2:16" ht="14.1" customHeight="1" thickBot="1" x14ac:dyDescent="0.25">
      <c r="B109" s="147" t="s">
        <v>204</v>
      </c>
      <c r="C109" s="148"/>
      <c r="D109" s="148"/>
      <c r="E109" s="148"/>
      <c r="F109" s="148"/>
      <c r="G109" s="149"/>
      <c r="H109" s="156" t="s">
        <v>631</v>
      </c>
      <c r="I109" s="156" t="s">
        <v>482</v>
      </c>
      <c r="J109" s="157" t="s">
        <v>634</v>
      </c>
      <c r="K109" s="158">
        <v>50712</v>
      </c>
      <c r="L109" s="158" t="s">
        <v>484</v>
      </c>
      <c r="M109" s="159" t="s">
        <v>635</v>
      </c>
      <c r="N109" s="160">
        <v>18961127.399939995</v>
      </c>
      <c r="O109" s="163"/>
      <c r="P109" s="155">
        <f t="shared" si="6"/>
        <v>18961127.399939995</v>
      </c>
    </row>
    <row r="110" spans="2:16" ht="14.1" customHeight="1" thickBot="1" x14ac:dyDescent="0.25">
      <c r="B110" s="147" t="s">
        <v>205</v>
      </c>
      <c r="C110" s="148"/>
      <c r="D110" s="148"/>
      <c r="E110" s="148"/>
      <c r="F110" s="148"/>
      <c r="G110" s="149"/>
      <c r="H110" s="156" t="s">
        <v>631</v>
      </c>
      <c r="I110" s="156" t="s">
        <v>482</v>
      </c>
      <c r="J110" s="157" t="s">
        <v>636</v>
      </c>
      <c r="K110" s="158">
        <v>50712</v>
      </c>
      <c r="L110" s="158" t="s">
        <v>484</v>
      </c>
      <c r="M110" s="159" t="s">
        <v>637</v>
      </c>
      <c r="N110" s="160">
        <v>13132502.46477003</v>
      </c>
      <c r="O110" s="163"/>
      <c r="P110" s="155">
        <f t="shared" si="6"/>
        <v>13132502.46477003</v>
      </c>
    </row>
    <row r="111" spans="2:16" ht="14.1" customHeight="1" thickBot="1" x14ac:dyDescent="0.25">
      <c r="B111" s="147" t="s">
        <v>206</v>
      </c>
      <c r="C111" s="148"/>
      <c r="D111" s="148"/>
      <c r="E111" s="148"/>
      <c r="F111" s="148"/>
      <c r="G111" s="149"/>
      <c r="H111" s="156" t="s">
        <v>631</v>
      </c>
      <c r="I111" s="156" t="s">
        <v>482</v>
      </c>
      <c r="J111" s="157" t="s">
        <v>638</v>
      </c>
      <c r="K111" s="158">
        <v>50001</v>
      </c>
      <c r="L111" s="158" t="s">
        <v>639</v>
      </c>
      <c r="M111" s="159" t="s">
        <v>640</v>
      </c>
      <c r="N111" s="160">
        <v>0</v>
      </c>
      <c r="O111" s="163"/>
      <c r="P111" s="155">
        <f t="shared" si="6"/>
        <v>0</v>
      </c>
    </row>
    <row r="112" spans="2:16" ht="14.1" customHeight="1" thickBot="1" x14ac:dyDescent="0.25">
      <c r="B112" s="147" t="s">
        <v>207</v>
      </c>
      <c r="C112" s="148"/>
      <c r="D112" s="148"/>
      <c r="E112" s="148"/>
      <c r="F112" s="148"/>
      <c r="G112" s="149"/>
      <c r="H112" s="156" t="s">
        <v>543</v>
      </c>
      <c r="I112" s="156" t="s">
        <v>482</v>
      </c>
      <c r="J112" s="157" t="s">
        <v>642</v>
      </c>
      <c r="K112" s="158" t="s">
        <v>484</v>
      </c>
      <c r="L112" s="158" t="s">
        <v>484</v>
      </c>
      <c r="M112" s="159" t="s">
        <v>643</v>
      </c>
      <c r="N112" s="160">
        <v>0</v>
      </c>
      <c r="O112" s="163"/>
      <c r="P112" s="155">
        <f t="shared" si="6"/>
        <v>0</v>
      </c>
    </row>
    <row r="113" spans="2:16" ht="14.1" customHeight="1" thickBot="1" x14ac:dyDescent="0.25">
      <c r="B113" s="147" t="s">
        <v>208</v>
      </c>
      <c r="C113" s="148"/>
      <c r="D113" s="148"/>
      <c r="E113" s="148"/>
      <c r="F113" s="148"/>
      <c r="G113" s="149"/>
      <c r="H113" s="156" t="s">
        <v>509</v>
      </c>
      <c r="I113" s="156" t="s">
        <v>482</v>
      </c>
      <c r="J113" s="157" t="s">
        <v>484</v>
      </c>
      <c r="K113" s="158" t="s">
        <v>484</v>
      </c>
      <c r="L113" s="158"/>
      <c r="M113" s="159" t="s">
        <v>644</v>
      </c>
      <c r="N113" s="160">
        <v>1199.9999999999688</v>
      </c>
      <c r="O113" s="163"/>
      <c r="P113" s="155">
        <f t="shared" si="6"/>
        <v>1199.9999999999688</v>
      </c>
    </row>
    <row r="114" spans="2:16" ht="14.1" customHeight="1" thickBot="1" x14ac:dyDescent="0.25">
      <c r="B114" s="147" t="s">
        <v>209</v>
      </c>
      <c r="C114" s="148"/>
      <c r="D114" s="148"/>
      <c r="E114" s="148"/>
      <c r="F114" s="148"/>
      <c r="G114" s="149"/>
      <c r="H114" s="156" t="s">
        <v>509</v>
      </c>
      <c r="I114" s="156" t="s">
        <v>482</v>
      </c>
      <c r="J114" s="157" t="s">
        <v>484</v>
      </c>
      <c r="K114" s="158">
        <v>10650</v>
      </c>
      <c r="L114" s="158" t="s">
        <v>645</v>
      </c>
      <c r="M114" s="159" t="s">
        <v>646</v>
      </c>
      <c r="N114" s="160">
        <v>114972486.29299995</v>
      </c>
      <c r="O114" s="163"/>
      <c r="P114" s="155">
        <f t="shared" si="6"/>
        <v>114972486.29299995</v>
      </c>
    </row>
    <row r="115" spans="2:16" ht="14.1" customHeight="1" thickBot="1" x14ac:dyDescent="0.25">
      <c r="B115" s="147" t="s">
        <v>210</v>
      </c>
      <c r="C115" s="148"/>
      <c r="D115" s="148"/>
      <c r="E115" s="148"/>
      <c r="F115" s="148"/>
      <c r="G115" s="149"/>
      <c r="H115" s="156" t="s">
        <v>509</v>
      </c>
      <c r="I115" s="156" t="s">
        <v>482</v>
      </c>
      <c r="J115" s="157" t="s">
        <v>484</v>
      </c>
      <c r="K115" s="158">
        <v>10649</v>
      </c>
      <c r="L115" s="158" t="s">
        <v>647</v>
      </c>
      <c r="M115" s="159" t="s">
        <v>648</v>
      </c>
      <c r="N115" s="160">
        <v>121419191</v>
      </c>
      <c r="O115" s="163"/>
      <c r="P115" s="155">
        <f t="shared" ref="P115:P131" si="7">N115-O115</f>
        <v>121419191</v>
      </c>
    </row>
    <row r="116" spans="2:16" ht="14.1" customHeight="1" thickBot="1" x14ac:dyDescent="0.25">
      <c r="B116" s="147" t="s">
        <v>211</v>
      </c>
      <c r="C116" s="148"/>
      <c r="D116" s="148"/>
      <c r="E116" s="148"/>
      <c r="F116" s="148"/>
      <c r="G116" s="149"/>
      <c r="H116" s="156" t="s">
        <v>509</v>
      </c>
      <c r="I116" s="156" t="s">
        <v>482</v>
      </c>
      <c r="J116" s="157" t="s">
        <v>484</v>
      </c>
      <c r="K116" s="158">
        <v>50622</v>
      </c>
      <c r="L116" s="158" t="s">
        <v>649</v>
      </c>
      <c r="M116" s="159" t="s">
        <v>650</v>
      </c>
      <c r="N116" s="160">
        <v>80507982.951000035</v>
      </c>
      <c r="O116" s="163"/>
      <c r="P116" s="155">
        <f t="shared" si="7"/>
        <v>80507982.951000035</v>
      </c>
    </row>
    <row r="117" spans="2:16" ht="14.1" customHeight="1" thickBot="1" x14ac:dyDescent="0.25">
      <c r="B117" s="147" t="s">
        <v>212</v>
      </c>
      <c r="C117" s="148"/>
      <c r="D117" s="148"/>
      <c r="E117" s="148"/>
      <c r="F117" s="148"/>
      <c r="G117" s="149"/>
      <c r="H117" s="156" t="s">
        <v>509</v>
      </c>
      <c r="I117" s="156" t="s">
        <v>482</v>
      </c>
      <c r="J117" s="157" t="s">
        <v>484</v>
      </c>
      <c r="K117" s="158">
        <v>50170</v>
      </c>
      <c r="L117" s="158" t="s">
        <v>651</v>
      </c>
      <c r="M117" s="159" t="s">
        <v>652</v>
      </c>
      <c r="N117" s="160">
        <v>139500677.61599982</v>
      </c>
      <c r="O117" s="163"/>
      <c r="P117" s="155">
        <f t="shared" si="7"/>
        <v>139500677.61599982</v>
      </c>
    </row>
    <row r="118" spans="2:16" ht="14.1" customHeight="1" thickBot="1" x14ac:dyDescent="0.25">
      <c r="B118" s="147" t="s">
        <v>213</v>
      </c>
      <c r="C118" s="148"/>
      <c r="D118" s="148"/>
      <c r="E118" s="148"/>
      <c r="F118" s="148"/>
      <c r="G118" s="149"/>
      <c r="H118" s="156" t="s">
        <v>653</v>
      </c>
      <c r="I118" s="156" t="s">
        <v>482</v>
      </c>
      <c r="J118" s="157" t="s">
        <v>654</v>
      </c>
      <c r="K118" s="158">
        <v>10652</v>
      </c>
      <c r="L118" s="158" t="s">
        <v>655</v>
      </c>
      <c r="M118" s="159" t="s">
        <v>656</v>
      </c>
      <c r="N118" s="160">
        <v>222266821.5</v>
      </c>
      <c r="O118" s="163"/>
      <c r="P118" s="155">
        <f t="shared" si="7"/>
        <v>222266821.5</v>
      </c>
    </row>
    <row r="119" spans="2:16" ht="14.1" customHeight="1" thickBot="1" x14ac:dyDescent="0.25">
      <c r="B119" s="147" t="s">
        <v>214</v>
      </c>
      <c r="C119" s="148"/>
      <c r="D119" s="148"/>
      <c r="E119" s="148"/>
      <c r="F119" s="148"/>
      <c r="G119" s="149"/>
      <c r="H119" s="156" t="s">
        <v>509</v>
      </c>
      <c r="I119" s="156" t="s">
        <v>482</v>
      </c>
      <c r="J119" s="157" t="s">
        <v>484</v>
      </c>
      <c r="K119" s="158">
        <v>10294</v>
      </c>
      <c r="L119" s="158" t="s">
        <v>657</v>
      </c>
      <c r="M119" s="159" t="s">
        <v>658</v>
      </c>
      <c r="N119" s="160">
        <v>440150280</v>
      </c>
      <c r="O119" s="163"/>
      <c r="P119" s="155">
        <f t="shared" si="7"/>
        <v>440150280</v>
      </c>
    </row>
    <row r="120" spans="2:16" ht="14.1" customHeight="1" thickBot="1" x14ac:dyDescent="0.25">
      <c r="B120" s="147" t="s">
        <v>215</v>
      </c>
      <c r="C120" s="148"/>
      <c r="D120" s="148"/>
      <c r="E120" s="148"/>
      <c r="F120" s="148"/>
      <c r="G120" s="149"/>
      <c r="H120" s="156" t="s">
        <v>509</v>
      </c>
      <c r="I120" s="156" t="s">
        <v>482</v>
      </c>
      <c r="J120" s="157" t="s">
        <v>484</v>
      </c>
      <c r="K120" s="158">
        <v>10168</v>
      </c>
      <c r="L120" s="158" t="s">
        <v>659</v>
      </c>
      <c r="M120" s="159" t="s">
        <v>660</v>
      </c>
      <c r="N120" s="160">
        <v>34491592.411589414</v>
      </c>
      <c r="O120" s="163"/>
      <c r="P120" s="155">
        <f t="shared" si="7"/>
        <v>34491592.411589414</v>
      </c>
    </row>
    <row r="121" spans="2:16" ht="14.1" customHeight="1" thickBot="1" x14ac:dyDescent="0.25">
      <c r="B121" s="147" t="s">
        <v>216</v>
      </c>
      <c r="C121" s="148"/>
      <c r="D121" s="148"/>
      <c r="E121" s="148"/>
      <c r="F121" s="148"/>
      <c r="G121" s="149"/>
      <c r="H121" s="156" t="s">
        <v>509</v>
      </c>
      <c r="I121" s="156" t="s">
        <v>482</v>
      </c>
      <c r="J121" s="157" t="s">
        <v>484</v>
      </c>
      <c r="K121" s="158">
        <v>50003</v>
      </c>
      <c r="L121" s="158" t="s">
        <v>661</v>
      </c>
      <c r="M121" s="159" t="s">
        <v>662</v>
      </c>
      <c r="N121" s="160">
        <v>47665731.806999981</v>
      </c>
      <c r="O121" s="163"/>
      <c r="P121" s="155">
        <f t="shared" si="7"/>
        <v>47665731.806999981</v>
      </c>
    </row>
    <row r="122" spans="2:16" ht="14.1" customHeight="1" thickBot="1" x14ac:dyDescent="0.25">
      <c r="B122" s="147" t="s">
        <v>217</v>
      </c>
      <c r="C122" s="148"/>
      <c r="D122" s="148"/>
      <c r="E122" s="148"/>
      <c r="F122" s="148"/>
      <c r="G122" s="149"/>
      <c r="H122" s="156" t="s">
        <v>509</v>
      </c>
      <c r="I122" s="156" t="s">
        <v>482</v>
      </c>
      <c r="J122" s="157" t="s">
        <v>484</v>
      </c>
      <c r="K122" s="158">
        <v>52076</v>
      </c>
      <c r="L122" s="158" t="s">
        <v>663</v>
      </c>
      <c r="M122" s="159" t="s">
        <v>1370</v>
      </c>
      <c r="N122" s="160">
        <v>20357548.321999993</v>
      </c>
      <c r="O122" s="163"/>
      <c r="P122" s="155">
        <f t="shared" si="7"/>
        <v>20357548.321999993</v>
      </c>
    </row>
    <row r="123" spans="2:16" ht="14.1" customHeight="1" thickBot="1" x14ac:dyDescent="0.25">
      <c r="B123" s="147" t="s">
        <v>218</v>
      </c>
      <c r="C123" s="148"/>
      <c r="D123" s="148"/>
      <c r="E123" s="148"/>
      <c r="F123" s="148"/>
      <c r="G123" s="149"/>
      <c r="H123" s="156" t="s">
        <v>509</v>
      </c>
      <c r="I123" s="156" t="s">
        <v>482</v>
      </c>
      <c r="J123" s="157" t="s">
        <v>484</v>
      </c>
      <c r="K123" s="158">
        <v>52105</v>
      </c>
      <c r="L123" s="158" t="s">
        <v>664</v>
      </c>
      <c r="M123" s="159" t="s">
        <v>665</v>
      </c>
      <c r="N123" s="160">
        <v>4646906.37</v>
      </c>
      <c r="O123" s="163"/>
      <c r="P123" s="155">
        <f t="shared" si="7"/>
        <v>4646906.37</v>
      </c>
    </row>
    <row r="124" spans="2:16" ht="14.1" customHeight="1" thickBot="1" x14ac:dyDescent="0.25">
      <c r="B124" s="147" t="s">
        <v>219</v>
      </c>
      <c r="C124" s="148"/>
      <c r="D124" s="148"/>
      <c r="E124" s="148"/>
      <c r="F124" s="148"/>
      <c r="G124" s="149"/>
      <c r="H124" s="156" t="s">
        <v>509</v>
      </c>
      <c r="I124" s="156" t="s">
        <v>482</v>
      </c>
      <c r="J124" s="157" t="s">
        <v>484</v>
      </c>
      <c r="K124" s="158">
        <v>50751</v>
      </c>
      <c r="L124" s="158" t="s">
        <v>666</v>
      </c>
      <c r="M124" s="159" t="s">
        <v>667</v>
      </c>
      <c r="N124" s="160">
        <v>81540009.5</v>
      </c>
      <c r="O124" s="163"/>
      <c r="P124" s="155">
        <f t="shared" si="7"/>
        <v>81540009.5</v>
      </c>
    </row>
    <row r="125" spans="2:16" ht="14.1" customHeight="1" thickBot="1" x14ac:dyDescent="0.25">
      <c r="B125" s="147" t="s">
        <v>220</v>
      </c>
      <c r="C125" s="148"/>
      <c r="D125" s="148"/>
      <c r="E125" s="148"/>
      <c r="F125" s="148"/>
      <c r="G125" s="149"/>
      <c r="H125" s="156" t="s">
        <v>509</v>
      </c>
      <c r="I125" s="156" t="s">
        <v>482</v>
      </c>
      <c r="J125" s="157" t="s">
        <v>484</v>
      </c>
      <c r="K125" s="158">
        <v>52086</v>
      </c>
      <c r="L125" s="158" t="s">
        <v>668</v>
      </c>
      <c r="M125" s="159" t="s">
        <v>669</v>
      </c>
      <c r="N125" s="160">
        <v>9038816.5</v>
      </c>
      <c r="O125" s="163"/>
      <c r="P125" s="155">
        <f t="shared" si="7"/>
        <v>9038816.5</v>
      </c>
    </row>
    <row r="126" spans="2:16" ht="14.1" customHeight="1" thickBot="1" x14ac:dyDescent="0.25">
      <c r="B126" s="147" t="s">
        <v>221</v>
      </c>
      <c r="C126" s="148"/>
      <c r="D126" s="148"/>
      <c r="E126" s="148"/>
      <c r="F126" s="148"/>
      <c r="G126" s="149"/>
      <c r="H126" s="156" t="s">
        <v>509</v>
      </c>
      <c r="I126" s="156" t="s">
        <v>482</v>
      </c>
      <c r="J126" s="157" t="s">
        <v>484</v>
      </c>
      <c r="K126" s="158">
        <v>52081</v>
      </c>
      <c r="L126" s="158" t="s">
        <v>670</v>
      </c>
      <c r="M126" s="159" t="s">
        <v>671</v>
      </c>
      <c r="N126" s="160">
        <v>39418304</v>
      </c>
      <c r="O126" s="163"/>
      <c r="P126" s="155">
        <f t="shared" si="7"/>
        <v>39418304</v>
      </c>
    </row>
    <row r="127" spans="2:16" ht="14.1" customHeight="1" thickBot="1" x14ac:dyDescent="0.25">
      <c r="B127" s="147" t="s">
        <v>222</v>
      </c>
      <c r="C127" s="148"/>
      <c r="D127" s="148"/>
      <c r="E127" s="148"/>
      <c r="F127" s="148"/>
      <c r="G127" s="149"/>
      <c r="H127" s="156" t="s">
        <v>509</v>
      </c>
      <c r="I127" s="156" t="s">
        <v>482</v>
      </c>
      <c r="J127" s="157" t="s">
        <v>484</v>
      </c>
      <c r="K127" s="158">
        <v>52107</v>
      </c>
      <c r="L127" s="158" t="s">
        <v>484</v>
      </c>
      <c r="M127" s="159" t="s">
        <v>672</v>
      </c>
      <c r="N127" s="160">
        <v>39904956</v>
      </c>
      <c r="O127" s="163"/>
      <c r="P127" s="155">
        <f t="shared" si="7"/>
        <v>39904956</v>
      </c>
    </row>
    <row r="128" spans="2:16" ht="14.1" customHeight="1" thickBot="1" x14ac:dyDescent="0.25">
      <c r="B128" s="147" t="s">
        <v>223</v>
      </c>
      <c r="C128" s="148"/>
      <c r="D128" s="148"/>
      <c r="E128" s="148"/>
      <c r="F128" s="148"/>
      <c r="G128" s="149"/>
      <c r="H128" s="156" t="s">
        <v>509</v>
      </c>
      <c r="I128" s="156" t="s">
        <v>482</v>
      </c>
      <c r="J128" s="157" t="s">
        <v>484</v>
      </c>
      <c r="K128" s="158">
        <v>52085</v>
      </c>
      <c r="L128" s="158" t="s">
        <v>673</v>
      </c>
      <c r="M128" s="159" t="s">
        <v>674</v>
      </c>
      <c r="N128" s="160">
        <v>7477778.5</v>
      </c>
      <c r="O128" s="163"/>
      <c r="P128" s="155">
        <f t="shared" si="7"/>
        <v>7477778.5</v>
      </c>
    </row>
    <row r="129" spans="2:16" ht="14.1" customHeight="1" thickBot="1" x14ac:dyDescent="0.25">
      <c r="B129" s="147" t="s">
        <v>224</v>
      </c>
      <c r="C129" s="148"/>
      <c r="D129" s="148"/>
      <c r="E129" s="148"/>
      <c r="F129" s="148"/>
      <c r="G129" s="149"/>
      <c r="H129" s="156" t="s">
        <v>509</v>
      </c>
      <c r="I129" s="156" t="s">
        <v>482</v>
      </c>
      <c r="J129" s="157" t="s">
        <v>484</v>
      </c>
      <c r="K129" s="158" t="s">
        <v>484</v>
      </c>
      <c r="L129" s="158" t="s">
        <v>484</v>
      </c>
      <c r="M129" s="159" t="s">
        <v>675</v>
      </c>
      <c r="N129" s="160">
        <v>67083.999840000019</v>
      </c>
      <c r="O129" s="163"/>
      <c r="P129" s="155">
        <f t="shared" si="7"/>
        <v>67083.999840000019</v>
      </c>
    </row>
    <row r="130" spans="2:16" ht="14.1" customHeight="1" thickBot="1" x14ac:dyDescent="0.25">
      <c r="B130" s="147" t="s">
        <v>225</v>
      </c>
      <c r="C130" s="148"/>
      <c r="D130" s="148"/>
      <c r="E130" s="148"/>
      <c r="F130" s="148"/>
      <c r="G130" s="149"/>
      <c r="H130" s="156" t="s">
        <v>509</v>
      </c>
      <c r="I130" s="156" t="s">
        <v>482</v>
      </c>
      <c r="J130" s="157" t="s">
        <v>484</v>
      </c>
      <c r="K130" s="158" t="s">
        <v>484</v>
      </c>
      <c r="L130" s="158" t="s">
        <v>484</v>
      </c>
      <c r="M130" s="159" t="s">
        <v>676</v>
      </c>
      <c r="N130" s="160">
        <v>9506.3129645611134</v>
      </c>
      <c r="O130" s="163"/>
      <c r="P130" s="155">
        <f t="shared" si="7"/>
        <v>9506.3129645611134</v>
      </c>
    </row>
    <row r="131" spans="2:16" ht="14.1" customHeight="1" thickBot="1" x14ac:dyDescent="0.25">
      <c r="B131" s="147" t="s">
        <v>225</v>
      </c>
      <c r="C131" s="148"/>
      <c r="D131" s="148"/>
      <c r="E131" s="148"/>
      <c r="F131" s="148"/>
      <c r="G131" s="149"/>
      <c r="H131" s="156" t="s">
        <v>653</v>
      </c>
      <c r="I131" s="156" t="s">
        <v>482</v>
      </c>
      <c r="J131" s="157" t="s">
        <v>677</v>
      </c>
      <c r="K131" s="158" t="s">
        <v>484</v>
      </c>
      <c r="L131" s="158" t="s">
        <v>484</v>
      </c>
      <c r="M131" s="159" t="s">
        <v>676</v>
      </c>
      <c r="N131" s="160">
        <v>9362.6870354388866</v>
      </c>
      <c r="O131" s="163"/>
      <c r="P131" s="155">
        <f t="shared" si="7"/>
        <v>9362.6870354388866</v>
      </c>
    </row>
    <row r="132" spans="2:16" ht="14.1" customHeight="1" thickBot="1" x14ac:dyDescent="0.25">
      <c r="B132" s="147" t="s">
        <v>226</v>
      </c>
      <c r="C132" s="148"/>
      <c r="D132" s="148"/>
      <c r="E132" s="148"/>
      <c r="F132" s="148"/>
      <c r="G132" s="149"/>
      <c r="H132" s="156" t="s">
        <v>509</v>
      </c>
      <c r="I132" s="156" t="s">
        <v>482</v>
      </c>
      <c r="J132" s="157" t="s">
        <v>484</v>
      </c>
      <c r="K132" s="158">
        <v>50131</v>
      </c>
      <c r="L132" s="158" t="s">
        <v>678</v>
      </c>
      <c r="M132" s="159" t="s">
        <v>679</v>
      </c>
      <c r="N132" s="160">
        <v>288996444</v>
      </c>
      <c r="O132" s="163"/>
      <c r="P132" s="155">
        <f>N132-O132</f>
        <v>288996444</v>
      </c>
    </row>
    <row r="133" spans="2:16" ht="14.1" customHeight="1" thickBot="1" x14ac:dyDescent="0.25">
      <c r="B133" s="147" t="s">
        <v>227</v>
      </c>
      <c r="C133" s="148"/>
      <c r="D133" s="148"/>
      <c r="E133" s="148"/>
      <c r="F133" s="148"/>
      <c r="G133" s="149"/>
      <c r="H133" s="156" t="s">
        <v>653</v>
      </c>
      <c r="I133" s="156" t="s">
        <v>482</v>
      </c>
      <c r="J133" s="157" t="s">
        <v>680</v>
      </c>
      <c r="K133" s="158">
        <v>10661</v>
      </c>
      <c r="L133" s="158" t="s">
        <v>681</v>
      </c>
      <c r="M133" s="159" t="s">
        <v>682</v>
      </c>
      <c r="N133" s="160">
        <v>10433849.5</v>
      </c>
      <c r="O133" s="163"/>
      <c r="P133" s="155">
        <f>N133-O133</f>
        <v>10433849.5</v>
      </c>
    </row>
    <row r="134" spans="2:16" ht="14.1" customHeight="1" thickBot="1" x14ac:dyDescent="0.25">
      <c r="B134" s="147" t="s">
        <v>228</v>
      </c>
      <c r="C134" s="148"/>
      <c r="D134" s="148"/>
      <c r="E134" s="148"/>
      <c r="F134" s="148"/>
      <c r="G134" s="149"/>
      <c r="H134" s="156" t="s">
        <v>653</v>
      </c>
      <c r="I134" s="156" t="s">
        <v>482</v>
      </c>
      <c r="J134" s="157" t="s">
        <v>683</v>
      </c>
      <c r="K134" s="158">
        <v>10837</v>
      </c>
      <c r="L134" s="158" t="s">
        <v>684</v>
      </c>
      <c r="M134" s="159" t="s">
        <v>685</v>
      </c>
      <c r="N134" s="160">
        <v>6046897.1149999956</v>
      </c>
      <c r="O134" s="163"/>
      <c r="P134" s="155">
        <f t="shared" ref="P134:P147" si="8">N134-O134</f>
        <v>6046897.1149999956</v>
      </c>
    </row>
    <row r="135" spans="2:16" ht="14.1" customHeight="1" thickBot="1" x14ac:dyDescent="0.25">
      <c r="B135" s="147" t="s">
        <v>229</v>
      </c>
      <c r="C135" s="148"/>
      <c r="D135" s="148"/>
      <c r="E135" s="148"/>
      <c r="F135" s="148"/>
      <c r="G135" s="149"/>
      <c r="H135" s="156" t="s">
        <v>509</v>
      </c>
      <c r="I135" s="156" t="s">
        <v>482</v>
      </c>
      <c r="J135" s="157" t="s">
        <v>484</v>
      </c>
      <c r="K135" s="158">
        <v>55084</v>
      </c>
      <c r="L135" s="158" t="s">
        <v>686</v>
      </c>
      <c r="M135" s="159" t="s">
        <v>687</v>
      </c>
      <c r="N135" s="160">
        <v>1671581570.9479916</v>
      </c>
      <c r="O135" s="163"/>
      <c r="P135" s="155">
        <f t="shared" si="8"/>
        <v>1671581570.9479916</v>
      </c>
    </row>
    <row r="136" spans="2:16" ht="14.1" customHeight="1" thickBot="1" x14ac:dyDescent="0.25">
      <c r="B136" s="147" t="s">
        <v>230</v>
      </c>
      <c r="C136" s="148"/>
      <c r="D136" s="148"/>
      <c r="E136" s="148"/>
      <c r="F136" s="148"/>
      <c r="G136" s="149"/>
      <c r="H136" s="156" t="s">
        <v>653</v>
      </c>
      <c r="I136" s="156" t="s">
        <v>482</v>
      </c>
      <c r="J136" s="157" t="s">
        <v>688</v>
      </c>
      <c r="K136" s="158">
        <v>10052</v>
      </c>
      <c r="L136" s="158" t="s">
        <v>689</v>
      </c>
      <c r="M136" s="159" t="s">
        <v>690</v>
      </c>
      <c r="N136" s="160">
        <v>120213152.494</v>
      </c>
      <c r="O136" s="163"/>
      <c r="P136" s="155">
        <f t="shared" si="8"/>
        <v>120213152.494</v>
      </c>
    </row>
    <row r="137" spans="2:16" ht="14.1" customHeight="1" thickBot="1" x14ac:dyDescent="0.25">
      <c r="B137" s="147" t="s">
        <v>231</v>
      </c>
      <c r="C137" s="148"/>
      <c r="D137" s="148"/>
      <c r="E137" s="148"/>
      <c r="F137" s="148"/>
      <c r="G137" s="149"/>
      <c r="H137" s="156" t="s">
        <v>631</v>
      </c>
      <c r="I137" s="156" t="s">
        <v>482</v>
      </c>
      <c r="J137" s="157" t="s">
        <v>692</v>
      </c>
      <c r="K137" s="158" t="s">
        <v>484</v>
      </c>
      <c r="L137" s="158" t="s">
        <v>484</v>
      </c>
      <c r="M137" s="159" t="s">
        <v>693</v>
      </c>
      <c r="N137" s="160">
        <v>13271.586021505036</v>
      </c>
      <c r="O137" s="163"/>
      <c r="P137" s="155">
        <f t="shared" si="8"/>
        <v>13271.586021505036</v>
      </c>
    </row>
    <row r="138" spans="2:16" ht="14.1" customHeight="1" thickBot="1" x14ac:dyDescent="0.25">
      <c r="B138" s="147" t="s">
        <v>232</v>
      </c>
      <c r="C138" s="148"/>
      <c r="D138" s="148"/>
      <c r="E138" s="148"/>
      <c r="F138" s="148"/>
      <c r="G138" s="149"/>
      <c r="H138" s="156" t="s">
        <v>543</v>
      </c>
      <c r="I138" s="156" t="s">
        <v>482</v>
      </c>
      <c r="J138" s="157" t="s">
        <v>694</v>
      </c>
      <c r="K138" s="158" t="s">
        <v>484</v>
      </c>
      <c r="L138" s="158" t="s">
        <v>484</v>
      </c>
      <c r="M138" s="159" t="s">
        <v>695</v>
      </c>
      <c r="N138" s="160">
        <v>208510.5</v>
      </c>
      <c r="O138" s="163"/>
      <c r="P138" s="155">
        <f t="shared" si="8"/>
        <v>208510.5</v>
      </c>
    </row>
    <row r="139" spans="2:16" ht="14.1" customHeight="1" thickBot="1" x14ac:dyDescent="0.25">
      <c r="B139" s="147" t="s">
        <v>233</v>
      </c>
      <c r="C139" s="148"/>
      <c r="D139" s="148"/>
      <c r="E139" s="148"/>
      <c r="F139" s="148"/>
      <c r="G139" s="149"/>
      <c r="H139" s="156" t="s">
        <v>631</v>
      </c>
      <c r="I139" s="156" t="s">
        <v>482</v>
      </c>
      <c r="J139" s="157" t="s">
        <v>696</v>
      </c>
      <c r="K139" s="158" t="s">
        <v>484</v>
      </c>
      <c r="L139" s="158" t="s">
        <v>697</v>
      </c>
      <c r="M139" s="159" t="s">
        <v>698</v>
      </c>
      <c r="N139" s="160">
        <v>22866942.531900004</v>
      </c>
      <c r="O139" s="163"/>
      <c r="P139" s="155">
        <f t="shared" si="8"/>
        <v>22866942.531900004</v>
      </c>
    </row>
    <row r="140" spans="2:16" ht="14.1" customHeight="1" thickBot="1" x14ac:dyDescent="0.25">
      <c r="B140" s="147" t="s">
        <v>234</v>
      </c>
      <c r="C140" s="148"/>
      <c r="D140" s="148"/>
      <c r="E140" s="148"/>
      <c r="F140" s="148"/>
      <c r="G140" s="149"/>
      <c r="H140" s="156" t="s">
        <v>631</v>
      </c>
      <c r="I140" s="156" t="s">
        <v>482</v>
      </c>
      <c r="J140" s="157" t="s">
        <v>699</v>
      </c>
      <c r="K140" s="158" t="s">
        <v>484</v>
      </c>
      <c r="L140" s="158" t="s">
        <v>700</v>
      </c>
      <c r="M140" s="159" t="s">
        <v>701</v>
      </c>
      <c r="N140" s="160">
        <v>7367187.9681000067</v>
      </c>
      <c r="O140" s="163"/>
      <c r="P140" s="155">
        <f t="shared" si="8"/>
        <v>7367187.9681000067</v>
      </c>
    </row>
    <row r="141" spans="2:16" ht="14.1" customHeight="1" thickBot="1" x14ac:dyDescent="0.25">
      <c r="B141" s="147" t="s">
        <v>235</v>
      </c>
      <c r="C141" s="148"/>
      <c r="D141" s="148"/>
      <c r="E141" s="148"/>
      <c r="F141" s="148"/>
      <c r="G141" s="149"/>
      <c r="H141" s="156" t="s">
        <v>653</v>
      </c>
      <c r="I141" s="156" t="s">
        <v>482</v>
      </c>
      <c r="J141" s="157" t="s">
        <v>702</v>
      </c>
      <c r="K141" s="158">
        <v>50049</v>
      </c>
      <c r="L141" s="158" t="s">
        <v>703</v>
      </c>
      <c r="M141" s="159" t="s">
        <v>704</v>
      </c>
      <c r="N141" s="160">
        <v>1654621</v>
      </c>
      <c r="O141" s="163"/>
      <c r="P141" s="155">
        <f t="shared" si="8"/>
        <v>1654621</v>
      </c>
    </row>
    <row r="142" spans="2:16" ht="14.1" customHeight="1" thickBot="1" x14ac:dyDescent="0.25">
      <c r="B142" s="147" t="s">
        <v>236</v>
      </c>
      <c r="C142" s="148"/>
      <c r="D142" s="148"/>
      <c r="E142" s="148"/>
      <c r="F142" s="148"/>
      <c r="G142" s="149"/>
      <c r="H142" s="156" t="s">
        <v>543</v>
      </c>
      <c r="I142" s="156" t="s">
        <v>482</v>
      </c>
      <c r="J142" s="157" t="s">
        <v>705</v>
      </c>
      <c r="K142" s="158">
        <v>10253</v>
      </c>
      <c r="L142" s="158" t="s">
        <v>706</v>
      </c>
      <c r="M142" s="159" t="s">
        <v>707</v>
      </c>
      <c r="N142" s="160">
        <v>847125.68333200016</v>
      </c>
      <c r="O142" s="163"/>
      <c r="P142" s="155">
        <f t="shared" si="8"/>
        <v>847125.68333200016</v>
      </c>
    </row>
    <row r="143" spans="2:16" ht="14.1" customHeight="1" thickBot="1" x14ac:dyDescent="0.25">
      <c r="B143" s="147" t="s">
        <v>237</v>
      </c>
      <c r="C143" s="148"/>
      <c r="D143" s="148"/>
      <c r="E143" s="148"/>
      <c r="F143" s="148"/>
      <c r="G143" s="149"/>
      <c r="H143" s="156" t="s">
        <v>543</v>
      </c>
      <c r="I143" s="156" t="s">
        <v>482</v>
      </c>
      <c r="J143" s="157" t="s">
        <v>708</v>
      </c>
      <c r="K143" s="158">
        <v>10253</v>
      </c>
      <c r="L143" s="158" t="s">
        <v>706</v>
      </c>
      <c r="M143" s="159" t="s">
        <v>709</v>
      </c>
      <c r="N143" s="160">
        <v>1068607.5</v>
      </c>
      <c r="O143" s="163"/>
      <c r="P143" s="155">
        <f t="shared" si="8"/>
        <v>1068607.5</v>
      </c>
    </row>
    <row r="144" spans="2:16" ht="14.1" customHeight="1" thickBot="1" x14ac:dyDescent="0.25">
      <c r="B144" s="147" t="s">
        <v>238</v>
      </c>
      <c r="C144" s="148"/>
      <c r="D144" s="148"/>
      <c r="E144" s="148"/>
      <c r="F144" s="148"/>
      <c r="G144" s="149"/>
      <c r="H144" s="156" t="s">
        <v>543</v>
      </c>
      <c r="I144" s="156" t="s">
        <v>482</v>
      </c>
      <c r="J144" s="157" t="s">
        <v>710</v>
      </c>
      <c r="K144" s="158">
        <v>55009</v>
      </c>
      <c r="L144" s="158" t="s">
        <v>711</v>
      </c>
      <c r="M144" s="159" t="s">
        <v>712</v>
      </c>
      <c r="N144" s="160">
        <v>2497509.8711500289</v>
      </c>
      <c r="O144" s="163"/>
      <c r="P144" s="155">
        <f t="shared" si="8"/>
        <v>2497509.8711500289</v>
      </c>
    </row>
    <row r="145" spans="2:16" ht="14.1" customHeight="1" thickBot="1" x14ac:dyDescent="0.25">
      <c r="B145" s="147" t="s">
        <v>239</v>
      </c>
      <c r="C145" s="148"/>
      <c r="D145" s="148"/>
      <c r="E145" s="148"/>
      <c r="F145" s="148"/>
      <c r="G145" s="149"/>
      <c r="H145" s="156" t="s">
        <v>543</v>
      </c>
      <c r="I145" s="156" t="s">
        <v>482</v>
      </c>
      <c r="J145" s="157" t="s">
        <v>713</v>
      </c>
      <c r="K145" s="158" t="s">
        <v>484</v>
      </c>
      <c r="L145" s="158" t="s">
        <v>484</v>
      </c>
      <c r="M145" s="159" t="s">
        <v>714</v>
      </c>
      <c r="N145" s="160">
        <v>7663.5</v>
      </c>
      <c r="O145" s="163"/>
      <c r="P145" s="155">
        <f t="shared" si="8"/>
        <v>7663.5</v>
      </c>
    </row>
    <row r="146" spans="2:16" ht="14.1" customHeight="1" thickBot="1" x14ac:dyDescent="0.25">
      <c r="B146" s="147" t="s">
        <v>240</v>
      </c>
      <c r="C146" s="148"/>
      <c r="D146" s="148"/>
      <c r="E146" s="148"/>
      <c r="F146" s="148"/>
      <c r="G146" s="149"/>
      <c r="H146" s="156" t="s">
        <v>543</v>
      </c>
      <c r="I146" s="156" t="s">
        <v>482</v>
      </c>
      <c r="J146" s="157" t="s">
        <v>715</v>
      </c>
      <c r="K146" s="158">
        <v>531</v>
      </c>
      <c r="L146" s="158" t="s">
        <v>716</v>
      </c>
      <c r="M146" s="159" t="s">
        <v>717</v>
      </c>
      <c r="N146" s="160">
        <v>0</v>
      </c>
      <c r="O146" s="163"/>
      <c r="P146" s="155">
        <f t="shared" si="8"/>
        <v>0</v>
      </c>
    </row>
    <row r="147" spans="2:16" ht="14.1" customHeight="1" thickBot="1" x14ac:dyDescent="0.25">
      <c r="B147" s="147" t="s">
        <v>241</v>
      </c>
      <c r="C147" s="148"/>
      <c r="D147" s="148"/>
      <c r="E147" s="148"/>
      <c r="F147" s="148"/>
      <c r="G147" s="149"/>
      <c r="H147" s="156" t="s">
        <v>543</v>
      </c>
      <c r="I147" s="156" t="s">
        <v>482</v>
      </c>
      <c r="J147" s="157" t="s">
        <v>718</v>
      </c>
      <c r="K147" s="158" t="s">
        <v>484</v>
      </c>
      <c r="L147" s="158" t="s">
        <v>719</v>
      </c>
      <c r="M147" s="159" t="s">
        <v>720</v>
      </c>
      <c r="N147" s="160">
        <v>0</v>
      </c>
      <c r="O147" s="163"/>
      <c r="P147" s="155">
        <f t="shared" si="8"/>
        <v>0</v>
      </c>
    </row>
    <row r="148" spans="2:16" ht="14.1" customHeight="1" thickBot="1" x14ac:dyDescent="0.25">
      <c r="B148" s="147" t="s">
        <v>242</v>
      </c>
      <c r="C148" s="148"/>
      <c r="D148" s="148"/>
      <c r="E148" s="148"/>
      <c r="F148" s="148"/>
      <c r="G148" s="149"/>
      <c r="H148" s="156" t="s">
        <v>509</v>
      </c>
      <c r="I148" s="156" t="s">
        <v>482</v>
      </c>
      <c r="J148" s="157" t="s">
        <v>484</v>
      </c>
      <c r="K148" s="158">
        <v>54447</v>
      </c>
      <c r="L148" s="158" t="s">
        <v>721</v>
      </c>
      <c r="M148" s="159" t="s">
        <v>722</v>
      </c>
      <c r="N148" s="160">
        <v>1111620.5</v>
      </c>
      <c r="O148" s="163"/>
      <c r="P148" s="155">
        <f t="shared" ref="P148:P162" si="9">N148-O148</f>
        <v>1111620.5</v>
      </c>
    </row>
    <row r="149" spans="2:16" ht="14.1" customHeight="1" thickBot="1" x14ac:dyDescent="0.25">
      <c r="B149" s="147" t="s">
        <v>243</v>
      </c>
      <c r="C149" s="148"/>
      <c r="D149" s="148"/>
      <c r="E149" s="148"/>
      <c r="F149" s="148"/>
      <c r="G149" s="149"/>
      <c r="H149" s="156" t="s">
        <v>509</v>
      </c>
      <c r="I149" s="156" t="s">
        <v>482</v>
      </c>
      <c r="J149" s="157" t="s">
        <v>484</v>
      </c>
      <c r="K149" s="158">
        <v>10156</v>
      </c>
      <c r="L149" s="158" t="s">
        <v>723</v>
      </c>
      <c r="M149" s="159" t="s">
        <v>724</v>
      </c>
      <c r="N149" s="160">
        <v>14245732</v>
      </c>
      <c r="O149" s="163"/>
      <c r="P149" s="155">
        <f t="shared" si="9"/>
        <v>14245732</v>
      </c>
    </row>
    <row r="150" spans="2:16" ht="14.1" customHeight="1" thickBot="1" x14ac:dyDescent="0.25">
      <c r="B150" s="147" t="s">
        <v>244</v>
      </c>
      <c r="C150" s="148"/>
      <c r="D150" s="148"/>
      <c r="E150" s="148"/>
      <c r="F150" s="148"/>
      <c r="G150" s="149"/>
      <c r="H150" s="156" t="s">
        <v>543</v>
      </c>
      <c r="I150" s="156" t="s">
        <v>482</v>
      </c>
      <c r="J150" s="157" t="s">
        <v>725</v>
      </c>
      <c r="K150" s="158">
        <v>50393</v>
      </c>
      <c r="L150" s="158" t="s">
        <v>726</v>
      </c>
      <c r="M150" s="159" t="s">
        <v>727</v>
      </c>
      <c r="N150" s="160">
        <v>6872710.5</v>
      </c>
      <c r="O150" s="163"/>
      <c r="P150" s="155">
        <f t="shared" si="9"/>
        <v>6872710.5</v>
      </c>
    </row>
    <row r="151" spans="2:16" ht="14.1" customHeight="1" thickBot="1" x14ac:dyDescent="0.25">
      <c r="B151" s="147" t="s">
        <v>245</v>
      </c>
      <c r="C151" s="148"/>
      <c r="D151" s="148"/>
      <c r="E151" s="148"/>
      <c r="F151" s="148"/>
      <c r="G151" s="149"/>
      <c r="H151" s="156" t="s">
        <v>509</v>
      </c>
      <c r="I151" s="156" t="s">
        <v>482</v>
      </c>
      <c r="J151" s="157" t="s">
        <v>484</v>
      </c>
      <c r="K151" s="158">
        <v>10110</v>
      </c>
      <c r="L151" s="158" t="s">
        <v>728</v>
      </c>
      <c r="M151" s="159" t="s">
        <v>729</v>
      </c>
      <c r="N151" s="160">
        <v>637520</v>
      </c>
      <c r="O151" s="163"/>
      <c r="P151" s="155">
        <f t="shared" si="9"/>
        <v>637520</v>
      </c>
    </row>
    <row r="152" spans="2:16" ht="14.1" customHeight="1" thickBot="1" x14ac:dyDescent="0.25">
      <c r="B152" s="147" t="s">
        <v>246</v>
      </c>
      <c r="C152" s="148"/>
      <c r="D152" s="148"/>
      <c r="E152" s="148"/>
      <c r="F152" s="148"/>
      <c r="G152" s="149"/>
      <c r="H152" s="156" t="s">
        <v>509</v>
      </c>
      <c r="I152" s="156" t="s">
        <v>482</v>
      </c>
      <c r="J152" s="157" t="s">
        <v>484</v>
      </c>
      <c r="K152" s="158">
        <v>54561</v>
      </c>
      <c r="L152" s="158" t="s">
        <v>730</v>
      </c>
      <c r="M152" s="159" t="s">
        <v>731</v>
      </c>
      <c r="N152" s="160">
        <v>74306064.5</v>
      </c>
      <c r="O152" s="163"/>
      <c r="P152" s="155">
        <f t="shared" si="9"/>
        <v>74306064.5</v>
      </c>
    </row>
    <row r="153" spans="2:16" ht="14.1" customHeight="1" thickBot="1" x14ac:dyDescent="0.25">
      <c r="B153" s="147" t="s">
        <v>247</v>
      </c>
      <c r="C153" s="148"/>
      <c r="D153" s="148"/>
      <c r="E153" s="148"/>
      <c r="F153" s="148"/>
      <c r="G153" s="149"/>
      <c r="H153" s="156" t="s">
        <v>509</v>
      </c>
      <c r="I153" s="156" t="s">
        <v>482</v>
      </c>
      <c r="J153" s="157" t="s">
        <v>484</v>
      </c>
      <c r="K153" s="158" t="s">
        <v>484</v>
      </c>
      <c r="L153" s="158" t="s">
        <v>484</v>
      </c>
      <c r="M153" s="159" t="s">
        <v>732</v>
      </c>
      <c r="N153" s="160">
        <v>227824.51612903361</v>
      </c>
      <c r="O153" s="163"/>
      <c r="P153" s="155">
        <f t="shared" si="9"/>
        <v>227824.51612903361</v>
      </c>
    </row>
    <row r="154" spans="2:16" ht="14.1" customHeight="1" thickBot="1" x14ac:dyDescent="0.25">
      <c r="B154" s="147" t="s">
        <v>248</v>
      </c>
      <c r="C154" s="148"/>
      <c r="D154" s="148"/>
      <c r="E154" s="148"/>
      <c r="F154" s="148"/>
      <c r="G154" s="149"/>
      <c r="H154" s="156" t="s">
        <v>631</v>
      </c>
      <c r="I154" s="156" t="s">
        <v>482</v>
      </c>
      <c r="J154" s="157" t="s">
        <v>733</v>
      </c>
      <c r="K154" s="158" t="s">
        <v>484</v>
      </c>
      <c r="L154" s="158" t="s">
        <v>734</v>
      </c>
      <c r="M154" s="159" t="s">
        <v>735</v>
      </c>
      <c r="N154" s="160">
        <v>73150931.416429564</v>
      </c>
      <c r="O154" s="163"/>
      <c r="P154" s="155">
        <f t="shared" si="9"/>
        <v>73150931.416429564</v>
      </c>
    </row>
    <row r="155" spans="2:16" ht="14.1" customHeight="1" thickBot="1" x14ac:dyDescent="0.25">
      <c r="B155" s="147" t="s">
        <v>249</v>
      </c>
      <c r="C155" s="148"/>
      <c r="D155" s="148"/>
      <c r="E155" s="148"/>
      <c r="F155" s="148"/>
      <c r="G155" s="149"/>
      <c r="H155" s="156" t="s">
        <v>631</v>
      </c>
      <c r="I155" s="156" t="s">
        <v>482</v>
      </c>
      <c r="J155" s="157" t="s">
        <v>736</v>
      </c>
      <c r="K155" s="158" t="s">
        <v>484</v>
      </c>
      <c r="L155" s="158" t="s">
        <v>737</v>
      </c>
      <c r="M155" s="159" t="s">
        <v>738</v>
      </c>
      <c r="N155" s="160">
        <v>4903496.9701725431</v>
      </c>
      <c r="O155" s="163"/>
      <c r="P155" s="155">
        <f t="shared" si="9"/>
        <v>4903496.9701725431</v>
      </c>
    </row>
    <row r="156" spans="2:16" ht="14.1" customHeight="1" thickBot="1" x14ac:dyDescent="0.25">
      <c r="B156" s="147" t="s">
        <v>250</v>
      </c>
      <c r="C156" s="148"/>
      <c r="D156" s="148"/>
      <c r="E156" s="148"/>
      <c r="F156" s="148"/>
      <c r="G156" s="149"/>
      <c r="H156" s="156" t="s">
        <v>631</v>
      </c>
      <c r="I156" s="156" t="s">
        <v>482</v>
      </c>
      <c r="J156" s="157" t="s">
        <v>739</v>
      </c>
      <c r="K156" s="158" t="s">
        <v>484</v>
      </c>
      <c r="L156" s="158" t="s">
        <v>740</v>
      </c>
      <c r="M156" s="159" t="s">
        <v>741</v>
      </c>
      <c r="N156" s="160">
        <v>50180338.459755674</v>
      </c>
      <c r="O156" s="163"/>
      <c r="P156" s="155">
        <f t="shared" si="9"/>
        <v>50180338.459755674</v>
      </c>
    </row>
    <row r="157" spans="2:16" ht="14.1" customHeight="1" thickBot="1" x14ac:dyDescent="0.25">
      <c r="B157" s="147" t="s">
        <v>251</v>
      </c>
      <c r="C157" s="148"/>
      <c r="D157" s="148"/>
      <c r="E157" s="148"/>
      <c r="F157" s="148"/>
      <c r="G157" s="149"/>
      <c r="H157" s="156" t="s">
        <v>631</v>
      </c>
      <c r="I157" s="156" t="s">
        <v>482</v>
      </c>
      <c r="J157" s="157" t="s">
        <v>742</v>
      </c>
      <c r="K157" s="158" t="s">
        <v>484</v>
      </c>
      <c r="L157" s="158" t="s">
        <v>743</v>
      </c>
      <c r="M157" s="159" t="s">
        <v>744</v>
      </c>
      <c r="N157" s="160">
        <v>16757373.644800004</v>
      </c>
      <c r="O157" s="163"/>
      <c r="P157" s="155">
        <f t="shared" si="9"/>
        <v>16757373.644800004</v>
      </c>
    </row>
    <row r="158" spans="2:16" ht="14.1" customHeight="1" thickBot="1" x14ac:dyDescent="0.25">
      <c r="B158" s="147" t="s">
        <v>252</v>
      </c>
      <c r="C158" s="148"/>
      <c r="D158" s="148"/>
      <c r="E158" s="148"/>
      <c r="F158" s="148"/>
      <c r="G158" s="149"/>
      <c r="H158" s="156" t="s">
        <v>631</v>
      </c>
      <c r="I158" s="156" t="s">
        <v>482</v>
      </c>
      <c r="J158" s="157" t="s">
        <v>745</v>
      </c>
      <c r="K158" s="158" t="s">
        <v>484</v>
      </c>
      <c r="L158" s="158" t="s">
        <v>746</v>
      </c>
      <c r="M158" s="159" t="s">
        <v>747</v>
      </c>
      <c r="N158" s="160">
        <v>8550220.5653000008</v>
      </c>
      <c r="O158" s="163"/>
      <c r="P158" s="155">
        <f t="shared" si="9"/>
        <v>8550220.5653000008</v>
      </c>
    </row>
    <row r="159" spans="2:16" ht="14.1" customHeight="1" thickBot="1" x14ac:dyDescent="0.25">
      <c r="B159" s="147" t="s">
        <v>253</v>
      </c>
      <c r="C159" s="148"/>
      <c r="D159" s="148"/>
      <c r="E159" s="148"/>
      <c r="F159" s="148"/>
      <c r="G159" s="149"/>
      <c r="H159" s="156" t="s">
        <v>631</v>
      </c>
      <c r="I159" s="156" t="s">
        <v>482</v>
      </c>
      <c r="J159" s="157" t="s">
        <v>748</v>
      </c>
      <c r="K159" s="158" t="s">
        <v>484</v>
      </c>
      <c r="L159" s="158" t="s">
        <v>749</v>
      </c>
      <c r="M159" s="159" t="s">
        <v>750</v>
      </c>
      <c r="N159" s="160">
        <v>52876204.022592247</v>
      </c>
      <c r="O159" s="163"/>
      <c r="P159" s="155">
        <f t="shared" si="9"/>
        <v>52876204.022592247</v>
      </c>
    </row>
    <row r="160" spans="2:16" ht="14.1" customHeight="1" thickBot="1" x14ac:dyDescent="0.25">
      <c r="B160" s="147" t="s">
        <v>254</v>
      </c>
      <c r="C160" s="148"/>
      <c r="D160" s="148"/>
      <c r="E160" s="148"/>
      <c r="F160" s="148"/>
      <c r="G160" s="149"/>
      <c r="H160" s="156" t="s">
        <v>509</v>
      </c>
      <c r="I160" s="156" t="s">
        <v>482</v>
      </c>
      <c r="J160" s="157" t="s">
        <v>484</v>
      </c>
      <c r="K160" s="158">
        <v>10350</v>
      </c>
      <c r="L160" s="158" t="s">
        <v>751</v>
      </c>
      <c r="M160" s="159" t="s">
        <v>752</v>
      </c>
      <c r="N160" s="160">
        <v>31349371.83899999</v>
      </c>
      <c r="O160" s="163"/>
      <c r="P160" s="155">
        <f t="shared" si="9"/>
        <v>31349371.83899999</v>
      </c>
    </row>
    <row r="161" spans="2:16" ht="14.1" customHeight="1" thickBot="1" x14ac:dyDescent="0.25">
      <c r="B161" s="147" t="s">
        <v>255</v>
      </c>
      <c r="C161" s="148"/>
      <c r="D161" s="148"/>
      <c r="E161" s="148"/>
      <c r="F161" s="148"/>
      <c r="G161" s="149"/>
      <c r="H161" s="156" t="s">
        <v>509</v>
      </c>
      <c r="I161" s="156" t="s">
        <v>482</v>
      </c>
      <c r="J161" s="157" t="s">
        <v>484</v>
      </c>
      <c r="K161" s="158">
        <v>10349</v>
      </c>
      <c r="L161" s="158" t="s">
        <v>753</v>
      </c>
      <c r="M161" s="159" t="s">
        <v>754</v>
      </c>
      <c r="N161" s="160">
        <v>226294009</v>
      </c>
      <c r="O161" s="163"/>
      <c r="P161" s="155">
        <f t="shared" si="9"/>
        <v>226294009</v>
      </c>
    </row>
    <row r="162" spans="2:16" ht="14.1" customHeight="1" thickBot="1" x14ac:dyDescent="0.25">
      <c r="B162" s="147" t="s">
        <v>256</v>
      </c>
      <c r="C162" s="148"/>
      <c r="D162" s="148"/>
      <c r="E162" s="148"/>
      <c r="F162" s="148"/>
      <c r="G162" s="149"/>
      <c r="H162" s="156" t="s">
        <v>543</v>
      </c>
      <c r="I162" s="156" t="s">
        <v>482</v>
      </c>
      <c r="J162" s="157" t="s">
        <v>755</v>
      </c>
      <c r="K162" s="158" t="s">
        <v>484</v>
      </c>
      <c r="L162" s="158" t="s">
        <v>756</v>
      </c>
      <c r="M162" s="159" t="s">
        <v>757</v>
      </c>
      <c r="N162" s="160">
        <v>49354.387096774117</v>
      </c>
      <c r="O162" s="163"/>
      <c r="P162" s="155">
        <f t="shared" si="9"/>
        <v>49354.387096774117</v>
      </c>
    </row>
    <row r="163" spans="2:16" ht="14.1" customHeight="1" thickBot="1" x14ac:dyDescent="0.25">
      <c r="B163" s="147" t="s">
        <v>257</v>
      </c>
      <c r="C163" s="148"/>
      <c r="D163" s="148"/>
      <c r="E163" s="148"/>
      <c r="F163" s="148"/>
      <c r="G163" s="149"/>
      <c r="H163" s="156" t="s">
        <v>509</v>
      </c>
      <c r="I163" s="156" t="s">
        <v>482</v>
      </c>
      <c r="J163" s="157" t="s">
        <v>484</v>
      </c>
      <c r="K163" s="158" t="s">
        <v>484</v>
      </c>
      <c r="L163" s="158" t="s">
        <v>484</v>
      </c>
      <c r="M163" s="159" t="s">
        <v>758</v>
      </c>
      <c r="N163" s="160">
        <v>214700.76612903181</v>
      </c>
      <c r="O163" s="163"/>
      <c r="P163" s="155">
        <f>N163-O163</f>
        <v>214700.76612903181</v>
      </c>
    </row>
    <row r="164" spans="2:16" ht="14.1" customHeight="1" thickBot="1" x14ac:dyDescent="0.25">
      <c r="B164" s="147" t="s">
        <v>258</v>
      </c>
      <c r="C164" s="148"/>
      <c r="D164" s="148"/>
      <c r="E164" s="148"/>
      <c r="F164" s="148"/>
      <c r="G164" s="149"/>
      <c r="H164" s="156" t="s">
        <v>653</v>
      </c>
      <c r="I164" s="156" t="s">
        <v>482</v>
      </c>
      <c r="J164" s="157" t="s">
        <v>759</v>
      </c>
      <c r="K164" s="158">
        <v>10777</v>
      </c>
      <c r="L164" s="158" t="s">
        <v>760</v>
      </c>
      <c r="M164" s="159" t="s">
        <v>761</v>
      </c>
      <c r="N164" s="160">
        <v>194900093.1759991</v>
      </c>
      <c r="O164" s="163"/>
      <c r="P164" s="155">
        <f>N164-O164</f>
        <v>194900093.1759991</v>
      </c>
    </row>
    <row r="165" spans="2:16" ht="14.1" customHeight="1" thickBot="1" x14ac:dyDescent="0.25">
      <c r="B165" s="147" t="s">
        <v>259</v>
      </c>
      <c r="C165" s="148"/>
      <c r="D165" s="148"/>
      <c r="E165" s="148"/>
      <c r="F165" s="148"/>
      <c r="G165" s="149"/>
      <c r="H165" s="156" t="s">
        <v>543</v>
      </c>
      <c r="I165" s="156" t="s">
        <v>482</v>
      </c>
      <c r="J165" s="157" t="s">
        <v>762</v>
      </c>
      <c r="K165" s="158">
        <v>10128</v>
      </c>
      <c r="L165" s="158" t="s">
        <v>763</v>
      </c>
      <c r="M165" s="159" t="s">
        <v>764</v>
      </c>
      <c r="N165" s="160">
        <v>3306966.5</v>
      </c>
      <c r="O165" s="163"/>
      <c r="P165" s="155">
        <f t="shared" ref="P165:P184" si="10">N165-O165</f>
        <v>3306966.5</v>
      </c>
    </row>
    <row r="166" spans="2:16" ht="14.1" customHeight="1" thickBot="1" x14ac:dyDescent="0.25">
      <c r="B166" s="147" t="s">
        <v>260</v>
      </c>
      <c r="C166" s="148"/>
      <c r="D166" s="148"/>
      <c r="E166" s="148"/>
      <c r="F166" s="148"/>
      <c r="G166" s="149"/>
      <c r="H166" s="156" t="s">
        <v>543</v>
      </c>
      <c r="I166" s="156" t="s">
        <v>482</v>
      </c>
      <c r="J166" s="157" t="s">
        <v>765</v>
      </c>
      <c r="K166" s="158">
        <v>50350</v>
      </c>
      <c r="L166" s="158" t="s">
        <v>766</v>
      </c>
      <c r="M166" s="159" t="s">
        <v>767</v>
      </c>
      <c r="N166" s="160">
        <v>8809565</v>
      </c>
      <c r="O166" s="163"/>
      <c r="P166" s="155">
        <f t="shared" si="10"/>
        <v>8809565</v>
      </c>
    </row>
    <row r="167" spans="2:16" ht="14.1" customHeight="1" thickBot="1" x14ac:dyDescent="0.25">
      <c r="B167" s="147" t="s">
        <v>1250</v>
      </c>
      <c r="C167" s="148"/>
      <c r="D167" s="148"/>
      <c r="E167" s="148"/>
      <c r="F167" s="148"/>
      <c r="G167" s="149"/>
      <c r="H167" s="156" t="s">
        <v>543</v>
      </c>
      <c r="I167" s="156" t="s">
        <v>482</v>
      </c>
      <c r="J167" s="157" t="s">
        <v>1376</v>
      </c>
      <c r="K167" s="158"/>
      <c r="L167" s="158"/>
      <c r="M167" s="159" t="s">
        <v>1251</v>
      </c>
      <c r="N167" s="160">
        <v>1555291.7440000002</v>
      </c>
      <c r="O167" s="163"/>
      <c r="P167" s="155">
        <f t="shared" si="10"/>
        <v>1555291.7440000002</v>
      </c>
    </row>
    <row r="168" spans="2:16" ht="14.1" customHeight="1" thickBot="1" x14ac:dyDescent="0.25">
      <c r="B168" s="147" t="s">
        <v>261</v>
      </c>
      <c r="C168" s="148"/>
      <c r="D168" s="148"/>
      <c r="E168" s="148"/>
      <c r="F168" s="148"/>
      <c r="G168" s="149"/>
      <c r="H168" s="156" t="s">
        <v>631</v>
      </c>
      <c r="I168" s="156" t="s">
        <v>482</v>
      </c>
      <c r="J168" s="157" t="s">
        <v>768</v>
      </c>
      <c r="K168" s="158">
        <v>10005</v>
      </c>
      <c r="L168" s="158" t="s">
        <v>769</v>
      </c>
      <c r="M168" s="159" t="s">
        <v>770</v>
      </c>
      <c r="N168" s="160">
        <v>27166521.5</v>
      </c>
      <c r="O168" s="163"/>
      <c r="P168" s="155">
        <f t="shared" si="10"/>
        <v>27166521.5</v>
      </c>
    </row>
    <row r="169" spans="2:16" ht="14.1" customHeight="1" thickBot="1" x14ac:dyDescent="0.25">
      <c r="B169" s="147" t="s">
        <v>262</v>
      </c>
      <c r="C169" s="148"/>
      <c r="D169" s="148"/>
      <c r="E169" s="148"/>
      <c r="F169" s="148"/>
      <c r="G169" s="149"/>
      <c r="H169" s="156" t="s">
        <v>543</v>
      </c>
      <c r="I169" s="156" t="s">
        <v>482</v>
      </c>
      <c r="J169" s="157" t="s">
        <v>771</v>
      </c>
      <c r="K169" s="158" t="s">
        <v>484</v>
      </c>
      <c r="L169" s="158" t="s">
        <v>484</v>
      </c>
      <c r="M169" s="159" t="s">
        <v>772</v>
      </c>
      <c r="N169" s="160">
        <v>70097.32560483944</v>
      </c>
      <c r="O169" s="163"/>
      <c r="P169" s="155">
        <f t="shared" si="10"/>
        <v>70097.32560483944</v>
      </c>
    </row>
    <row r="170" spans="2:16" ht="14.1" customHeight="1" thickBot="1" x14ac:dyDescent="0.25">
      <c r="B170" s="147" t="s">
        <v>263</v>
      </c>
      <c r="C170" s="148"/>
      <c r="D170" s="148"/>
      <c r="E170" s="148"/>
      <c r="F170" s="148"/>
      <c r="G170" s="149"/>
      <c r="H170" s="156" t="s">
        <v>543</v>
      </c>
      <c r="I170" s="156" t="s">
        <v>482</v>
      </c>
      <c r="J170" s="157" t="s">
        <v>773</v>
      </c>
      <c r="K170" s="158" t="s">
        <v>484</v>
      </c>
      <c r="L170" s="158" t="s">
        <v>484</v>
      </c>
      <c r="M170" s="159" t="s">
        <v>774</v>
      </c>
      <c r="N170" s="160">
        <v>3995.7333333333222</v>
      </c>
      <c r="O170" s="163"/>
      <c r="P170" s="155">
        <f t="shared" si="10"/>
        <v>3995.7333333333222</v>
      </c>
    </row>
    <row r="171" spans="2:16" ht="14.1" customHeight="1" thickBot="1" x14ac:dyDescent="0.25">
      <c r="B171" s="147" t="s">
        <v>264</v>
      </c>
      <c r="C171" s="148"/>
      <c r="D171" s="148"/>
      <c r="E171" s="148"/>
      <c r="F171" s="148"/>
      <c r="G171" s="149"/>
      <c r="H171" s="156" t="s">
        <v>543</v>
      </c>
      <c r="I171" s="156" t="s">
        <v>482</v>
      </c>
      <c r="J171" s="157" t="s">
        <v>775</v>
      </c>
      <c r="K171" s="158" t="s">
        <v>484</v>
      </c>
      <c r="L171" s="158" t="s">
        <v>484</v>
      </c>
      <c r="M171" s="159" t="s">
        <v>776</v>
      </c>
      <c r="N171" s="160">
        <v>695.40000000000555</v>
      </c>
      <c r="O171" s="163"/>
      <c r="P171" s="155">
        <f t="shared" si="10"/>
        <v>695.40000000000555</v>
      </c>
    </row>
    <row r="172" spans="2:16" ht="14.1" customHeight="1" thickBot="1" x14ac:dyDescent="0.25">
      <c r="B172" s="147" t="s">
        <v>265</v>
      </c>
      <c r="C172" s="148"/>
      <c r="D172" s="148"/>
      <c r="E172" s="148"/>
      <c r="F172" s="148"/>
      <c r="G172" s="149"/>
      <c r="H172" s="156" t="s">
        <v>543</v>
      </c>
      <c r="I172" s="156" t="s">
        <v>482</v>
      </c>
      <c r="J172" s="157" t="s">
        <v>777</v>
      </c>
      <c r="K172" s="158">
        <v>56239</v>
      </c>
      <c r="L172" s="158" t="s">
        <v>778</v>
      </c>
      <c r="M172" s="159" t="s">
        <v>779</v>
      </c>
      <c r="N172" s="160">
        <v>0</v>
      </c>
      <c r="O172" s="163"/>
      <c r="P172" s="155">
        <f t="shared" si="10"/>
        <v>0</v>
      </c>
    </row>
    <row r="173" spans="2:16" ht="14.1" customHeight="1" thickBot="1" x14ac:dyDescent="0.25">
      <c r="B173" s="147" t="s">
        <v>266</v>
      </c>
      <c r="C173" s="148"/>
      <c r="D173" s="148"/>
      <c r="E173" s="148"/>
      <c r="F173" s="148"/>
      <c r="G173" s="149"/>
      <c r="H173" s="156" t="s">
        <v>543</v>
      </c>
      <c r="I173" s="156" t="s">
        <v>482</v>
      </c>
      <c r="J173" s="157" t="s">
        <v>780</v>
      </c>
      <c r="K173" s="158" t="s">
        <v>484</v>
      </c>
      <c r="L173" s="158" t="s">
        <v>781</v>
      </c>
      <c r="M173" s="159" t="s">
        <v>782</v>
      </c>
      <c r="N173" s="160">
        <v>2508793.9154278203</v>
      </c>
      <c r="O173" s="163"/>
      <c r="P173" s="155">
        <f t="shared" si="10"/>
        <v>2508793.9154278203</v>
      </c>
    </row>
    <row r="174" spans="2:16" ht="14.1" customHeight="1" thickBot="1" x14ac:dyDescent="0.25">
      <c r="B174" s="147" t="s">
        <v>267</v>
      </c>
      <c r="C174" s="148"/>
      <c r="D174" s="148"/>
      <c r="E174" s="148"/>
      <c r="F174" s="148"/>
      <c r="G174" s="149"/>
      <c r="H174" s="156" t="s">
        <v>509</v>
      </c>
      <c r="I174" s="156" t="s">
        <v>482</v>
      </c>
      <c r="J174" s="157" t="s">
        <v>484</v>
      </c>
      <c r="K174" s="158">
        <v>54768</v>
      </c>
      <c r="L174" s="158" t="s">
        <v>783</v>
      </c>
      <c r="M174" s="159" t="s">
        <v>784</v>
      </c>
      <c r="N174" s="160">
        <v>121546184.69099993</v>
      </c>
      <c r="O174" s="163"/>
      <c r="P174" s="155">
        <f t="shared" si="10"/>
        <v>121546184.69099993</v>
      </c>
    </row>
    <row r="175" spans="2:16" ht="14.1" customHeight="1" thickBot="1" x14ac:dyDescent="0.25">
      <c r="B175" s="147" t="s">
        <v>268</v>
      </c>
      <c r="C175" s="148"/>
      <c r="D175" s="148"/>
      <c r="E175" s="148"/>
      <c r="F175" s="148"/>
      <c r="G175" s="149"/>
      <c r="H175" s="156" t="s">
        <v>543</v>
      </c>
      <c r="I175" s="156" t="s">
        <v>482</v>
      </c>
      <c r="J175" s="157" t="s">
        <v>785</v>
      </c>
      <c r="K175" s="158" t="s">
        <v>484</v>
      </c>
      <c r="L175" s="158" t="s">
        <v>484</v>
      </c>
      <c r="M175" s="159" t="s">
        <v>786</v>
      </c>
      <c r="N175" s="160">
        <v>545562.5</v>
      </c>
      <c r="O175" s="163"/>
      <c r="P175" s="155">
        <f t="shared" si="10"/>
        <v>545562.5</v>
      </c>
    </row>
    <row r="176" spans="2:16" ht="14.1" customHeight="1" thickBot="1" x14ac:dyDescent="0.25">
      <c r="B176" s="147" t="s">
        <v>269</v>
      </c>
      <c r="C176" s="148"/>
      <c r="D176" s="148"/>
      <c r="E176" s="148"/>
      <c r="F176" s="148"/>
      <c r="G176" s="149"/>
      <c r="H176" s="156" t="s">
        <v>543</v>
      </c>
      <c r="I176" s="156" t="s">
        <v>482</v>
      </c>
      <c r="J176" s="157" t="s">
        <v>787</v>
      </c>
      <c r="K176" s="158">
        <v>50322</v>
      </c>
      <c r="L176" s="158" t="s">
        <v>788</v>
      </c>
      <c r="M176" s="159" t="s">
        <v>789</v>
      </c>
      <c r="N176" s="160">
        <v>0</v>
      </c>
      <c r="O176" s="163"/>
      <c r="P176" s="155">
        <f t="shared" si="10"/>
        <v>0</v>
      </c>
    </row>
    <row r="177" spans="2:16" ht="14.1" customHeight="1" thickBot="1" x14ac:dyDescent="0.25">
      <c r="B177" s="147" t="s">
        <v>270</v>
      </c>
      <c r="C177" s="148"/>
      <c r="D177" s="148"/>
      <c r="E177" s="148"/>
      <c r="F177" s="148"/>
      <c r="G177" s="149"/>
      <c r="H177" s="156" t="s">
        <v>543</v>
      </c>
      <c r="I177" s="156" t="s">
        <v>482</v>
      </c>
      <c r="J177" s="157" t="s">
        <v>790</v>
      </c>
      <c r="K177" s="158">
        <v>10458</v>
      </c>
      <c r="L177" s="158" t="s">
        <v>791</v>
      </c>
      <c r="M177" s="159" t="s">
        <v>792</v>
      </c>
      <c r="N177" s="160">
        <v>17188615.5</v>
      </c>
      <c r="O177" s="163"/>
      <c r="P177" s="155">
        <f t="shared" si="10"/>
        <v>17188615.5</v>
      </c>
    </row>
    <row r="178" spans="2:16" ht="14.1" customHeight="1" thickBot="1" x14ac:dyDescent="0.25">
      <c r="B178" s="147" t="s">
        <v>271</v>
      </c>
      <c r="C178" s="148"/>
      <c r="D178" s="148"/>
      <c r="E178" s="148"/>
      <c r="F178" s="148"/>
      <c r="G178" s="149"/>
      <c r="H178" s="156" t="s">
        <v>509</v>
      </c>
      <c r="I178" s="156" t="s">
        <v>482</v>
      </c>
      <c r="J178" s="157" t="s">
        <v>484</v>
      </c>
      <c r="K178" s="158">
        <v>10342</v>
      </c>
      <c r="L178" s="158" t="s">
        <v>793</v>
      </c>
      <c r="M178" s="159" t="s">
        <v>794</v>
      </c>
      <c r="N178" s="160">
        <v>155889658</v>
      </c>
      <c r="O178" s="163"/>
      <c r="P178" s="155">
        <f t="shared" si="10"/>
        <v>155889658</v>
      </c>
    </row>
    <row r="179" spans="2:16" ht="14.1" customHeight="1" thickBot="1" x14ac:dyDescent="0.25">
      <c r="B179" s="147" t="s">
        <v>272</v>
      </c>
      <c r="C179" s="148"/>
      <c r="D179" s="148"/>
      <c r="E179" s="148"/>
      <c r="F179" s="148"/>
      <c r="G179" s="149"/>
      <c r="H179" s="156" t="s">
        <v>509</v>
      </c>
      <c r="I179" s="156" t="s">
        <v>482</v>
      </c>
      <c r="J179" s="157" t="s">
        <v>484</v>
      </c>
      <c r="K179" s="158">
        <v>52076</v>
      </c>
      <c r="L179" s="158" t="s">
        <v>795</v>
      </c>
      <c r="M179" s="159" t="s">
        <v>796</v>
      </c>
      <c r="N179" s="160">
        <v>47333907.046000011</v>
      </c>
      <c r="O179" s="163"/>
      <c r="P179" s="155">
        <f t="shared" si="10"/>
        <v>47333907.046000011</v>
      </c>
    </row>
    <row r="180" spans="2:16" ht="14.1" customHeight="1" thickBot="1" x14ac:dyDescent="0.25">
      <c r="B180" s="147" t="s">
        <v>273</v>
      </c>
      <c r="C180" s="148"/>
      <c r="D180" s="148"/>
      <c r="E180" s="148"/>
      <c r="F180" s="148"/>
      <c r="G180" s="149"/>
      <c r="H180" s="156" t="s">
        <v>543</v>
      </c>
      <c r="I180" s="156" t="s">
        <v>482</v>
      </c>
      <c r="J180" s="157" t="s">
        <v>797</v>
      </c>
      <c r="K180" s="158" t="s">
        <v>484</v>
      </c>
      <c r="L180" s="158" t="s">
        <v>798</v>
      </c>
      <c r="M180" s="159" t="s">
        <v>799</v>
      </c>
      <c r="N180" s="160">
        <v>1502429.6700000018</v>
      </c>
      <c r="O180" s="163"/>
      <c r="P180" s="155">
        <f t="shared" si="10"/>
        <v>1502429.6700000018</v>
      </c>
    </row>
    <row r="181" spans="2:16" ht="14.1" customHeight="1" thickBot="1" x14ac:dyDescent="0.25">
      <c r="B181" s="147" t="s">
        <v>274</v>
      </c>
      <c r="C181" s="148"/>
      <c r="D181" s="148"/>
      <c r="E181" s="148"/>
      <c r="F181" s="148"/>
      <c r="G181" s="149"/>
      <c r="H181" s="156" t="s">
        <v>543</v>
      </c>
      <c r="I181" s="156" t="s">
        <v>482</v>
      </c>
      <c r="J181" s="157" t="s">
        <v>800</v>
      </c>
      <c r="K181" s="158">
        <v>10880</v>
      </c>
      <c r="L181" s="158" t="s">
        <v>801</v>
      </c>
      <c r="M181" s="159" t="s">
        <v>802</v>
      </c>
      <c r="N181" s="160">
        <v>10109852.513426024</v>
      </c>
      <c r="O181" s="163"/>
      <c r="P181" s="155">
        <f t="shared" si="10"/>
        <v>10109852.513426024</v>
      </c>
    </row>
    <row r="182" spans="2:16" ht="14.1" customHeight="1" thickBot="1" x14ac:dyDescent="0.25">
      <c r="B182" s="147" t="s">
        <v>275</v>
      </c>
      <c r="C182" s="148"/>
      <c r="D182" s="148"/>
      <c r="E182" s="148"/>
      <c r="F182" s="148"/>
      <c r="G182" s="149"/>
      <c r="H182" s="156" t="s">
        <v>543</v>
      </c>
      <c r="I182" s="156" t="s">
        <v>482</v>
      </c>
      <c r="J182" s="157" t="s">
        <v>803</v>
      </c>
      <c r="K182" s="158">
        <v>10882</v>
      </c>
      <c r="L182" s="158" t="s">
        <v>804</v>
      </c>
      <c r="M182" s="159" t="s">
        <v>805</v>
      </c>
      <c r="N182" s="160">
        <v>4114284.0388450958</v>
      </c>
      <c r="O182" s="163"/>
      <c r="P182" s="155">
        <f t="shared" si="10"/>
        <v>4114284.0388450958</v>
      </c>
    </row>
    <row r="183" spans="2:16" ht="14.1" customHeight="1" thickBot="1" x14ac:dyDescent="0.25">
      <c r="B183" s="147" t="s">
        <v>276</v>
      </c>
      <c r="C183" s="148"/>
      <c r="D183" s="148"/>
      <c r="E183" s="148"/>
      <c r="F183" s="148"/>
      <c r="G183" s="149"/>
      <c r="H183" s="156" t="s">
        <v>543</v>
      </c>
      <c r="I183" s="156" t="s">
        <v>482</v>
      </c>
      <c r="J183" s="157" t="s">
        <v>806</v>
      </c>
      <c r="K183" s="158">
        <v>10881</v>
      </c>
      <c r="L183" s="158" t="s">
        <v>807</v>
      </c>
      <c r="M183" s="159" t="s">
        <v>808</v>
      </c>
      <c r="N183" s="160">
        <v>2001734.107937929</v>
      </c>
      <c r="O183" s="163"/>
      <c r="P183" s="155">
        <f t="shared" si="10"/>
        <v>2001734.107937929</v>
      </c>
    </row>
    <row r="184" spans="2:16" ht="14.1" customHeight="1" thickBot="1" x14ac:dyDescent="0.25">
      <c r="B184" s="147" t="s">
        <v>277</v>
      </c>
      <c r="C184" s="148"/>
      <c r="D184" s="148"/>
      <c r="E184" s="148"/>
      <c r="F184" s="148"/>
      <c r="G184" s="149"/>
      <c r="H184" s="156" t="s">
        <v>543</v>
      </c>
      <c r="I184" s="156" t="s">
        <v>482</v>
      </c>
      <c r="J184" s="157" t="s">
        <v>809</v>
      </c>
      <c r="K184" s="158" t="s">
        <v>484</v>
      </c>
      <c r="L184" s="158" t="s">
        <v>810</v>
      </c>
      <c r="M184" s="159" t="s">
        <v>811</v>
      </c>
      <c r="N184" s="160">
        <v>1260786.5</v>
      </c>
      <c r="O184" s="163"/>
      <c r="P184" s="155">
        <f t="shared" si="10"/>
        <v>1260786.5</v>
      </c>
    </row>
    <row r="185" spans="2:16" ht="14.1" customHeight="1" thickBot="1" x14ac:dyDescent="0.25">
      <c r="B185" s="147" t="s">
        <v>278</v>
      </c>
      <c r="C185" s="148"/>
      <c r="D185" s="148"/>
      <c r="E185" s="148"/>
      <c r="F185" s="148"/>
      <c r="G185" s="149"/>
      <c r="H185" s="156" t="s">
        <v>509</v>
      </c>
      <c r="I185" s="156" t="s">
        <v>482</v>
      </c>
      <c r="J185" s="157" t="s">
        <v>484</v>
      </c>
      <c r="K185" s="158">
        <v>10501</v>
      </c>
      <c r="L185" s="158" t="s">
        <v>812</v>
      </c>
      <c r="M185" s="159" t="s">
        <v>813</v>
      </c>
      <c r="N185" s="160">
        <v>287058831</v>
      </c>
      <c r="O185" s="163"/>
      <c r="P185" s="155">
        <f>N185-O185</f>
        <v>287058831</v>
      </c>
    </row>
    <row r="186" spans="2:16" ht="14.1" customHeight="1" thickBot="1" x14ac:dyDescent="0.25">
      <c r="B186" s="147" t="s">
        <v>279</v>
      </c>
      <c r="C186" s="148"/>
      <c r="D186" s="148"/>
      <c r="E186" s="148"/>
      <c r="F186" s="148"/>
      <c r="G186" s="149"/>
      <c r="H186" s="156" t="s">
        <v>653</v>
      </c>
      <c r="I186" s="156" t="s">
        <v>482</v>
      </c>
      <c r="J186" s="157" t="s">
        <v>815</v>
      </c>
      <c r="K186" s="158">
        <v>54951</v>
      </c>
      <c r="L186" s="158" t="s">
        <v>816</v>
      </c>
      <c r="M186" s="159" t="s">
        <v>817</v>
      </c>
      <c r="N186" s="160">
        <v>659743.76375000004</v>
      </c>
      <c r="O186" s="163"/>
      <c r="P186" s="155">
        <f t="shared" ref="P186:P201" si="11">N186-O186</f>
        <v>659743.76375000004</v>
      </c>
    </row>
    <row r="187" spans="2:16" ht="14.1" customHeight="1" thickBot="1" x14ac:dyDescent="0.25">
      <c r="B187" s="147" t="s">
        <v>279</v>
      </c>
      <c r="C187" s="148"/>
      <c r="D187" s="148"/>
      <c r="E187" s="148"/>
      <c r="F187" s="148"/>
      <c r="G187" s="149"/>
      <c r="H187" s="156" t="s">
        <v>509</v>
      </c>
      <c r="I187" s="156" t="s">
        <v>482</v>
      </c>
      <c r="J187" s="157" t="s">
        <v>484</v>
      </c>
      <c r="K187" s="158">
        <v>54951</v>
      </c>
      <c r="L187" s="158" t="s">
        <v>816</v>
      </c>
      <c r="M187" s="159" t="s">
        <v>817</v>
      </c>
      <c r="N187" s="160">
        <v>321492.98624999996</v>
      </c>
      <c r="O187" s="163"/>
      <c r="P187" s="155">
        <f t="shared" si="11"/>
        <v>321492.98624999996</v>
      </c>
    </row>
    <row r="188" spans="2:16" ht="14.1" customHeight="1" thickBot="1" x14ac:dyDescent="0.25">
      <c r="B188" s="147" t="s">
        <v>280</v>
      </c>
      <c r="C188" s="148"/>
      <c r="D188" s="148"/>
      <c r="E188" s="148"/>
      <c r="F188" s="148"/>
      <c r="G188" s="149"/>
      <c r="H188" s="156" t="s">
        <v>543</v>
      </c>
      <c r="I188" s="156" t="s">
        <v>482</v>
      </c>
      <c r="J188" s="157" t="s">
        <v>818</v>
      </c>
      <c r="K188" s="158">
        <v>50223</v>
      </c>
      <c r="L188" s="158" t="s">
        <v>819</v>
      </c>
      <c r="M188" s="159" t="s">
        <v>820</v>
      </c>
      <c r="N188" s="160">
        <v>499674.5</v>
      </c>
      <c r="O188" s="163"/>
      <c r="P188" s="155">
        <f t="shared" si="11"/>
        <v>499674.5</v>
      </c>
    </row>
    <row r="189" spans="2:16" ht="14.1" customHeight="1" thickBot="1" x14ac:dyDescent="0.25">
      <c r="B189" s="147" t="s">
        <v>281</v>
      </c>
      <c r="C189" s="148"/>
      <c r="D189" s="148"/>
      <c r="E189" s="148"/>
      <c r="F189" s="148"/>
      <c r="G189" s="149"/>
      <c r="H189" s="156" t="s">
        <v>543</v>
      </c>
      <c r="I189" s="156" t="s">
        <v>482</v>
      </c>
      <c r="J189" s="157" t="s">
        <v>821</v>
      </c>
      <c r="K189" s="158">
        <v>50546</v>
      </c>
      <c r="L189" s="158" t="s">
        <v>822</v>
      </c>
      <c r="M189" s="159" t="s">
        <v>823</v>
      </c>
      <c r="N189" s="160">
        <v>4840564.75</v>
      </c>
      <c r="O189" s="163"/>
      <c r="P189" s="155">
        <f t="shared" si="11"/>
        <v>4840564.75</v>
      </c>
    </row>
    <row r="190" spans="2:16" ht="14.1" customHeight="1" thickBot="1" x14ac:dyDescent="0.25">
      <c r="B190" s="147" t="s">
        <v>282</v>
      </c>
      <c r="C190" s="148"/>
      <c r="D190" s="148"/>
      <c r="E190" s="148"/>
      <c r="F190" s="148"/>
      <c r="G190" s="149"/>
      <c r="H190" s="156" t="s">
        <v>509</v>
      </c>
      <c r="I190" s="156" t="s">
        <v>482</v>
      </c>
      <c r="J190" s="157" t="s">
        <v>484</v>
      </c>
      <c r="K190" s="158" t="s">
        <v>484</v>
      </c>
      <c r="L190" s="158" t="s">
        <v>484</v>
      </c>
      <c r="M190" s="159" t="s">
        <v>824</v>
      </c>
      <c r="N190" s="160">
        <v>75822.580645161477</v>
      </c>
      <c r="O190" s="163"/>
      <c r="P190" s="155">
        <f t="shared" si="11"/>
        <v>75822.580645161477</v>
      </c>
    </row>
    <row r="191" spans="2:16" ht="14.1" customHeight="1" thickBot="1" x14ac:dyDescent="0.25">
      <c r="B191" s="147" t="s">
        <v>283</v>
      </c>
      <c r="C191" s="148"/>
      <c r="D191" s="148"/>
      <c r="E191" s="148"/>
      <c r="F191" s="148"/>
      <c r="G191" s="149"/>
      <c r="H191" s="156" t="s">
        <v>509</v>
      </c>
      <c r="I191" s="156" t="s">
        <v>482</v>
      </c>
      <c r="J191" s="157" t="s">
        <v>484</v>
      </c>
      <c r="K191" s="158">
        <v>54371</v>
      </c>
      <c r="L191" s="158" t="s">
        <v>825</v>
      </c>
      <c r="M191" s="159" t="s">
        <v>1371</v>
      </c>
      <c r="N191" s="160">
        <v>103928566.5</v>
      </c>
      <c r="O191" s="163"/>
      <c r="P191" s="155">
        <f t="shared" si="11"/>
        <v>103928566.5</v>
      </c>
    </row>
    <row r="192" spans="2:16" ht="14.1" customHeight="1" thickBot="1" x14ac:dyDescent="0.25">
      <c r="B192" s="147" t="s">
        <v>284</v>
      </c>
      <c r="C192" s="148"/>
      <c r="D192" s="148"/>
      <c r="E192" s="148"/>
      <c r="F192" s="148"/>
      <c r="G192" s="149"/>
      <c r="H192" s="156" t="s">
        <v>543</v>
      </c>
      <c r="I192" s="156" t="s">
        <v>482</v>
      </c>
      <c r="J192" s="157" t="s">
        <v>826</v>
      </c>
      <c r="K192" s="158">
        <v>50037</v>
      </c>
      <c r="L192" s="158" t="s">
        <v>827</v>
      </c>
      <c r="M192" s="159" t="s">
        <v>828</v>
      </c>
      <c r="N192" s="160">
        <v>1800620.5</v>
      </c>
      <c r="O192" s="163"/>
      <c r="P192" s="155">
        <f t="shared" si="11"/>
        <v>1800620.5</v>
      </c>
    </row>
    <row r="193" spans="2:16" ht="14.1" customHeight="1" thickBot="1" x14ac:dyDescent="0.25">
      <c r="B193" s="147" t="s">
        <v>285</v>
      </c>
      <c r="C193" s="148"/>
      <c r="D193" s="148"/>
      <c r="E193" s="148"/>
      <c r="F193" s="148"/>
      <c r="G193" s="149"/>
      <c r="H193" s="156" t="s">
        <v>543</v>
      </c>
      <c r="I193" s="156" t="s">
        <v>482</v>
      </c>
      <c r="J193" s="157" t="s">
        <v>829</v>
      </c>
      <c r="K193" s="158">
        <v>50180</v>
      </c>
      <c r="L193" s="158" t="s">
        <v>830</v>
      </c>
      <c r="M193" s="159" t="s">
        <v>831</v>
      </c>
      <c r="N193" s="160">
        <v>1313766.5</v>
      </c>
      <c r="O193" s="163"/>
      <c r="P193" s="155">
        <f t="shared" si="11"/>
        <v>1313766.5</v>
      </c>
    </row>
    <row r="194" spans="2:16" ht="14.1" customHeight="1" thickBot="1" x14ac:dyDescent="0.25">
      <c r="B194" s="147" t="s">
        <v>286</v>
      </c>
      <c r="C194" s="148"/>
      <c r="D194" s="148"/>
      <c r="E194" s="148"/>
      <c r="F194" s="148"/>
      <c r="G194" s="149"/>
      <c r="H194" s="156" t="s">
        <v>543</v>
      </c>
      <c r="I194" s="156" t="s">
        <v>482</v>
      </c>
      <c r="J194" s="157" t="s">
        <v>832</v>
      </c>
      <c r="K194" s="158" t="s">
        <v>484</v>
      </c>
      <c r="L194" s="158" t="s">
        <v>833</v>
      </c>
      <c r="M194" s="159" t="s">
        <v>834</v>
      </c>
      <c r="N194" s="160">
        <v>1831775.5</v>
      </c>
      <c r="O194" s="163"/>
      <c r="P194" s="155">
        <f t="shared" si="11"/>
        <v>1831775.5</v>
      </c>
    </row>
    <row r="195" spans="2:16" ht="14.1" customHeight="1" thickBot="1" x14ac:dyDescent="0.25">
      <c r="B195" s="147" t="s">
        <v>287</v>
      </c>
      <c r="C195" s="148"/>
      <c r="D195" s="148"/>
      <c r="E195" s="148"/>
      <c r="F195" s="148"/>
      <c r="G195" s="149"/>
      <c r="H195" s="156" t="s">
        <v>653</v>
      </c>
      <c r="I195" s="156" t="s">
        <v>482</v>
      </c>
      <c r="J195" s="157" t="s">
        <v>835</v>
      </c>
      <c r="K195" s="158">
        <v>50560</v>
      </c>
      <c r="L195" s="158" t="s">
        <v>836</v>
      </c>
      <c r="M195" s="159" t="s">
        <v>837</v>
      </c>
      <c r="N195" s="160">
        <v>133812843.5</v>
      </c>
      <c r="O195" s="163"/>
      <c r="P195" s="155">
        <f t="shared" si="11"/>
        <v>133812843.5</v>
      </c>
    </row>
    <row r="196" spans="2:16" ht="14.1" customHeight="1" thickBot="1" x14ac:dyDescent="0.25">
      <c r="B196" s="147" t="s">
        <v>288</v>
      </c>
      <c r="C196" s="148"/>
      <c r="D196" s="148"/>
      <c r="E196" s="148"/>
      <c r="F196" s="148"/>
      <c r="G196" s="149"/>
      <c r="H196" s="156" t="s">
        <v>509</v>
      </c>
      <c r="I196" s="156" t="s">
        <v>482</v>
      </c>
      <c r="J196" s="157" t="s">
        <v>484</v>
      </c>
      <c r="K196" s="158">
        <v>50849</v>
      </c>
      <c r="L196" s="158" t="s">
        <v>838</v>
      </c>
      <c r="M196" s="159" t="s">
        <v>839</v>
      </c>
      <c r="N196" s="160">
        <v>211414639.5</v>
      </c>
      <c r="O196" s="163"/>
      <c r="P196" s="155">
        <f t="shared" si="11"/>
        <v>211414639.5</v>
      </c>
    </row>
    <row r="197" spans="2:16" ht="14.1" customHeight="1" thickBot="1" x14ac:dyDescent="0.25">
      <c r="B197" s="147" t="s">
        <v>289</v>
      </c>
      <c r="C197" s="148"/>
      <c r="D197" s="148"/>
      <c r="E197" s="148"/>
      <c r="F197" s="148"/>
      <c r="G197" s="149"/>
      <c r="H197" s="156" t="s">
        <v>509</v>
      </c>
      <c r="I197" s="156" t="s">
        <v>482</v>
      </c>
      <c r="J197" s="157" t="s">
        <v>484</v>
      </c>
      <c r="K197" s="158">
        <v>10405</v>
      </c>
      <c r="L197" s="158" t="s">
        <v>840</v>
      </c>
      <c r="M197" s="159" t="s">
        <v>841</v>
      </c>
      <c r="N197" s="160">
        <v>55992618.370000057</v>
      </c>
      <c r="O197" s="163"/>
      <c r="P197" s="155">
        <f t="shared" si="11"/>
        <v>55992618.370000057</v>
      </c>
    </row>
    <row r="198" spans="2:16" ht="14.1" customHeight="1" thickBot="1" x14ac:dyDescent="0.25">
      <c r="B198" s="147" t="s">
        <v>290</v>
      </c>
      <c r="C198" s="148"/>
      <c r="D198" s="148"/>
      <c r="E198" s="148"/>
      <c r="F198" s="148"/>
      <c r="G198" s="149"/>
      <c r="H198" s="156" t="s">
        <v>509</v>
      </c>
      <c r="I198" s="156" t="s">
        <v>482</v>
      </c>
      <c r="J198" s="157" t="s">
        <v>484</v>
      </c>
      <c r="K198" s="158">
        <v>50119</v>
      </c>
      <c r="L198" s="158" t="s">
        <v>484</v>
      </c>
      <c r="M198" s="159" t="s">
        <v>842</v>
      </c>
      <c r="N198" s="160">
        <v>10516262</v>
      </c>
      <c r="O198" s="163"/>
      <c r="P198" s="155">
        <f t="shared" si="11"/>
        <v>10516262</v>
      </c>
    </row>
    <row r="199" spans="2:16" ht="14.1" customHeight="1" thickBot="1" x14ac:dyDescent="0.25">
      <c r="B199" s="147" t="s">
        <v>291</v>
      </c>
      <c r="C199" s="148"/>
      <c r="D199" s="148"/>
      <c r="E199" s="148"/>
      <c r="F199" s="148"/>
      <c r="G199" s="149"/>
      <c r="H199" s="156" t="s">
        <v>509</v>
      </c>
      <c r="I199" s="156" t="s">
        <v>482</v>
      </c>
      <c r="J199" s="157" t="s">
        <v>484</v>
      </c>
      <c r="K199" s="158">
        <v>54449</v>
      </c>
      <c r="L199" s="158" t="s">
        <v>843</v>
      </c>
      <c r="M199" s="159" t="s">
        <v>844</v>
      </c>
      <c r="N199" s="160">
        <v>7731578</v>
      </c>
      <c r="O199" s="163"/>
      <c r="P199" s="155">
        <f t="shared" si="11"/>
        <v>7731578</v>
      </c>
    </row>
    <row r="200" spans="2:16" ht="14.1" customHeight="1" thickBot="1" x14ac:dyDescent="0.25">
      <c r="B200" s="147" t="s">
        <v>292</v>
      </c>
      <c r="C200" s="148"/>
      <c r="D200" s="148"/>
      <c r="E200" s="148"/>
      <c r="F200" s="148"/>
      <c r="G200" s="149"/>
      <c r="H200" s="156" t="s">
        <v>509</v>
      </c>
      <c r="I200" s="156" t="s">
        <v>482</v>
      </c>
      <c r="J200" s="157" t="s">
        <v>484</v>
      </c>
      <c r="K200" s="158">
        <v>52063</v>
      </c>
      <c r="L200" s="158" t="s">
        <v>845</v>
      </c>
      <c r="M200" s="159" t="s">
        <v>846</v>
      </c>
      <c r="N200" s="160">
        <v>690256.5</v>
      </c>
      <c r="O200" s="163"/>
      <c r="P200" s="155">
        <f t="shared" si="11"/>
        <v>690256.5</v>
      </c>
    </row>
    <row r="201" spans="2:16" ht="14.1" customHeight="1" thickBot="1" x14ac:dyDescent="0.25">
      <c r="B201" s="147" t="s">
        <v>293</v>
      </c>
      <c r="C201" s="148"/>
      <c r="D201" s="148"/>
      <c r="E201" s="148"/>
      <c r="F201" s="148"/>
      <c r="G201" s="149"/>
      <c r="H201" s="156" t="s">
        <v>653</v>
      </c>
      <c r="I201" s="156" t="s">
        <v>482</v>
      </c>
      <c r="J201" s="157" t="s">
        <v>847</v>
      </c>
      <c r="K201" s="158">
        <v>10767</v>
      </c>
      <c r="L201" s="158" t="s">
        <v>848</v>
      </c>
      <c r="M201" s="159" t="s">
        <v>849</v>
      </c>
      <c r="N201" s="160">
        <v>191138253</v>
      </c>
      <c r="O201" s="163"/>
      <c r="P201" s="155">
        <f t="shared" si="11"/>
        <v>191138253</v>
      </c>
    </row>
    <row r="202" spans="2:16" ht="14.1" customHeight="1" thickBot="1" x14ac:dyDescent="0.25">
      <c r="B202" s="147" t="s">
        <v>294</v>
      </c>
      <c r="C202" s="148"/>
      <c r="D202" s="148"/>
      <c r="E202" s="148"/>
      <c r="F202" s="148"/>
      <c r="G202" s="149"/>
      <c r="H202" s="156" t="s">
        <v>653</v>
      </c>
      <c r="I202" s="156" t="s">
        <v>482</v>
      </c>
      <c r="J202" s="157" t="s">
        <v>850</v>
      </c>
      <c r="K202" s="158">
        <v>10772</v>
      </c>
      <c r="L202" s="158" t="s">
        <v>851</v>
      </c>
      <c r="M202" s="159" t="s">
        <v>852</v>
      </c>
      <c r="N202" s="160">
        <v>186010050.5</v>
      </c>
      <c r="O202" s="163"/>
      <c r="P202" s="155">
        <f t="shared" ref="P202:P217" si="12">N202-O202</f>
        <v>186010050.5</v>
      </c>
    </row>
    <row r="203" spans="2:16" ht="14.1" customHeight="1" thickBot="1" x14ac:dyDescent="0.25">
      <c r="B203" s="147" t="s">
        <v>295</v>
      </c>
      <c r="C203" s="148"/>
      <c r="D203" s="148"/>
      <c r="E203" s="148"/>
      <c r="F203" s="148"/>
      <c r="G203" s="149"/>
      <c r="H203" s="156" t="s">
        <v>509</v>
      </c>
      <c r="I203" s="156" t="s">
        <v>482</v>
      </c>
      <c r="J203" s="157" t="s">
        <v>484</v>
      </c>
      <c r="K203" s="158">
        <v>50299</v>
      </c>
      <c r="L203" s="158" t="s">
        <v>853</v>
      </c>
      <c r="M203" s="159" t="s">
        <v>854</v>
      </c>
      <c r="N203" s="160">
        <v>15188020.981875055</v>
      </c>
      <c r="O203" s="163"/>
      <c r="P203" s="155">
        <f t="shared" si="12"/>
        <v>15188020.981875055</v>
      </c>
    </row>
    <row r="204" spans="2:16" ht="14.1" customHeight="1" thickBot="1" x14ac:dyDescent="0.25">
      <c r="B204" s="147" t="s">
        <v>296</v>
      </c>
      <c r="C204" s="148"/>
      <c r="D204" s="148"/>
      <c r="E204" s="148"/>
      <c r="F204" s="148"/>
      <c r="G204" s="149"/>
      <c r="H204" s="156" t="s">
        <v>543</v>
      </c>
      <c r="I204" s="156" t="s">
        <v>482</v>
      </c>
      <c r="J204" s="157" t="s">
        <v>855</v>
      </c>
      <c r="K204" s="158">
        <v>50892</v>
      </c>
      <c r="L204" s="158" t="s">
        <v>856</v>
      </c>
      <c r="M204" s="159" t="s">
        <v>857</v>
      </c>
      <c r="N204" s="160">
        <v>109509</v>
      </c>
      <c r="O204" s="163"/>
      <c r="P204" s="155">
        <f t="shared" si="12"/>
        <v>109509</v>
      </c>
    </row>
    <row r="205" spans="2:16" ht="14.1" customHeight="1" thickBot="1" x14ac:dyDescent="0.25">
      <c r="B205" s="147" t="s">
        <v>297</v>
      </c>
      <c r="C205" s="148"/>
      <c r="D205" s="148"/>
      <c r="E205" s="148"/>
      <c r="F205" s="148"/>
      <c r="G205" s="149"/>
      <c r="H205" s="156" t="s">
        <v>543</v>
      </c>
      <c r="I205" s="156" t="s">
        <v>482</v>
      </c>
      <c r="J205" s="157" t="s">
        <v>858</v>
      </c>
      <c r="K205" s="158" t="s">
        <v>484</v>
      </c>
      <c r="L205" s="158" t="s">
        <v>484</v>
      </c>
      <c r="M205" s="159" t="s">
        <v>859</v>
      </c>
      <c r="N205" s="160">
        <v>580893.5</v>
      </c>
      <c r="O205" s="163"/>
      <c r="P205" s="155">
        <f t="shared" si="12"/>
        <v>580893.5</v>
      </c>
    </row>
    <row r="206" spans="2:16" ht="14.1" customHeight="1" thickBot="1" x14ac:dyDescent="0.25">
      <c r="B206" s="147" t="s">
        <v>298</v>
      </c>
      <c r="C206" s="148"/>
      <c r="D206" s="148"/>
      <c r="E206" s="148"/>
      <c r="F206" s="148"/>
      <c r="G206" s="149"/>
      <c r="H206" s="156" t="s">
        <v>509</v>
      </c>
      <c r="I206" s="156" t="s">
        <v>482</v>
      </c>
      <c r="J206" s="157" t="s">
        <v>484</v>
      </c>
      <c r="K206" s="158">
        <v>50865</v>
      </c>
      <c r="L206" s="158" t="s">
        <v>860</v>
      </c>
      <c r="M206" s="159" t="s">
        <v>861</v>
      </c>
      <c r="N206" s="160">
        <v>264852029</v>
      </c>
      <c r="O206" s="163"/>
      <c r="P206" s="155">
        <f t="shared" si="12"/>
        <v>264852029</v>
      </c>
    </row>
    <row r="207" spans="2:16" ht="14.1" customHeight="1" thickBot="1" x14ac:dyDescent="0.25">
      <c r="B207" s="147" t="s">
        <v>299</v>
      </c>
      <c r="C207" s="148"/>
      <c r="D207" s="148"/>
      <c r="E207" s="148"/>
      <c r="F207" s="148"/>
      <c r="G207" s="149"/>
      <c r="H207" s="156" t="s">
        <v>509</v>
      </c>
      <c r="I207" s="156" t="s">
        <v>482</v>
      </c>
      <c r="J207" s="157" t="s">
        <v>484</v>
      </c>
      <c r="K207" s="158" t="s">
        <v>484</v>
      </c>
      <c r="L207" s="158" t="s">
        <v>863</v>
      </c>
      <c r="M207" s="159" t="s">
        <v>864</v>
      </c>
      <c r="N207" s="160">
        <v>129781577</v>
      </c>
      <c r="O207" s="163"/>
      <c r="P207" s="155">
        <f t="shared" si="12"/>
        <v>129781577</v>
      </c>
    </row>
    <row r="208" spans="2:16" ht="14.1" customHeight="1" thickBot="1" x14ac:dyDescent="0.25">
      <c r="B208" s="147" t="s">
        <v>300</v>
      </c>
      <c r="C208" s="148"/>
      <c r="D208" s="148"/>
      <c r="E208" s="148"/>
      <c r="F208" s="148"/>
      <c r="G208" s="149"/>
      <c r="H208" s="156" t="s">
        <v>543</v>
      </c>
      <c r="I208" s="156" t="s">
        <v>482</v>
      </c>
      <c r="J208" s="157" t="s">
        <v>865</v>
      </c>
      <c r="K208" s="158" t="s">
        <v>484</v>
      </c>
      <c r="L208" s="158" t="s">
        <v>866</v>
      </c>
      <c r="M208" s="159" t="s">
        <v>867</v>
      </c>
      <c r="N208" s="160">
        <v>0</v>
      </c>
      <c r="O208" s="163"/>
      <c r="P208" s="155">
        <f t="shared" si="12"/>
        <v>0</v>
      </c>
    </row>
    <row r="209" spans="2:16" ht="14.1" customHeight="1" thickBot="1" x14ac:dyDescent="0.25">
      <c r="B209" s="147" t="s">
        <v>301</v>
      </c>
      <c r="C209" s="148"/>
      <c r="D209" s="148"/>
      <c r="E209" s="148"/>
      <c r="F209" s="148"/>
      <c r="G209" s="149"/>
      <c r="H209" s="156" t="s">
        <v>509</v>
      </c>
      <c r="I209" s="156" t="s">
        <v>482</v>
      </c>
      <c r="J209" s="157" t="s">
        <v>484</v>
      </c>
      <c r="K209" s="158">
        <v>50864</v>
      </c>
      <c r="L209" s="158" t="s">
        <v>868</v>
      </c>
      <c r="M209" s="159" t="s">
        <v>869</v>
      </c>
      <c r="N209" s="160">
        <v>273148356</v>
      </c>
      <c r="O209" s="163"/>
      <c r="P209" s="155">
        <f t="shared" si="12"/>
        <v>273148356</v>
      </c>
    </row>
    <row r="210" spans="2:16" ht="14.1" customHeight="1" thickBot="1" x14ac:dyDescent="0.25">
      <c r="B210" s="147" t="s">
        <v>302</v>
      </c>
      <c r="C210" s="148"/>
      <c r="D210" s="148"/>
      <c r="E210" s="148"/>
      <c r="F210" s="148"/>
      <c r="G210" s="149"/>
      <c r="H210" s="156" t="s">
        <v>509</v>
      </c>
      <c r="I210" s="156" t="s">
        <v>482</v>
      </c>
      <c r="J210" s="157" t="s">
        <v>484</v>
      </c>
      <c r="K210" s="158" t="s">
        <v>484</v>
      </c>
      <c r="L210" s="158" t="s">
        <v>484</v>
      </c>
      <c r="M210" s="159" t="s">
        <v>870</v>
      </c>
      <c r="N210" s="160">
        <v>7882.5</v>
      </c>
      <c r="O210" s="163"/>
      <c r="P210" s="155">
        <f t="shared" si="12"/>
        <v>7882.5</v>
      </c>
    </row>
    <row r="211" spans="2:16" ht="14.1" customHeight="1" thickBot="1" x14ac:dyDescent="0.25">
      <c r="B211" s="147" t="s">
        <v>303</v>
      </c>
      <c r="C211" s="148"/>
      <c r="D211" s="148"/>
      <c r="E211" s="148"/>
      <c r="F211" s="148"/>
      <c r="G211" s="149"/>
      <c r="H211" s="156" t="s">
        <v>543</v>
      </c>
      <c r="I211" s="156" t="s">
        <v>482</v>
      </c>
      <c r="J211" s="157" t="s">
        <v>871</v>
      </c>
      <c r="K211" s="158" t="s">
        <v>484</v>
      </c>
      <c r="L211" s="158" t="s">
        <v>872</v>
      </c>
      <c r="M211" s="159" t="s">
        <v>873</v>
      </c>
      <c r="N211" s="160">
        <v>22654.5</v>
      </c>
      <c r="O211" s="163"/>
      <c r="P211" s="155">
        <f t="shared" si="12"/>
        <v>22654.5</v>
      </c>
    </row>
    <row r="212" spans="2:16" ht="14.1" customHeight="1" thickBot="1" x14ac:dyDescent="0.25">
      <c r="B212" s="147" t="s">
        <v>304</v>
      </c>
      <c r="C212" s="148"/>
      <c r="D212" s="148"/>
      <c r="E212" s="148"/>
      <c r="F212" s="148"/>
      <c r="G212" s="149"/>
      <c r="H212" s="156" t="s">
        <v>543</v>
      </c>
      <c r="I212" s="156" t="s">
        <v>482</v>
      </c>
      <c r="J212" s="157" t="s">
        <v>874</v>
      </c>
      <c r="K212" s="158" t="s">
        <v>484</v>
      </c>
      <c r="L212" s="158" t="s">
        <v>484</v>
      </c>
      <c r="M212" s="159" t="s">
        <v>875</v>
      </c>
      <c r="N212" s="160">
        <v>549259.5</v>
      </c>
      <c r="O212" s="163"/>
      <c r="P212" s="155">
        <f t="shared" si="12"/>
        <v>549259.5</v>
      </c>
    </row>
    <row r="213" spans="2:16" ht="14.1" customHeight="1" thickBot="1" x14ac:dyDescent="0.25">
      <c r="B213" s="147" t="s">
        <v>305</v>
      </c>
      <c r="C213" s="148"/>
      <c r="D213" s="148"/>
      <c r="E213" s="148"/>
      <c r="F213" s="148"/>
      <c r="G213" s="149"/>
      <c r="H213" s="156" t="s">
        <v>543</v>
      </c>
      <c r="I213" s="156" t="s">
        <v>482</v>
      </c>
      <c r="J213" s="157" t="s">
        <v>876</v>
      </c>
      <c r="K213" s="158" t="s">
        <v>484</v>
      </c>
      <c r="L213" s="158" t="s">
        <v>484</v>
      </c>
      <c r="M213" s="159" t="s">
        <v>877</v>
      </c>
      <c r="N213" s="160">
        <v>231736</v>
      </c>
      <c r="O213" s="163"/>
      <c r="P213" s="155">
        <f t="shared" si="12"/>
        <v>231736</v>
      </c>
    </row>
    <row r="214" spans="2:16" ht="14.1" customHeight="1" thickBot="1" x14ac:dyDescent="0.25">
      <c r="B214" s="147" t="s">
        <v>306</v>
      </c>
      <c r="C214" s="148"/>
      <c r="D214" s="148"/>
      <c r="E214" s="148"/>
      <c r="F214" s="148"/>
      <c r="G214" s="149"/>
      <c r="H214" s="156" t="s">
        <v>653</v>
      </c>
      <c r="I214" s="156" t="s">
        <v>482</v>
      </c>
      <c r="J214" s="157" t="s">
        <v>878</v>
      </c>
      <c r="K214" s="158">
        <v>55049</v>
      </c>
      <c r="L214" s="158" t="s">
        <v>879</v>
      </c>
      <c r="M214" s="159" t="s">
        <v>880</v>
      </c>
      <c r="N214" s="160">
        <v>1985845.3999999985</v>
      </c>
      <c r="O214" s="163"/>
      <c r="P214" s="155">
        <f t="shared" si="12"/>
        <v>1985845.3999999985</v>
      </c>
    </row>
    <row r="215" spans="2:16" ht="14.1" customHeight="1" thickBot="1" x14ac:dyDescent="0.25">
      <c r="B215" s="147" t="s">
        <v>307</v>
      </c>
      <c r="C215" s="148"/>
      <c r="D215" s="148"/>
      <c r="E215" s="148"/>
      <c r="F215" s="148"/>
      <c r="G215" s="149"/>
      <c r="H215" s="156" t="s">
        <v>653</v>
      </c>
      <c r="I215" s="156" t="s">
        <v>482</v>
      </c>
      <c r="J215" s="157" t="s">
        <v>881</v>
      </c>
      <c r="K215" s="158">
        <v>50110</v>
      </c>
      <c r="L215" s="158" t="s">
        <v>882</v>
      </c>
      <c r="M215" s="159" t="s">
        <v>883</v>
      </c>
      <c r="N215" s="160">
        <v>65205568.205000013</v>
      </c>
      <c r="O215" s="163"/>
      <c r="P215" s="155">
        <f t="shared" si="12"/>
        <v>65205568.205000013</v>
      </c>
    </row>
    <row r="216" spans="2:16" ht="14.1" customHeight="1" thickBot="1" x14ac:dyDescent="0.25">
      <c r="B216" s="147" t="s">
        <v>308</v>
      </c>
      <c r="C216" s="148"/>
      <c r="D216" s="148"/>
      <c r="E216" s="148"/>
      <c r="F216" s="148"/>
      <c r="G216" s="149"/>
      <c r="H216" s="156" t="s">
        <v>653</v>
      </c>
      <c r="I216" s="156" t="s">
        <v>482</v>
      </c>
      <c r="J216" s="157" t="s">
        <v>884</v>
      </c>
      <c r="K216" s="158">
        <v>10144</v>
      </c>
      <c r="L216" s="158" t="s">
        <v>885</v>
      </c>
      <c r="M216" s="159" t="s">
        <v>886</v>
      </c>
      <c r="N216" s="160">
        <v>51817733.911000013</v>
      </c>
      <c r="O216" s="163"/>
      <c r="P216" s="155">
        <f t="shared" si="12"/>
        <v>51817733.911000013</v>
      </c>
    </row>
    <row r="217" spans="2:16" ht="14.1" customHeight="1" thickBot="1" x14ac:dyDescent="0.25">
      <c r="B217" s="147" t="s">
        <v>309</v>
      </c>
      <c r="C217" s="148"/>
      <c r="D217" s="148"/>
      <c r="E217" s="148"/>
      <c r="F217" s="148"/>
      <c r="G217" s="149"/>
      <c r="H217" s="156" t="s">
        <v>653</v>
      </c>
      <c r="I217" s="156" t="s">
        <v>482</v>
      </c>
      <c r="J217" s="157" t="s">
        <v>887</v>
      </c>
      <c r="K217" s="158">
        <v>50112</v>
      </c>
      <c r="L217" s="158" t="s">
        <v>888</v>
      </c>
      <c r="M217" s="159" t="s">
        <v>889</v>
      </c>
      <c r="N217" s="160">
        <v>94396996.786000013</v>
      </c>
      <c r="O217" s="163"/>
      <c r="P217" s="155">
        <f t="shared" si="12"/>
        <v>94396996.786000013</v>
      </c>
    </row>
    <row r="218" spans="2:16" ht="14.1" customHeight="1" thickBot="1" x14ac:dyDescent="0.25">
      <c r="B218" s="147" t="s">
        <v>310</v>
      </c>
      <c r="C218" s="148"/>
      <c r="D218" s="148"/>
      <c r="E218" s="148"/>
      <c r="F218" s="148"/>
      <c r="G218" s="149"/>
      <c r="H218" s="156" t="s">
        <v>653</v>
      </c>
      <c r="I218" s="156" t="s">
        <v>482</v>
      </c>
      <c r="J218" s="157" t="s">
        <v>890</v>
      </c>
      <c r="K218" s="158">
        <v>54517</v>
      </c>
      <c r="L218" s="158" t="s">
        <v>891</v>
      </c>
      <c r="M218" s="159" t="s">
        <v>892</v>
      </c>
      <c r="N218" s="160">
        <v>12796774.200000012</v>
      </c>
      <c r="O218" s="163"/>
      <c r="P218" s="155">
        <f t="shared" ref="P218:P234" si="13">N218-O218</f>
        <v>12796774.200000012</v>
      </c>
    </row>
    <row r="219" spans="2:16" ht="14.1" customHeight="1" thickBot="1" x14ac:dyDescent="0.25">
      <c r="B219" s="147" t="s">
        <v>311</v>
      </c>
      <c r="C219" s="148"/>
      <c r="D219" s="148"/>
      <c r="E219" s="148"/>
      <c r="F219" s="148"/>
      <c r="G219" s="149"/>
      <c r="H219" s="156" t="s">
        <v>543</v>
      </c>
      <c r="I219" s="156" t="s">
        <v>482</v>
      </c>
      <c r="J219" s="157" t="s">
        <v>893</v>
      </c>
      <c r="K219" s="158">
        <v>10706</v>
      </c>
      <c r="L219" s="158" t="s">
        <v>894</v>
      </c>
      <c r="M219" s="159" t="s">
        <v>895</v>
      </c>
      <c r="N219" s="160">
        <v>394156</v>
      </c>
      <c r="O219" s="163"/>
      <c r="P219" s="155">
        <f t="shared" si="13"/>
        <v>394156</v>
      </c>
    </row>
    <row r="220" spans="2:16" ht="14.1" customHeight="1" thickBot="1" x14ac:dyDescent="0.25">
      <c r="B220" s="147" t="s">
        <v>312</v>
      </c>
      <c r="C220" s="148"/>
      <c r="D220" s="148"/>
      <c r="E220" s="148"/>
      <c r="F220" s="148"/>
      <c r="G220" s="149"/>
      <c r="H220" s="156" t="s">
        <v>543</v>
      </c>
      <c r="I220" s="156" t="s">
        <v>482</v>
      </c>
      <c r="J220" s="157" t="s">
        <v>896</v>
      </c>
      <c r="K220" s="158">
        <v>10707</v>
      </c>
      <c r="L220" s="158" t="s">
        <v>897</v>
      </c>
      <c r="M220" s="159" t="s">
        <v>898</v>
      </c>
      <c r="N220" s="160">
        <v>3117048.482066948</v>
      </c>
      <c r="O220" s="163"/>
      <c r="P220" s="155">
        <f t="shared" si="13"/>
        <v>3117048.482066948</v>
      </c>
    </row>
    <row r="221" spans="2:16" ht="14.1" customHeight="1" thickBot="1" x14ac:dyDescent="0.25">
      <c r="B221" s="147" t="s">
        <v>313</v>
      </c>
      <c r="C221" s="148"/>
      <c r="D221" s="148"/>
      <c r="E221" s="148"/>
      <c r="F221" s="148"/>
      <c r="G221" s="149"/>
      <c r="H221" s="156" t="s">
        <v>543</v>
      </c>
      <c r="I221" s="156" t="s">
        <v>482</v>
      </c>
      <c r="J221" s="157" t="s">
        <v>899</v>
      </c>
      <c r="K221" s="158">
        <v>10709</v>
      </c>
      <c r="L221" s="158" t="s">
        <v>900</v>
      </c>
      <c r="M221" s="159" t="s">
        <v>901</v>
      </c>
      <c r="N221" s="160">
        <v>318297.5</v>
      </c>
      <c r="O221" s="163"/>
      <c r="P221" s="155">
        <f t="shared" si="13"/>
        <v>318297.5</v>
      </c>
    </row>
    <row r="222" spans="2:16" ht="14.1" customHeight="1" thickBot="1" x14ac:dyDescent="0.25">
      <c r="B222" s="147" t="s">
        <v>314</v>
      </c>
      <c r="C222" s="148"/>
      <c r="D222" s="148"/>
      <c r="E222" s="148"/>
      <c r="F222" s="148"/>
      <c r="G222" s="149"/>
      <c r="H222" s="156" t="s">
        <v>509</v>
      </c>
      <c r="I222" s="156" t="s">
        <v>482</v>
      </c>
      <c r="J222" s="157" t="s">
        <v>484</v>
      </c>
      <c r="K222" s="158">
        <v>50537</v>
      </c>
      <c r="L222" s="158" t="s">
        <v>902</v>
      </c>
      <c r="M222" s="159" t="s">
        <v>903</v>
      </c>
      <c r="N222" s="160">
        <v>6255810.9900000002</v>
      </c>
      <c r="O222" s="163"/>
      <c r="P222" s="155">
        <f t="shared" si="13"/>
        <v>6255810.9900000002</v>
      </c>
    </row>
    <row r="223" spans="2:16" ht="14.1" customHeight="1" thickBot="1" x14ac:dyDescent="0.25">
      <c r="B223" s="147" t="s">
        <v>315</v>
      </c>
      <c r="C223" s="148"/>
      <c r="D223" s="148"/>
      <c r="E223" s="148"/>
      <c r="F223" s="148"/>
      <c r="G223" s="149"/>
      <c r="H223" s="156" t="s">
        <v>543</v>
      </c>
      <c r="I223" s="156" t="s">
        <v>482</v>
      </c>
      <c r="J223" s="157" t="s">
        <v>904</v>
      </c>
      <c r="K223" s="158">
        <v>54653</v>
      </c>
      <c r="L223" s="158" t="s">
        <v>905</v>
      </c>
      <c r="M223" s="159" t="s">
        <v>906</v>
      </c>
      <c r="N223" s="160">
        <v>137598.5</v>
      </c>
      <c r="O223" s="163"/>
      <c r="P223" s="155">
        <f t="shared" si="13"/>
        <v>137598.5</v>
      </c>
    </row>
    <row r="224" spans="2:16" ht="14.1" customHeight="1" thickBot="1" x14ac:dyDescent="0.25">
      <c r="B224" s="147" t="s">
        <v>316</v>
      </c>
      <c r="C224" s="148"/>
      <c r="D224" s="148"/>
      <c r="E224" s="148"/>
      <c r="F224" s="148"/>
      <c r="G224" s="149"/>
      <c r="H224" s="156" t="s">
        <v>543</v>
      </c>
      <c r="I224" s="156" t="s">
        <v>482</v>
      </c>
      <c r="J224" s="157" t="s">
        <v>907</v>
      </c>
      <c r="K224" s="158">
        <v>54654</v>
      </c>
      <c r="L224" s="158" t="s">
        <v>908</v>
      </c>
      <c r="M224" s="159" t="s">
        <v>909</v>
      </c>
      <c r="N224" s="160">
        <v>1297354.3059999994</v>
      </c>
      <c r="O224" s="163"/>
      <c r="P224" s="155">
        <f t="shared" si="13"/>
        <v>1297354.3059999994</v>
      </c>
    </row>
    <row r="225" spans="2:16" ht="14.1" customHeight="1" thickBot="1" x14ac:dyDescent="0.25">
      <c r="B225" s="147" t="s">
        <v>317</v>
      </c>
      <c r="C225" s="148"/>
      <c r="D225" s="148"/>
      <c r="E225" s="148"/>
      <c r="F225" s="148"/>
      <c r="G225" s="149"/>
      <c r="H225" s="156" t="s">
        <v>543</v>
      </c>
      <c r="I225" s="156" t="s">
        <v>482</v>
      </c>
      <c r="J225" s="157" t="s">
        <v>910</v>
      </c>
      <c r="K225" s="158" t="s">
        <v>484</v>
      </c>
      <c r="L225" s="158" t="s">
        <v>911</v>
      </c>
      <c r="M225" s="159" t="s">
        <v>912</v>
      </c>
      <c r="N225" s="160">
        <v>350799.32999999914</v>
      </c>
      <c r="O225" s="163"/>
      <c r="P225" s="155">
        <f t="shared" si="13"/>
        <v>350799.32999999914</v>
      </c>
    </row>
    <row r="226" spans="2:16" ht="14.1" customHeight="1" thickBot="1" x14ac:dyDescent="0.25">
      <c r="B226" s="147" t="s">
        <v>318</v>
      </c>
      <c r="C226" s="148"/>
      <c r="D226" s="148"/>
      <c r="E226" s="148"/>
      <c r="F226" s="148"/>
      <c r="G226" s="149"/>
      <c r="H226" s="156" t="s">
        <v>543</v>
      </c>
      <c r="I226" s="156" t="s">
        <v>482</v>
      </c>
      <c r="J226" s="157" t="s">
        <v>913</v>
      </c>
      <c r="K226" s="158" t="s">
        <v>484</v>
      </c>
      <c r="L226" s="158" t="s">
        <v>914</v>
      </c>
      <c r="M226" s="159" t="s">
        <v>915</v>
      </c>
      <c r="N226" s="160">
        <v>241764.65217391498</v>
      </c>
      <c r="O226" s="163"/>
      <c r="P226" s="155">
        <f t="shared" si="13"/>
        <v>241764.65217391498</v>
      </c>
    </row>
    <row r="227" spans="2:16" ht="14.1" customHeight="1" thickBot="1" x14ac:dyDescent="0.25">
      <c r="B227" s="147" t="s">
        <v>319</v>
      </c>
      <c r="C227" s="148"/>
      <c r="D227" s="148"/>
      <c r="E227" s="148"/>
      <c r="F227" s="148"/>
      <c r="G227" s="149"/>
      <c r="H227" s="156" t="s">
        <v>653</v>
      </c>
      <c r="I227" s="156" t="s">
        <v>482</v>
      </c>
      <c r="J227" s="157" t="s">
        <v>916</v>
      </c>
      <c r="K227" s="158">
        <v>10502</v>
      </c>
      <c r="L227" s="158" t="s">
        <v>917</v>
      </c>
      <c r="M227" s="159" t="s">
        <v>918</v>
      </c>
      <c r="N227" s="160">
        <v>0</v>
      </c>
      <c r="O227" s="163"/>
      <c r="P227" s="155">
        <f t="shared" si="13"/>
        <v>0</v>
      </c>
    </row>
    <row r="228" spans="2:16" ht="14.1" customHeight="1" thickBot="1" x14ac:dyDescent="0.25">
      <c r="B228" s="147" t="s">
        <v>320</v>
      </c>
      <c r="C228" s="148"/>
      <c r="D228" s="148"/>
      <c r="E228" s="148"/>
      <c r="F228" s="148"/>
      <c r="G228" s="149"/>
      <c r="H228" s="156" t="s">
        <v>543</v>
      </c>
      <c r="I228" s="156" t="s">
        <v>482</v>
      </c>
      <c r="J228" s="157" t="s">
        <v>919</v>
      </c>
      <c r="K228" s="158">
        <v>50156</v>
      </c>
      <c r="L228" s="158" t="s">
        <v>920</v>
      </c>
      <c r="M228" s="159" t="s">
        <v>921</v>
      </c>
      <c r="N228" s="160">
        <v>1178541.6758499979</v>
      </c>
      <c r="O228" s="163"/>
      <c r="P228" s="155">
        <f t="shared" si="13"/>
        <v>1178541.6758499979</v>
      </c>
    </row>
    <row r="229" spans="2:16" ht="14.1" customHeight="1" thickBot="1" x14ac:dyDescent="0.25">
      <c r="B229" s="147" t="s">
        <v>321</v>
      </c>
      <c r="C229" s="148"/>
      <c r="D229" s="148"/>
      <c r="E229" s="148"/>
      <c r="F229" s="148"/>
      <c r="G229" s="149"/>
      <c r="H229" s="156" t="s">
        <v>543</v>
      </c>
      <c r="I229" s="156" t="s">
        <v>482</v>
      </c>
      <c r="J229" s="157" t="s">
        <v>922</v>
      </c>
      <c r="K229" s="158" t="s">
        <v>484</v>
      </c>
      <c r="L229" s="158" t="s">
        <v>484</v>
      </c>
      <c r="M229" s="159" t="s">
        <v>923</v>
      </c>
      <c r="N229" s="160">
        <v>32569.200000000128</v>
      </c>
      <c r="O229" s="163"/>
      <c r="P229" s="155">
        <f t="shared" si="13"/>
        <v>32569.200000000128</v>
      </c>
    </row>
    <row r="230" spans="2:16" ht="14.1" customHeight="1" thickBot="1" x14ac:dyDescent="0.25">
      <c r="B230" s="147" t="s">
        <v>322</v>
      </c>
      <c r="C230" s="148"/>
      <c r="D230" s="148"/>
      <c r="E230" s="148"/>
      <c r="F230" s="148"/>
      <c r="G230" s="149"/>
      <c r="H230" s="156" t="s">
        <v>543</v>
      </c>
      <c r="I230" s="156" t="s">
        <v>482</v>
      </c>
      <c r="J230" s="157" t="s">
        <v>924</v>
      </c>
      <c r="K230" s="158">
        <v>50400</v>
      </c>
      <c r="L230" s="158" t="s">
        <v>925</v>
      </c>
      <c r="M230" s="159" t="s">
        <v>926</v>
      </c>
      <c r="N230" s="160">
        <v>30006522</v>
      </c>
      <c r="O230" s="163"/>
      <c r="P230" s="155">
        <f t="shared" si="13"/>
        <v>30006522</v>
      </c>
    </row>
    <row r="231" spans="2:16" ht="14.1" customHeight="1" thickBot="1" x14ac:dyDescent="0.25">
      <c r="B231" s="147" t="s">
        <v>323</v>
      </c>
      <c r="C231" s="148"/>
      <c r="D231" s="148"/>
      <c r="E231" s="148"/>
      <c r="F231" s="148"/>
      <c r="G231" s="149"/>
      <c r="H231" s="156" t="s">
        <v>481</v>
      </c>
      <c r="I231" s="156" t="s">
        <v>482</v>
      </c>
      <c r="J231" s="157" t="s">
        <v>927</v>
      </c>
      <c r="K231" s="158" t="s">
        <v>484</v>
      </c>
      <c r="L231" s="158" t="s">
        <v>484</v>
      </c>
      <c r="M231" s="159" t="s">
        <v>928</v>
      </c>
      <c r="N231" s="160">
        <v>5501.2999999999838</v>
      </c>
      <c r="O231" s="163"/>
      <c r="P231" s="155">
        <f t="shared" si="13"/>
        <v>5501.2999999999838</v>
      </c>
    </row>
    <row r="232" spans="2:16" ht="14.1" customHeight="1" thickBot="1" x14ac:dyDescent="0.25">
      <c r="B232" s="147" t="s">
        <v>324</v>
      </c>
      <c r="C232" s="148"/>
      <c r="D232" s="148"/>
      <c r="E232" s="148"/>
      <c r="F232" s="148"/>
      <c r="G232" s="149"/>
      <c r="H232" s="156" t="s">
        <v>653</v>
      </c>
      <c r="I232" s="156" t="s">
        <v>482</v>
      </c>
      <c r="J232" s="157" t="s">
        <v>929</v>
      </c>
      <c r="K232" s="158">
        <v>50571</v>
      </c>
      <c r="L232" s="158" t="s">
        <v>930</v>
      </c>
      <c r="M232" s="159" t="s">
        <v>931</v>
      </c>
      <c r="N232" s="160">
        <v>35888463.616201259</v>
      </c>
      <c r="O232" s="163"/>
      <c r="P232" s="155">
        <f t="shared" si="13"/>
        <v>35888463.616201259</v>
      </c>
    </row>
    <row r="233" spans="2:16" ht="14.1" customHeight="1" thickBot="1" x14ac:dyDescent="0.25">
      <c r="B233" s="147" t="s">
        <v>324</v>
      </c>
      <c r="C233" s="148"/>
      <c r="D233" s="148"/>
      <c r="E233" s="148"/>
      <c r="F233" s="148"/>
      <c r="G233" s="149"/>
      <c r="H233" s="156" t="s">
        <v>1365</v>
      </c>
      <c r="I233" s="156" t="s">
        <v>482</v>
      </c>
      <c r="J233" s="157" t="s">
        <v>484</v>
      </c>
      <c r="K233" s="158">
        <v>50571</v>
      </c>
      <c r="L233" s="158" t="s">
        <v>930</v>
      </c>
      <c r="M233" s="159" t="s">
        <v>931</v>
      </c>
      <c r="N233" s="160">
        <v>1649562.2465487702</v>
      </c>
      <c r="O233" s="164"/>
      <c r="P233" s="155">
        <f t="shared" si="13"/>
        <v>1649562.2465487702</v>
      </c>
    </row>
    <row r="234" spans="2:16" ht="14.1" customHeight="1" thickBot="1" x14ac:dyDescent="0.25">
      <c r="B234" s="147" t="s">
        <v>325</v>
      </c>
      <c r="C234" s="148"/>
      <c r="D234" s="148"/>
      <c r="E234" s="148"/>
      <c r="F234" s="148"/>
      <c r="G234" s="149"/>
      <c r="H234" s="156" t="s">
        <v>543</v>
      </c>
      <c r="I234" s="156" t="s">
        <v>482</v>
      </c>
      <c r="J234" s="157" t="s">
        <v>932</v>
      </c>
      <c r="K234" s="158" t="s">
        <v>484</v>
      </c>
      <c r="L234" s="158" t="s">
        <v>933</v>
      </c>
      <c r="M234" s="159" t="s">
        <v>934</v>
      </c>
      <c r="N234" s="160">
        <v>656839</v>
      </c>
      <c r="O234" s="163"/>
      <c r="P234" s="155">
        <f t="shared" si="13"/>
        <v>656839</v>
      </c>
    </row>
    <row r="235" spans="2:16" ht="14.1" customHeight="1" thickBot="1" x14ac:dyDescent="0.25">
      <c r="B235" s="147" t="s">
        <v>326</v>
      </c>
      <c r="C235" s="148"/>
      <c r="D235" s="148"/>
      <c r="E235" s="148"/>
      <c r="F235" s="148"/>
      <c r="G235" s="149"/>
      <c r="H235" s="156" t="s">
        <v>641</v>
      </c>
      <c r="I235" s="156" t="s">
        <v>482</v>
      </c>
      <c r="J235" s="157" t="s">
        <v>935</v>
      </c>
      <c r="K235" s="158" t="s">
        <v>484</v>
      </c>
      <c r="L235" s="158" t="s">
        <v>936</v>
      </c>
      <c r="M235" s="159" t="s">
        <v>937</v>
      </c>
      <c r="N235" s="160">
        <v>200318</v>
      </c>
      <c r="O235" s="163"/>
      <c r="P235" s="155">
        <f>N235-O235</f>
        <v>200318</v>
      </c>
    </row>
    <row r="236" spans="2:16" ht="14.1" customHeight="1" thickBot="1" x14ac:dyDescent="0.25">
      <c r="B236" s="147" t="s">
        <v>327</v>
      </c>
      <c r="C236" s="148"/>
      <c r="D236" s="148"/>
      <c r="E236" s="148"/>
      <c r="F236" s="148"/>
      <c r="G236" s="149"/>
      <c r="H236" s="156" t="s">
        <v>509</v>
      </c>
      <c r="I236" s="156" t="s">
        <v>482</v>
      </c>
      <c r="J236" s="157" t="s">
        <v>484</v>
      </c>
      <c r="K236" s="158">
        <v>54410</v>
      </c>
      <c r="L236" s="158" t="s">
        <v>938</v>
      </c>
      <c r="M236" s="159" t="s">
        <v>1369</v>
      </c>
      <c r="N236" s="160">
        <v>134503170.72400007</v>
      </c>
      <c r="O236" s="163"/>
      <c r="P236" s="155">
        <f>N236-O236</f>
        <v>134503170.72400007</v>
      </c>
    </row>
    <row r="237" spans="2:16" ht="14.1" customHeight="1" thickBot="1" x14ac:dyDescent="0.25">
      <c r="B237" s="147" t="s">
        <v>328</v>
      </c>
      <c r="C237" s="148"/>
      <c r="D237" s="148"/>
      <c r="E237" s="148"/>
      <c r="F237" s="148"/>
      <c r="G237" s="149"/>
      <c r="H237" s="156" t="s">
        <v>653</v>
      </c>
      <c r="I237" s="156" t="s">
        <v>482</v>
      </c>
      <c r="J237" s="157" t="s">
        <v>939</v>
      </c>
      <c r="K237" s="158">
        <v>50881</v>
      </c>
      <c r="L237" s="158" t="s">
        <v>940</v>
      </c>
      <c r="M237" s="159" t="s">
        <v>941</v>
      </c>
      <c r="N237" s="160">
        <v>403217607.5</v>
      </c>
      <c r="O237" s="163"/>
      <c r="P237" s="155">
        <f t="shared" ref="P237:P245" si="14">N237-O237</f>
        <v>403217607.5</v>
      </c>
    </row>
    <row r="238" spans="2:16" ht="14.1" customHeight="1" thickBot="1" x14ac:dyDescent="0.25">
      <c r="B238" s="147" t="s">
        <v>1367</v>
      </c>
      <c r="C238" s="148"/>
      <c r="D238" s="148"/>
      <c r="E238" s="148"/>
      <c r="F238" s="148"/>
      <c r="G238" s="149"/>
      <c r="H238" s="156" t="s">
        <v>543</v>
      </c>
      <c r="I238" s="156" t="s">
        <v>482</v>
      </c>
      <c r="J238" s="157" t="s">
        <v>1377</v>
      </c>
      <c r="K238" s="158"/>
      <c r="L238" s="158"/>
      <c r="M238" s="159" t="s">
        <v>1368</v>
      </c>
      <c r="N238" s="160">
        <v>1826.9999999999816</v>
      </c>
      <c r="O238" s="163"/>
      <c r="P238" s="155">
        <f t="shared" si="14"/>
        <v>1826.9999999999816</v>
      </c>
    </row>
    <row r="239" spans="2:16" ht="14.1" customHeight="1" thickBot="1" x14ac:dyDescent="0.25">
      <c r="B239" s="147" t="s">
        <v>329</v>
      </c>
      <c r="C239" s="148"/>
      <c r="D239" s="148"/>
      <c r="E239" s="148"/>
      <c r="F239" s="148"/>
      <c r="G239" s="149"/>
      <c r="H239" s="156" t="s">
        <v>509</v>
      </c>
      <c r="I239" s="156" t="s">
        <v>482</v>
      </c>
      <c r="J239" s="157" t="s">
        <v>484</v>
      </c>
      <c r="K239" s="158">
        <v>52186</v>
      </c>
      <c r="L239" s="158" t="s">
        <v>942</v>
      </c>
      <c r="M239" s="159" t="s">
        <v>943</v>
      </c>
      <c r="N239" s="160">
        <v>24517991.388999991</v>
      </c>
      <c r="O239" s="163"/>
      <c r="P239" s="155">
        <f t="shared" si="14"/>
        <v>24517991.388999991</v>
      </c>
    </row>
    <row r="240" spans="2:16" ht="14.1" customHeight="1" thickBot="1" x14ac:dyDescent="0.25">
      <c r="B240" s="147" t="s">
        <v>330</v>
      </c>
      <c r="C240" s="148"/>
      <c r="D240" s="148"/>
      <c r="E240" s="148"/>
      <c r="F240" s="148"/>
      <c r="G240" s="149"/>
      <c r="H240" s="156" t="s">
        <v>509</v>
      </c>
      <c r="I240" s="156" t="s">
        <v>482</v>
      </c>
      <c r="J240" s="157" t="s">
        <v>484</v>
      </c>
      <c r="K240" s="158" t="s">
        <v>484</v>
      </c>
      <c r="L240" s="158" t="s">
        <v>484</v>
      </c>
      <c r="M240" s="159" t="s">
        <v>944</v>
      </c>
      <c r="N240" s="160">
        <v>48842.033898304879</v>
      </c>
      <c r="O240" s="163"/>
      <c r="P240" s="155">
        <f t="shared" si="14"/>
        <v>48842.033898304879</v>
      </c>
    </row>
    <row r="241" spans="2:16" ht="14.1" customHeight="1" thickBot="1" x14ac:dyDescent="0.25">
      <c r="B241" s="147" t="s">
        <v>331</v>
      </c>
      <c r="C241" s="148"/>
      <c r="D241" s="148"/>
      <c r="E241" s="148"/>
      <c r="F241" s="148"/>
      <c r="G241" s="149"/>
      <c r="H241" s="156" t="s">
        <v>543</v>
      </c>
      <c r="I241" s="156" t="s">
        <v>482</v>
      </c>
      <c r="J241" s="157" t="s">
        <v>945</v>
      </c>
      <c r="K241" s="158">
        <v>7507</v>
      </c>
      <c r="L241" s="158" t="s">
        <v>946</v>
      </c>
      <c r="M241" s="159" t="s">
        <v>947</v>
      </c>
      <c r="N241" s="160">
        <v>394044.5</v>
      </c>
      <c r="O241" s="163"/>
      <c r="P241" s="155">
        <f t="shared" si="14"/>
        <v>394044.5</v>
      </c>
    </row>
    <row r="242" spans="2:16" ht="14.1" customHeight="1" thickBot="1" x14ac:dyDescent="0.25">
      <c r="B242" s="147" t="s">
        <v>332</v>
      </c>
      <c r="C242" s="148"/>
      <c r="D242" s="148"/>
      <c r="E242" s="148"/>
      <c r="F242" s="148"/>
      <c r="G242" s="149"/>
      <c r="H242" s="156" t="s">
        <v>543</v>
      </c>
      <c r="I242" s="156" t="s">
        <v>482</v>
      </c>
      <c r="J242" s="157" t="s">
        <v>948</v>
      </c>
      <c r="K242" s="158" t="s">
        <v>484</v>
      </c>
      <c r="L242" s="158" t="s">
        <v>949</v>
      </c>
      <c r="M242" s="159" t="s">
        <v>950</v>
      </c>
      <c r="N242" s="160">
        <v>1198423.8699999999</v>
      </c>
      <c r="O242" s="163"/>
      <c r="P242" s="155">
        <f t="shared" si="14"/>
        <v>1198423.8699999999</v>
      </c>
    </row>
    <row r="243" spans="2:16" ht="14.1" customHeight="1" thickBot="1" x14ac:dyDescent="0.25">
      <c r="B243" s="147" t="s">
        <v>333</v>
      </c>
      <c r="C243" s="148"/>
      <c r="D243" s="148"/>
      <c r="E243" s="148"/>
      <c r="F243" s="148"/>
      <c r="G243" s="149"/>
      <c r="H243" s="156" t="s">
        <v>509</v>
      </c>
      <c r="I243" s="156" t="s">
        <v>482</v>
      </c>
      <c r="J243" s="157" t="s">
        <v>484</v>
      </c>
      <c r="K243" s="158">
        <v>56639</v>
      </c>
      <c r="L243" s="158" t="s">
        <v>951</v>
      </c>
      <c r="M243" s="159" t="s">
        <v>952</v>
      </c>
      <c r="N243" s="160">
        <v>85515625.24000001</v>
      </c>
      <c r="O243" s="163"/>
      <c r="P243" s="155">
        <f t="shared" si="14"/>
        <v>85515625.24000001</v>
      </c>
    </row>
    <row r="244" spans="2:16" ht="14.1" customHeight="1" thickBot="1" x14ac:dyDescent="0.25">
      <c r="B244" s="147" t="s">
        <v>334</v>
      </c>
      <c r="C244" s="148"/>
      <c r="D244" s="148"/>
      <c r="E244" s="148"/>
      <c r="F244" s="148"/>
      <c r="G244" s="149"/>
      <c r="H244" s="156" t="s">
        <v>509</v>
      </c>
      <c r="I244" s="156" t="s">
        <v>482</v>
      </c>
      <c r="J244" s="157" t="s">
        <v>484</v>
      </c>
      <c r="K244" s="158" t="s">
        <v>953</v>
      </c>
      <c r="L244" s="158" t="s">
        <v>954</v>
      </c>
      <c r="M244" s="159" t="s">
        <v>955</v>
      </c>
      <c r="N244" s="160">
        <v>2890233683.5599999</v>
      </c>
      <c r="O244" s="163"/>
      <c r="P244" s="155">
        <f t="shared" si="14"/>
        <v>2890233683.5599999</v>
      </c>
    </row>
    <row r="245" spans="2:16" ht="14.1" customHeight="1" thickBot="1" x14ac:dyDescent="0.25">
      <c r="B245" s="147" t="s">
        <v>335</v>
      </c>
      <c r="C245" s="148"/>
      <c r="D245" s="148"/>
      <c r="E245" s="148"/>
      <c r="F245" s="148"/>
      <c r="G245" s="149"/>
      <c r="H245" s="156" t="s">
        <v>509</v>
      </c>
      <c r="I245" s="156" t="s">
        <v>482</v>
      </c>
      <c r="J245" s="157" t="s">
        <v>484</v>
      </c>
      <c r="K245" s="158">
        <v>56803</v>
      </c>
      <c r="L245" s="158" t="s">
        <v>956</v>
      </c>
      <c r="M245" s="159" t="s">
        <v>957</v>
      </c>
      <c r="N245" s="160">
        <v>881354566</v>
      </c>
      <c r="O245" s="163"/>
      <c r="P245" s="155">
        <f t="shared" si="14"/>
        <v>881354566</v>
      </c>
    </row>
    <row r="246" spans="2:16" ht="14.1" customHeight="1" thickBot="1" x14ac:dyDescent="0.25">
      <c r="B246" s="147" t="s">
        <v>336</v>
      </c>
      <c r="C246" s="148"/>
      <c r="D246" s="148"/>
      <c r="E246" s="148"/>
      <c r="F246" s="148"/>
      <c r="G246" s="149"/>
      <c r="H246" s="156" t="s">
        <v>509</v>
      </c>
      <c r="I246" s="156" t="s">
        <v>482</v>
      </c>
      <c r="J246" s="157" t="s">
        <v>484</v>
      </c>
      <c r="K246" s="158">
        <v>58216</v>
      </c>
      <c r="L246" s="158" t="s">
        <v>958</v>
      </c>
      <c r="M246" s="159" t="s">
        <v>959</v>
      </c>
      <c r="N246" s="160">
        <v>2853497.278710119</v>
      </c>
      <c r="O246" s="163"/>
      <c r="P246" s="155">
        <f t="shared" ref="P246:P262" si="15">N246-O246</f>
        <v>2853497.278710119</v>
      </c>
    </row>
    <row r="247" spans="2:16" ht="14.1" customHeight="1" thickBot="1" x14ac:dyDescent="0.25">
      <c r="B247" s="147" t="s">
        <v>337</v>
      </c>
      <c r="C247" s="148"/>
      <c r="D247" s="148"/>
      <c r="E247" s="148"/>
      <c r="F247" s="148"/>
      <c r="G247" s="149"/>
      <c r="H247" s="156" t="s">
        <v>509</v>
      </c>
      <c r="I247" s="156" t="s">
        <v>482</v>
      </c>
      <c r="J247" s="157" t="s">
        <v>484</v>
      </c>
      <c r="K247" s="158">
        <v>52169</v>
      </c>
      <c r="L247" s="158" t="s">
        <v>960</v>
      </c>
      <c r="M247" s="159" t="s">
        <v>961</v>
      </c>
      <c r="N247" s="160">
        <v>243942750</v>
      </c>
      <c r="O247" s="163"/>
      <c r="P247" s="155">
        <f t="shared" si="15"/>
        <v>243942750</v>
      </c>
    </row>
    <row r="248" spans="2:16" ht="14.1" customHeight="1" thickBot="1" x14ac:dyDescent="0.25">
      <c r="B248" s="147" t="s">
        <v>338</v>
      </c>
      <c r="C248" s="148"/>
      <c r="D248" s="148"/>
      <c r="E248" s="148"/>
      <c r="F248" s="148"/>
      <c r="G248" s="149"/>
      <c r="H248" s="156" t="s">
        <v>509</v>
      </c>
      <c r="I248" s="156" t="s">
        <v>482</v>
      </c>
      <c r="J248" s="157" t="s">
        <v>484</v>
      </c>
      <c r="K248" s="158">
        <v>57483</v>
      </c>
      <c r="L248" s="158" t="s">
        <v>962</v>
      </c>
      <c r="M248" s="159" t="s">
        <v>963</v>
      </c>
      <c r="N248" s="160">
        <v>82931383.999999985</v>
      </c>
      <c r="O248" s="163"/>
      <c r="P248" s="155">
        <f t="shared" si="15"/>
        <v>82931383.999999985</v>
      </c>
    </row>
    <row r="249" spans="2:16" ht="14.1" customHeight="1" thickBot="1" x14ac:dyDescent="0.25">
      <c r="B249" s="147" t="s">
        <v>1252</v>
      </c>
      <c r="C249" s="148"/>
      <c r="D249" s="148"/>
      <c r="E249" s="148"/>
      <c r="F249" s="148"/>
      <c r="G249" s="149"/>
      <c r="H249" s="156" t="s">
        <v>509</v>
      </c>
      <c r="I249" s="156" t="s">
        <v>482</v>
      </c>
      <c r="J249" s="157" t="s">
        <v>484</v>
      </c>
      <c r="K249" s="158" t="s">
        <v>967</v>
      </c>
      <c r="L249" s="158" t="s">
        <v>968</v>
      </c>
      <c r="M249" s="159" t="s">
        <v>969</v>
      </c>
      <c r="N249" s="160">
        <v>174453800.41</v>
      </c>
      <c r="O249" s="163"/>
      <c r="P249" s="155">
        <f t="shared" si="15"/>
        <v>174453800.41</v>
      </c>
    </row>
    <row r="250" spans="2:16" ht="14.1" customHeight="1" thickBot="1" x14ac:dyDescent="0.25">
      <c r="B250" s="147" t="s">
        <v>340</v>
      </c>
      <c r="C250" s="148"/>
      <c r="D250" s="148"/>
      <c r="E250" s="148"/>
      <c r="F250" s="148"/>
      <c r="G250" s="149"/>
      <c r="H250" s="156" t="s">
        <v>509</v>
      </c>
      <c r="I250" s="156" t="s">
        <v>482</v>
      </c>
      <c r="J250" s="157" t="s">
        <v>484</v>
      </c>
      <c r="K250" s="158">
        <v>55748</v>
      </c>
      <c r="L250" s="158" t="s">
        <v>970</v>
      </c>
      <c r="M250" s="159" t="s">
        <v>971</v>
      </c>
      <c r="N250" s="160">
        <v>350950975.11000007</v>
      </c>
      <c r="O250" s="163"/>
      <c r="P250" s="155">
        <f t="shared" si="15"/>
        <v>350950975.11000007</v>
      </c>
    </row>
    <row r="251" spans="2:16" ht="14.1" customHeight="1" thickBot="1" x14ac:dyDescent="0.25">
      <c r="B251" s="147" t="s">
        <v>341</v>
      </c>
      <c r="C251" s="148"/>
      <c r="D251" s="148"/>
      <c r="E251" s="148"/>
      <c r="F251" s="148"/>
      <c r="G251" s="149"/>
      <c r="H251" s="156" t="s">
        <v>509</v>
      </c>
      <c r="I251" s="156" t="s">
        <v>482</v>
      </c>
      <c r="J251" s="157" t="s">
        <v>484</v>
      </c>
      <c r="K251" s="158">
        <v>55933</v>
      </c>
      <c r="L251" s="158" t="s">
        <v>972</v>
      </c>
      <c r="M251" s="159" t="s">
        <v>973</v>
      </c>
      <c r="N251" s="160">
        <v>763507245</v>
      </c>
      <c r="O251" s="163"/>
      <c r="P251" s="155">
        <f t="shared" si="15"/>
        <v>763507245</v>
      </c>
    </row>
    <row r="252" spans="2:16" ht="14.1" customHeight="1" thickBot="1" x14ac:dyDescent="0.25">
      <c r="B252" s="147" t="s">
        <v>342</v>
      </c>
      <c r="C252" s="148"/>
      <c r="D252" s="148"/>
      <c r="E252" s="148"/>
      <c r="F252" s="148"/>
      <c r="G252" s="149"/>
      <c r="H252" s="156" t="s">
        <v>509</v>
      </c>
      <c r="I252" s="156" t="s">
        <v>482</v>
      </c>
      <c r="J252" s="157" t="s">
        <v>484</v>
      </c>
      <c r="K252" s="158">
        <v>271</v>
      </c>
      <c r="L252" s="158" t="s">
        <v>974</v>
      </c>
      <c r="M252" s="159" t="s">
        <v>975</v>
      </c>
      <c r="N252" s="160">
        <v>147587231</v>
      </c>
      <c r="O252" s="163"/>
      <c r="P252" s="155">
        <f t="shared" si="15"/>
        <v>147587231</v>
      </c>
    </row>
    <row r="253" spans="2:16" ht="14.1" customHeight="1" thickBot="1" x14ac:dyDescent="0.25">
      <c r="B253" s="147" t="s">
        <v>346</v>
      </c>
      <c r="C253" s="148"/>
      <c r="D253" s="148"/>
      <c r="E253" s="148"/>
      <c r="F253" s="148"/>
      <c r="G253" s="149"/>
      <c r="H253" s="156" t="s">
        <v>509</v>
      </c>
      <c r="I253" s="156" t="s">
        <v>482</v>
      </c>
      <c r="J253" s="157" t="s">
        <v>484</v>
      </c>
      <c r="K253" s="158">
        <v>55698</v>
      </c>
      <c r="L253" s="158" t="s">
        <v>982</v>
      </c>
      <c r="M253" s="159" t="s">
        <v>983</v>
      </c>
      <c r="N253" s="160">
        <v>98361158</v>
      </c>
      <c r="O253" s="163"/>
      <c r="P253" s="155">
        <f t="shared" si="15"/>
        <v>98361158</v>
      </c>
    </row>
    <row r="254" spans="2:16" ht="14.1" customHeight="1" thickBot="1" x14ac:dyDescent="0.25">
      <c r="B254" s="147" t="s">
        <v>347</v>
      </c>
      <c r="C254" s="148"/>
      <c r="D254" s="148"/>
      <c r="E254" s="148"/>
      <c r="F254" s="148"/>
      <c r="G254" s="149"/>
      <c r="H254" s="156" t="s">
        <v>509</v>
      </c>
      <c r="I254" s="156" t="s">
        <v>482</v>
      </c>
      <c r="J254" s="157" t="s">
        <v>484</v>
      </c>
      <c r="K254" s="158">
        <v>55807</v>
      </c>
      <c r="L254" s="158" t="s">
        <v>984</v>
      </c>
      <c r="M254" s="159" t="s">
        <v>985</v>
      </c>
      <c r="N254" s="160">
        <v>96827597.000000015</v>
      </c>
      <c r="O254" s="163"/>
      <c r="P254" s="155">
        <f t="shared" si="15"/>
        <v>96827597.000000015</v>
      </c>
    </row>
    <row r="255" spans="2:16" ht="14.1" customHeight="1" thickBot="1" x14ac:dyDescent="0.25">
      <c r="B255" s="147" t="s">
        <v>351</v>
      </c>
      <c r="C255" s="148"/>
      <c r="D255" s="148"/>
      <c r="E255" s="148"/>
      <c r="F255" s="148"/>
      <c r="G255" s="149"/>
      <c r="H255" s="165" t="s">
        <v>1365</v>
      </c>
      <c r="I255" s="156" t="s">
        <v>482</v>
      </c>
      <c r="J255" s="157" t="s">
        <v>484</v>
      </c>
      <c r="K255" s="158" t="s">
        <v>484</v>
      </c>
      <c r="L255" s="158" t="s">
        <v>484</v>
      </c>
      <c r="M255" s="159" t="s">
        <v>992</v>
      </c>
      <c r="N255" s="160">
        <v>11351000.000000002</v>
      </c>
      <c r="O255" s="164"/>
      <c r="P255" s="155">
        <f t="shared" si="15"/>
        <v>11351000.000000002</v>
      </c>
    </row>
    <row r="256" spans="2:16" ht="14.1" customHeight="1" thickBot="1" x14ac:dyDescent="0.25">
      <c r="B256" s="147" t="s">
        <v>339</v>
      </c>
      <c r="C256" s="148"/>
      <c r="D256" s="148"/>
      <c r="E256" s="148"/>
      <c r="F256" s="148"/>
      <c r="G256" s="149"/>
      <c r="H256" s="156" t="s">
        <v>509</v>
      </c>
      <c r="I256" s="156" t="s">
        <v>482</v>
      </c>
      <c r="J256" s="157" t="s">
        <v>484</v>
      </c>
      <c r="K256" s="158" t="s">
        <v>964</v>
      </c>
      <c r="L256" s="158" t="s">
        <v>965</v>
      </c>
      <c r="M256" s="159" t="s">
        <v>966</v>
      </c>
      <c r="N256" s="160">
        <v>95749935.400000006</v>
      </c>
      <c r="O256" s="163"/>
      <c r="P256" s="155">
        <f t="shared" si="15"/>
        <v>95749935.400000006</v>
      </c>
    </row>
    <row r="257" spans="2:16" ht="14.1" customHeight="1" thickBot="1" x14ac:dyDescent="0.25">
      <c r="B257" s="147" t="s">
        <v>343</v>
      </c>
      <c r="C257" s="148"/>
      <c r="D257" s="148"/>
      <c r="E257" s="148"/>
      <c r="F257" s="148"/>
      <c r="G257" s="149"/>
      <c r="H257" s="156" t="s">
        <v>509</v>
      </c>
      <c r="I257" s="156" t="s">
        <v>482</v>
      </c>
      <c r="J257" s="157" t="s">
        <v>484</v>
      </c>
      <c r="K257" s="158">
        <v>50493</v>
      </c>
      <c r="L257" s="158" t="s">
        <v>976</v>
      </c>
      <c r="M257" s="159" t="s">
        <v>977</v>
      </c>
      <c r="N257" s="160">
        <v>50828291.49000001</v>
      </c>
      <c r="O257" s="163"/>
      <c r="P257" s="155">
        <f t="shared" si="15"/>
        <v>50828291.49000001</v>
      </c>
    </row>
    <row r="258" spans="2:16" ht="14.1" customHeight="1" thickBot="1" x14ac:dyDescent="0.25">
      <c r="B258" s="147" t="s">
        <v>344</v>
      </c>
      <c r="C258" s="148"/>
      <c r="D258" s="148"/>
      <c r="E258" s="148"/>
      <c r="F258" s="148"/>
      <c r="G258" s="149"/>
      <c r="H258" s="156" t="s">
        <v>509</v>
      </c>
      <c r="I258" s="156" t="s">
        <v>482</v>
      </c>
      <c r="J258" s="157" t="s">
        <v>484</v>
      </c>
      <c r="K258" s="158">
        <v>50495</v>
      </c>
      <c r="L258" s="158" t="s">
        <v>978</v>
      </c>
      <c r="M258" s="159" t="s">
        <v>979</v>
      </c>
      <c r="N258" s="160">
        <v>51963544.260000005</v>
      </c>
      <c r="O258" s="163"/>
      <c r="P258" s="155">
        <f t="shared" si="15"/>
        <v>51963544.260000005</v>
      </c>
    </row>
    <row r="259" spans="2:16" ht="14.1" customHeight="1" thickBot="1" x14ac:dyDescent="0.25">
      <c r="B259" s="147" t="s">
        <v>345</v>
      </c>
      <c r="C259" s="148"/>
      <c r="D259" s="148"/>
      <c r="E259" s="148"/>
      <c r="F259" s="148"/>
      <c r="G259" s="149"/>
      <c r="H259" s="156" t="s">
        <v>509</v>
      </c>
      <c r="I259" s="156" t="s">
        <v>482</v>
      </c>
      <c r="J259" s="157" t="s">
        <v>484</v>
      </c>
      <c r="K259" s="158">
        <v>50494</v>
      </c>
      <c r="L259" s="158" t="s">
        <v>980</v>
      </c>
      <c r="M259" s="159" t="s">
        <v>981</v>
      </c>
      <c r="N259" s="160">
        <v>42074528.770000003</v>
      </c>
      <c r="O259" s="163"/>
      <c r="P259" s="155">
        <f t="shared" si="15"/>
        <v>42074528.770000003</v>
      </c>
    </row>
    <row r="260" spans="2:16" ht="14.1" customHeight="1" thickBot="1" x14ac:dyDescent="0.25">
      <c r="B260" s="147" t="s">
        <v>348</v>
      </c>
      <c r="C260" s="148"/>
      <c r="D260" s="148"/>
      <c r="E260" s="148"/>
      <c r="F260" s="148"/>
      <c r="G260" s="149"/>
      <c r="H260" s="156" t="s">
        <v>509</v>
      </c>
      <c r="I260" s="156" t="s">
        <v>482</v>
      </c>
      <c r="J260" s="157" t="s">
        <v>484</v>
      </c>
      <c r="K260" s="158">
        <v>50748</v>
      </c>
      <c r="L260" s="158" t="s">
        <v>986</v>
      </c>
      <c r="M260" s="159" t="s">
        <v>987</v>
      </c>
      <c r="N260" s="160">
        <v>30724228.000000004</v>
      </c>
      <c r="O260" s="163"/>
      <c r="P260" s="155">
        <f t="shared" si="15"/>
        <v>30724228.000000004</v>
      </c>
    </row>
    <row r="261" spans="2:16" ht="14.1" customHeight="1" thickBot="1" x14ac:dyDescent="0.25">
      <c r="B261" s="147" t="s">
        <v>349</v>
      </c>
      <c r="C261" s="148"/>
      <c r="D261" s="148"/>
      <c r="E261" s="148"/>
      <c r="F261" s="148"/>
      <c r="G261" s="149"/>
      <c r="H261" s="156" t="s">
        <v>509</v>
      </c>
      <c r="I261" s="156" t="s">
        <v>482</v>
      </c>
      <c r="J261" s="157" t="s">
        <v>484</v>
      </c>
      <c r="K261" s="158">
        <v>54477</v>
      </c>
      <c r="L261" s="158" t="s">
        <v>988</v>
      </c>
      <c r="M261" s="159" t="s">
        <v>989</v>
      </c>
      <c r="N261" s="160">
        <v>1527782.4600000002</v>
      </c>
      <c r="O261" s="163"/>
      <c r="P261" s="155">
        <f t="shared" si="15"/>
        <v>1527782.4600000002</v>
      </c>
    </row>
    <row r="262" spans="2:16" ht="14.1" customHeight="1" thickBot="1" x14ac:dyDescent="0.25">
      <c r="B262" s="147" t="s">
        <v>350</v>
      </c>
      <c r="C262" s="148"/>
      <c r="D262" s="148"/>
      <c r="E262" s="148"/>
      <c r="F262" s="148"/>
      <c r="G262" s="149"/>
      <c r="H262" s="156" t="s">
        <v>509</v>
      </c>
      <c r="I262" s="156" t="s">
        <v>482</v>
      </c>
      <c r="J262" s="157" t="s">
        <v>484</v>
      </c>
      <c r="K262" s="158">
        <v>10496</v>
      </c>
      <c r="L262" s="158" t="s">
        <v>990</v>
      </c>
      <c r="M262" s="159" t="s">
        <v>991</v>
      </c>
      <c r="N262" s="160">
        <v>729708252.76000011</v>
      </c>
      <c r="O262" s="163"/>
      <c r="P262" s="155">
        <f t="shared" si="15"/>
        <v>729708252.76000011</v>
      </c>
    </row>
    <row r="263" spans="2:16" ht="14.1" customHeight="1" thickBot="1" x14ac:dyDescent="0.25">
      <c r="B263" s="147" t="s">
        <v>1253</v>
      </c>
      <c r="C263" s="148"/>
      <c r="D263" s="148"/>
      <c r="E263" s="148"/>
      <c r="F263" s="148"/>
      <c r="G263" s="149"/>
      <c r="H263" s="156" t="s">
        <v>509</v>
      </c>
      <c r="I263" s="156" t="s">
        <v>482</v>
      </c>
      <c r="J263" s="157" t="s">
        <v>484</v>
      </c>
      <c r="K263" s="158">
        <v>10650</v>
      </c>
      <c r="L263" s="158" t="s">
        <v>645</v>
      </c>
      <c r="M263" s="159" t="s">
        <v>1261</v>
      </c>
      <c r="N263" s="160">
        <v>8118779.5700000003</v>
      </c>
      <c r="O263" s="163"/>
      <c r="P263" s="155">
        <f t="shared" ref="P263:P270" si="16">N263-O263</f>
        <v>8118779.5700000003</v>
      </c>
    </row>
    <row r="264" spans="2:16" ht="14.1" customHeight="1" thickBot="1" x14ac:dyDescent="0.25">
      <c r="B264" s="147" t="s">
        <v>1254</v>
      </c>
      <c r="C264" s="148"/>
      <c r="D264" s="148"/>
      <c r="E264" s="148"/>
      <c r="F264" s="148"/>
      <c r="G264" s="149"/>
      <c r="H264" s="156" t="s">
        <v>509</v>
      </c>
      <c r="I264" s="156" t="s">
        <v>482</v>
      </c>
      <c r="J264" s="157" t="s">
        <v>484</v>
      </c>
      <c r="K264" s="158">
        <v>10649</v>
      </c>
      <c r="L264" s="158" t="s">
        <v>647</v>
      </c>
      <c r="M264" s="159" t="s">
        <v>1262</v>
      </c>
      <c r="N264" s="160">
        <v>21400590.210000001</v>
      </c>
      <c r="O264" s="163"/>
      <c r="P264" s="155">
        <f t="shared" si="16"/>
        <v>21400590.210000001</v>
      </c>
    </row>
    <row r="265" spans="2:16" ht="14.1" customHeight="1" thickBot="1" x14ac:dyDescent="0.25">
      <c r="B265" s="147" t="s">
        <v>1255</v>
      </c>
      <c r="C265" s="148"/>
      <c r="D265" s="148"/>
      <c r="E265" s="148"/>
      <c r="F265" s="148"/>
      <c r="G265" s="149"/>
      <c r="H265" s="156" t="s">
        <v>509</v>
      </c>
      <c r="I265" s="156" t="s">
        <v>482</v>
      </c>
      <c r="J265" s="157" t="s">
        <v>484</v>
      </c>
      <c r="K265" s="158">
        <v>50003</v>
      </c>
      <c r="L265" s="158" t="s">
        <v>661</v>
      </c>
      <c r="M265" s="159" t="s">
        <v>1263</v>
      </c>
      <c r="N265" s="160">
        <v>13606537.349999998</v>
      </c>
      <c r="O265" s="163"/>
      <c r="P265" s="155">
        <f t="shared" si="16"/>
        <v>13606537.349999998</v>
      </c>
    </row>
    <row r="266" spans="2:16" ht="14.1" customHeight="1" thickBot="1" x14ac:dyDescent="0.25">
      <c r="B266" s="147" t="s">
        <v>1256</v>
      </c>
      <c r="C266" s="148"/>
      <c r="D266" s="148"/>
      <c r="E266" s="148"/>
      <c r="F266" s="148"/>
      <c r="G266" s="149"/>
      <c r="H266" s="156" t="s">
        <v>509</v>
      </c>
      <c r="I266" s="156" t="s">
        <v>482</v>
      </c>
      <c r="J266" s="157" t="s">
        <v>484</v>
      </c>
      <c r="K266" s="158">
        <v>54768</v>
      </c>
      <c r="L266" s="158" t="s">
        <v>783</v>
      </c>
      <c r="M266" s="159" t="s">
        <v>1264</v>
      </c>
      <c r="N266" s="160">
        <v>10184683.109999999</v>
      </c>
      <c r="O266" s="163"/>
      <c r="P266" s="155">
        <f t="shared" si="16"/>
        <v>10184683.109999999</v>
      </c>
    </row>
    <row r="267" spans="2:16" ht="14.1" customHeight="1" thickBot="1" x14ac:dyDescent="0.25">
      <c r="B267" s="147" t="s">
        <v>1257</v>
      </c>
      <c r="C267" s="148"/>
      <c r="D267" s="148"/>
      <c r="E267" s="148"/>
      <c r="F267" s="148"/>
      <c r="G267" s="149"/>
      <c r="H267" s="156" t="s">
        <v>509</v>
      </c>
      <c r="I267" s="156" t="s">
        <v>482</v>
      </c>
      <c r="J267" s="157" t="s">
        <v>484</v>
      </c>
      <c r="K267" s="158">
        <v>10342</v>
      </c>
      <c r="L267" s="158" t="s">
        <v>793</v>
      </c>
      <c r="M267" s="159" t="s">
        <v>1265</v>
      </c>
      <c r="N267" s="160">
        <v>64438757.999999993</v>
      </c>
      <c r="O267" s="163"/>
      <c r="P267" s="155">
        <f t="shared" si="16"/>
        <v>64438757.999999993</v>
      </c>
    </row>
    <row r="268" spans="2:16" ht="14.1" customHeight="1" thickBot="1" x14ac:dyDescent="0.25">
      <c r="B268" s="147" t="s">
        <v>1258</v>
      </c>
      <c r="C268" s="148"/>
      <c r="D268" s="148"/>
      <c r="E268" s="148"/>
      <c r="F268" s="148"/>
      <c r="G268" s="149"/>
      <c r="H268" s="156" t="s">
        <v>509</v>
      </c>
      <c r="I268" s="156" t="s">
        <v>482</v>
      </c>
      <c r="J268" s="157" t="s">
        <v>484</v>
      </c>
      <c r="K268" s="158">
        <v>52076</v>
      </c>
      <c r="L268" s="158" t="s">
        <v>795</v>
      </c>
      <c r="M268" s="159" t="s">
        <v>1266</v>
      </c>
      <c r="N268" s="160">
        <v>15274228.18</v>
      </c>
      <c r="O268" s="163"/>
      <c r="P268" s="155">
        <f t="shared" si="16"/>
        <v>15274228.18</v>
      </c>
    </row>
    <row r="269" spans="2:16" ht="14.1" customHeight="1" thickBot="1" x14ac:dyDescent="0.25">
      <c r="B269" s="147" t="s">
        <v>1259</v>
      </c>
      <c r="C269" s="148"/>
      <c r="D269" s="148"/>
      <c r="E269" s="148"/>
      <c r="F269" s="148"/>
      <c r="G269" s="149"/>
      <c r="H269" s="156" t="s">
        <v>509</v>
      </c>
      <c r="I269" s="156" t="s">
        <v>482</v>
      </c>
      <c r="J269" s="157" t="s">
        <v>484</v>
      </c>
      <c r="K269" s="158">
        <v>52169</v>
      </c>
      <c r="L269" s="158"/>
      <c r="M269" s="159" t="s">
        <v>1267</v>
      </c>
      <c r="N269" s="160">
        <v>691942393.89999998</v>
      </c>
      <c r="O269" s="163"/>
      <c r="P269" s="155">
        <f t="shared" si="16"/>
        <v>691942393.89999998</v>
      </c>
    </row>
    <row r="270" spans="2:16" ht="14.1" customHeight="1" thickBot="1" x14ac:dyDescent="0.25">
      <c r="B270" s="147" t="s">
        <v>1260</v>
      </c>
      <c r="C270" s="148"/>
      <c r="D270" s="148"/>
      <c r="E270" s="148"/>
      <c r="F270" s="148"/>
      <c r="G270" s="149"/>
      <c r="H270" s="156" t="s">
        <v>509</v>
      </c>
      <c r="I270" s="156" t="s">
        <v>482</v>
      </c>
      <c r="J270" s="157" t="s">
        <v>484</v>
      </c>
      <c r="K270" s="158">
        <v>50299</v>
      </c>
      <c r="L270" s="158"/>
      <c r="M270" s="159" t="s">
        <v>1268</v>
      </c>
      <c r="N270" s="160">
        <v>31518555.909999996</v>
      </c>
      <c r="O270" s="163"/>
      <c r="P270" s="155">
        <f t="shared" si="16"/>
        <v>31518555.909999996</v>
      </c>
    </row>
    <row r="271" spans="2:16" ht="14.1" customHeight="1" thickBot="1" x14ac:dyDescent="0.25">
      <c r="B271" s="147" t="s">
        <v>352</v>
      </c>
      <c r="C271" s="148"/>
      <c r="D271" s="148"/>
      <c r="E271" s="148"/>
      <c r="F271" s="148"/>
      <c r="G271" s="149"/>
      <c r="H271" s="156" t="s">
        <v>516</v>
      </c>
      <c r="I271" s="156" t="s">
        <v>482</v>
      </c>
      <c r="J271" s="157" t="s">
        <v>484</v>
      </c>
      <c r="K271" s="158" t="s">
        <v>725</v>
      </c>
      <c r="L271" s="158" t="s">
        <v>725</v>
      </c>
      <c r="M271" s="159" t="s">
        <v>993</v>
      </c>
      <c r="N271" s="160">
        <v>189840935</v>
      </c>
      <c r="O271" s="163"/>
      <c r="P271" s="155">
        <f t="shared" ref="P271:P279" si="17">N271-O271</f>
        <v>189840935</v>
      </c>
    </row>
    <row r="272" spans="2:16" ht="14.1" customHeight="1" thickBot="1" x14ac:dyDescent="0.25">
      <c r="B272" s="147" t="s">
        <v>353</v>
      </c>
      <c r="C272" s="148"/>
      <c r="D272" s="148"/>
      <c r="E272" s="148"/>
      <c r="F272" s="148"/>
      <c r="G272" s="149"/>
      <c r="H272" s="156" t="s">
        <v>516</v>
      </c>
      <c r="I272" s="156" t="s">
        <v>482</v>
      </c>
      <c r="J272" s="157" t="s">
        <v>484</v>
      </c>
      <c r="K272" s="166">
        <v>412</v>
      </c>
      <c r="L272" s="158" t="s">
        <v>994</v>
      </c>
      <c r="M272" s="159" t="s">
        <v>995</v>
      </c>
      <c r="N272" s="160">
        <v>69132831</v>
      </c>
      <c r="O272" s="163"/>
      <c r="P272" s="155">
        <f t="shared" si="17"/>
        <v>69132831</v>
      </c>
    </row>
    <row r="273" spans="2:16" ht="14.1" customHeight="1" thickBot="1" x14ac:dyDescent="0.25">
      <c r="B273" s="147" t="s">
        <v>354</v>
      </c>
      <c r="C273" s="148"/>
      <c r="D273" s="148"/>
      <c r="E273" s="148"/>
      <c r="F273" s="148"/>
      <c r="G273" s="149"/>
      <c r="H273" s="156" t="s">
        <v>516</v>
      </c>
      <c r="I273" s="156" t="s">
        <v>482</v>
      </c>
      <c r="J273" s="157" t="s">
        <v>484</v>
      </c>
      <c r="K273" s="158" t="s">
        <v>725</v>
      </c>
      <c r="L273" s="158" t="s">
        <v>725</v>
      </c>
      <c r="M273" s="159" t="s">
        <v>996</v>
      </c>
      <c r="N273" s="160">
        <v>279100932</v>
      </c>
      <c r="O273" s="163"/>
      <c r="P273" s="155">
        <f t="shared" si="17"/>
        <v>279100932</v>
      </c>
    </row>
    <row r="274" spans="2:16" ht="14.1" customHeight="1" thickBot="1" x14ac:dyDescent="0.25">
      <c r="B274" s="147" t="s">
        <v>355</v>
      </c>
      <c r="C274" s="148"/>
      <c r="D274" s="148"/>
      <c r="E274" s="148"/>
      <c r="F274" s="148"/>
      <c r="G274" s="149"/>
      <c r="H274" s="156" t="s">
        <v>516</v>
      </c>
      <c r="I274" s="156" t="s">
        <v>482</v>
      </c>
      <c r="J274" s="157" t="s">
        <v>484</v>
      </c>
      <c r="K274" s="158" t="s">
        <v>725</v>
      </c>
      <c r="L274" s="158" t="s">
        <v>725</v>
      </c>
      <c r="M274" s="159" t="s">
        <v>997</v>
      </c>
      <c r="N274" s="160">
        <v>12286054</v>
      </c>
      <c r="O274" s="163"/>
      <c r="P274" s="155">
        <f t="shared" si="17"/>
        <v>12286054</v>
      </c>
    </row>
    <row r="275" spans="2:16" ht="14.1" customHeight="1" thickBot="1" x14ac:dyDescent="0.25">
      <c r="B275" s="147" t="s">
        <v>1269</v>
      </c>
      <c r="C275" s="148"/>
      <c r="D275" s="148"/>
      <c r="E275" s="148"/>
      <c r="F275" s="148"/>
      <c r="G275" s="149"/>
      <c r="H275" s="156" t="s">
        <v>481</v>
      </c>
      <c r="I275" s="156" t="s">
        <v>482</v>
      </c>
      <c r="J275" s="157" t="s">
        <v>1091</v>
      </c>
      <c r="K275" s="158">
        <v>0</v>
      </c>
      <c r="L275" s="158" t="str">
        <f>VLOOKUP(J275, '[1]PSDP Schedule 1'!$L:$O, 3, 0)</f>
        <v>S9297</v>
      </c>
      <c r="M275" s="159" t="s">
        <v>1092</v>
      </c>
      <c r="N275" s="160">
        <v>648714</v>
      </c>
      <c r="O275" s="163"/>
      <c r="P275" s="155">
        <f t="shared" si="17"/>
        <v>648714</v>
      </c>
    </row>
    <row r="276" spans="2:16" ht="14.1" customHeight="1" thickBot="1" x14ac:dyDescent="0.25">
      <c r="B276" s="147" t="s">
        <v>1270</v>
      </c>
      <c r="C276" s="148"/>
      <c r="D276" s="148"/>
      <c r="E276" s="148"/>
      <c r="F276" s="148"/>
      <c r="G276" s="149"/>
      <c r="H276" s="156" t="s">
        <v>543</v>
      </c>
      <c r="I276" s="156" t="s">
        <v>482</v>
      </c>
      <c r="J276" s="157" t="s">
        <v>1340</v>
      </c>
      <c r="K276" s="158" t="s">
        <v>484</v>
      </c>
      <c r="L276" s="158" t="s">
        <v>484</v>
      </c>
      <c r="M276" s="159" t="s">
        <v>1287</v>
      </c>
      <c r="N276" s="160">
        <v>0</v>
      </c>
      <c r="O276" s="163"/>
      <c r="P276" s="155">
        <f t="shared" si="17"/>
        <v>0</v>
      </c>
    </row>
    <row r="277" spans="2:16" ht="14.1" customHeight="1" thickBot="1" x14ac:dyDescent="0.25">
      <c r="B277" s="147" t="s">
        <v>375</v>
      </c>
      <c r="C277" s="148"/>
      <c r="D277" s="148"/>
      <c r="E277" s="148"/>
      <c r="F277" s="148"/>
      <c r="G277" s="149"/>
      <c r="H277" s="156" t="s">
        <v>543</v>
      </c>
      <c r="I277" s="156" t="s">
        <v>482</v>
      </c>
      <c r="J277" s="157" t="s">
        <v>1039</v>
      </c>
      <c r="K277" s="158" t="s">
        <v>484</v>
      </c>
      <c r="L277" s="158" t="str">
        <f>VLOOKUP(J277, '[1]PSDP Schedule 1'!$L:$O, 3, 0)</f>
        <v>H0572</v>
      </c>
      <c r="M277" s="159" t="s">
        <v>1040</v>
      </c>
      <c r="N277" s="160">
        <v>0</v>
      </c>
      <c r="O277" s="163"/>
      <c r="P277" s="155">
        <f t="shared" si="17"/>
        <v>0</v>
      </c>
    </row>
    <row r="278" spans="2:16" ht="14.1" customHeight="1" thickBot="1" x14ac:dyDescent="0.25">
      <c r="B278" s="147" t="s">
        <v>1271</v>
      </c>
      <c r="C278" s="148"/>
      <c r="D278" s="148"/>
      <c r="E278" s="148"/>
      <c r="F278" s="148"/>
      <c r="G278" s="149"/>
      <c r="H278" s="156" t="s">
        <v>481</v>
      </c>
      <c r="I278" s="156" t="s">
        <v>482</v>
      </c>
      <c r="J278" s="157" t="s">
        <v>1341</v>
      </c>
      <c r="K278" s="158"/>
      <c r="L278" s="158"/>
      <c r="M278" s="159" t="s">
        <v>1288</v>
      </c>
      <c r="N278" s="160">
        <v>1844740</v>
      </c>
      <c r="O278" s="163"/>
      <c r="P278" s="155">
        <f t="shared" si="17"/>
        <v>1844740</v>
      </c>
    </row>
    <row r="279" spans="2:16" ht="14.1" customHeight="1" thickBot="1" x14ac:dyDescent="0.25">
      <c r="B279" s="147" t="s">
        <v>410</v>
      </c>
      <c r="C279" s="148"/>
      <c r="D279" s="148"/>
      <c r="E279" s="148"/>
      <c r="F279" s="148"/>
      <c r="G279" s="149"/>
      <c r="H279" s="156" t="s">
        <v>543</v>
      </c>
      <c r="I279" s="156" t="s">
        <v>482</v>
      </c>
      <c r="J279" s="157" t="s">
        <v>1110</v>
      </c>
      <c r="K279" s="158">
        <v>0</v>
      </c>
      <c r="L279" s="158" t="str">
        <f>VLOOKUP(J279, '[1]PSDP Schedule 1'!$L:$O, 3, 0)</f>
        <v>H0547</v>
      </c>
      <c r="M279" s="159" t="s">
        <v>1111</v>
      </c>
      <c r="N279" s="160">
        <v>1904907.76</v>
      </c>
      <c r="O279" s="163"/>
      <c r="P279" s="155">
        <f t="shared" si="17"/>
        <v>1904907.76</v>
      </c>
    </row>
    <row r="280" spans="2:16" ht="14.1" customHeight="1" thickBot="1" x14ac:dyDescent="0.25">
      <c r="B280" s="147" t="s">
        <v>393</v>
      </c>
      <c r="C280" s="148"/>
      <c r="D280" s="148"/>
      <c r="E280" s="148"/>
      <c r="F280" s="148"/>
      <c r="G280" s="149"/>
      <c r="H280" s="156" t="s">
        <v>481</v>
      </c>
      <c r="I280" s="156" t="s">
        <v>482</v>
      </c>
      <c r="J280" s="157" t="s">
        <v>1075</v>
      </c>
      <c r="K280" s="158">
        <v>0</v>
      </c>
      <c r="L280" s="158" t="str">
        <f>VLOOKUP(J280, '[1]PSDP Schedule 1'!$L:$O, 3, 0)</f>
        <v>H0507</v>
      </c>
      <c r="M280" s="159" t="s">
        <v>1076</v>
      </c>
      <c r="N280" s="160">
        <v>3734770.5229999996</v>
      </c>
      <c r="O280" s="163"/>
      <c r="P280" s="155">
        <f t="shared" ref="P280:P289" si="18">N280-O280</f>
        <v>3734770.5229999996</v>
      </c>
    </row>
    <row r="281" spans="2:16" ht="14.1" customHeight="1" thickBot="1" x14ac:dyDescent="0.25">
      <c r="B281" s="147" t="s">
        <v>1272</v>
      </c>
      <c r="C281" s="148"/>
      <c r="D281" s="148"/>
      <c r="E281" s="148"/>
      <c r="F281" s="148"/>
      <c r="G281" s="149"/>
      <c r="H281" s="156" t="s">
        <v>653</v>
      </c>
      <c r="I281" s="156" t="s">
        <v>482</v>
      </c>
      <c r="J281" s="157" t="s">
        <v>998</v>
      </c>
      <c r="K281" s="158" t="s">
        <v>484</v>
      </c>
      <c r="L281" s="158" t="str">
        <f>VLOOKUP(J281, '[1]PSDP Schedule 1'!$L:$O, 3, 0)</f>
        <v>NA</v>
      </c>
      <c r="M281" s="159" t="s">
        <v>999</v>
      </c>
      <c r="N281" s="160">
        <v>238048.99999999991</v>
      </c>
      <c r="O281" s="163"/>
      <c r="P281" s="155">
        <f t="shared" si="18"/>
        <v>238048.99999999991</v>
      </c>
    </row>
    <row r="282" spans="2:16" ht="14.1" customHeight="1" thickBot="1" x14ac:dyDescent="0.25">
      <c r="B282" s="147" t="s">
        <v>374</v>
      </c>
      <c r="C282" s="148"/>
      <c r="D282" s="148"/>
      <c r="E282" s="148"/>
      <c r="F282" s="148"/>
      <c r="G282" s="149"/>
      <c r="H282" s="156" t="s">
        <v>543</v>
      </c>
      <c r="I282" s="156" t="s">
        <v>482</v>
      </c>
      <c r="J282" s="157" t="s">
        <v>1037</v>
      </c>
      <c r="K282" s="158" t="s">
        <v>484</v>
      </c>
      <c r="L282" s="158" t="str">
        <f>VLOOKUP(J282, '[1]PSDP Schedule 1'!$L:$O, 3, 0)</f>
        <v>H0544</v>
      </c>
      <c r="M282" s="159" t="s">
        <v>1038</v>
      </c>
      <c r="N282" s="160">
        <v>1016236.161</v>
      </c>
      <c r="O282" s="163"/>
      <c r="P282" s="155">
        <f t="shared" si="18"/>
        <v>1016236.161</v>
      </c>
    </row>
    <row r="283" spans="2:16" ht="14.1" customHeight="1" thickBot="1" x14ac:dyDescent="0.25">
      <c r="B283" s="147" t="s">
        <v>356</v>
      </c>
      <c r="C283" s="148"/>
      <c r="D283" s="148"/>
      <c r="E283" s="148"/>
      <c r="F283" s="148"/>
      <c r="G283" s="149"/>
      <c r="H283" s="156" t="s">
        <v>543</v>
      </c>
      <c r="I283" s="156" t="s">
        <v>482</v>
      </c>
      <c r="J283" s="157" t="s">
        <v>1001</v>
      </c>
      <c r="K283" s="158" t="s">
        <v>484</v>
      </c>
      <c r="L283" s="158" t="str">
        <f>VLOOKUP(J283, '[1]PSDP Schedule 1'!$L:$O, 3, 0)</f>
        <v>H0051</v>
      </c>
      <c r="M283" s="159" t="s">
        <v>1002</v>
      </c>
      <c r="N283" s="160">
        <v>741184</v>
      </c>
      <c r="O283" s="163"/>
      <c r="P283" s="155">
        <f t="shared" si="18"/>
        <v>741184</v>
      </c>
    </row>
    <row r="284" spans="2:16" ht="14.1" customHeight="1" thickBot="1" x14ac:dyDescent="0.25">
      <c r="B284" s="147" t="s">
        <v>370</v>
      </c>
      <c r="C284" s="148"/>
      <c r="D284" s="148"/>
      <c r="E284" s="148"/>
      <c r="F284" s="148"/>
      <c r="G284" s="149"/>
      <c r="H284" s="156" t="s">
        <v>543</v>
      </c>
      <c r="I284" s="156" t="s">
        <v>482</v>
      </c>
      <c r="J284" s="157" t="s">
        <v>1029</v>
      </c>
      <c r="K284" s="158" t="s">
        <v>484</v>
      </c>
      <c r="L284" s="158" t="str">
        <f>VLOOKUP(J284, '[1]PSDP Schedule 1'!$L:$O, 3, 0)</f>
        <v>H0469</v>
      </c>
      <c r="M284" s="159" t="s">
        <v>1030</v>
      </c>
      <c r="N284" s="160">
        <v>198875.66189273712</v>
      </c>
      <c r="O284" s="163"/>
      <c r="P284" s="155">
        <f t="shared" si="18"/>
        <v>198875.66189273712</v>
      </c>
    </row>
    <row r="285" spans="2:16" ht="14.1" customHeight="1" thickBot="1" x14ac:dyDescent="0.25">
      <c r="B285" s="147" t="s">
        <v>371</v>
      </c>
      <c r="C285" s="148"/>
      <c r="D285" s="148"/>
      <c r="E285" s="148"/>
      <c r="F285" s="148"/>
      <c r="G285" s="149"/>
      <c r="H285" s="156" t="s">
        <v>543</v>
      </c>
      <c r="I285" s="156" t="s">
        <v>482</v>
      </c>
      <c r="J285" s="157" t="s">
        <v>1031</v>
      </c>
      <c r="K285" s="158" t="s">
        <v>484</v>
      </c>
      <c r="L285" s="158" t="str">
        <f>VLOOKUP(J285, '[1]PSDP Schedule 1'!$L:$O, 3, 0)</f>
        <v>H0469</v>
      </c>
      <c r="M285" s="159" t="s">
        <v>1032</v>
      </c>
      <c r="N285" s="160">
        <v>213251.67788951323</v>
      </c>
      <c r="O285" s="163"/>
      <c r="P285" s="155">
        <f t="shared" si="18"/>
        <v>213251.67788951323</v>
      </c>
    </row>
    <row r="286" spans="2:16" ht="14.1" customHeight="1" thickBot="1" x14ac:dyDescent="0.25">
      <c r="B286" s="147" t="s">
        <v>372</v>
      </c>
      <c r="C286" s="148"/>
      <c r="D286" s="148"/>
      <c r="E286" s="148"/>
      <c r="F286" s="148"/>
      <c r="G286" s="149"/>
      <c r="H286" s="156" t="s">
        <v>543</v>
      </c>
      <c r="I286" s="156" t="s">
        <v>482</v>
      </c>
      <c r="J286" s="157" t="s">
        <v>1033</v>
      </c>
      <c r="K286" s="158" t="s">
        <v>484</v>
      </c>
      <c r="L286" s="158" t="str">
        <f>VLOOKUP(J286, '[1]PSDP Schedule 1'!$L:$O, 3, 0)</f>
        <v>H0469</v>
      </c>
      <c r="M286" s="159" t="s">
        <v>1034</v>
      </c>
      <c r="N286" s="160">
        <v>88872.608300044842</v>
      </c>
      <c r="O286" s="163"/>
      <c r="P286" s="155">
        <f t="shared" si="18"/>
        <v>88872.608300044842</v>
      </c>
    </row>
    <row r="287" spans="2:16" ht="14.1" customHeight="1" thickBot="1" x14ac:dyDescent="0.25">
      <c r="B287" s="147" t="s">
        <v>357</v>
      </c>
      <c r="C287" s="148"/>
      <c r="D287" s="148"/>
      <c r="E287" s="148"/>
      <c r="F287" s="148"/>
      <c r="G287" s="149"/>
      <c r="H287" s="156" t="s">
        <v>653</v>
      </c>
      <c r="I287" s="156" t="s">
        <v>482</v>
      </c>
      <c r="J287" s="157" t="s">
        <v>1003</v>
      </c>
      <c r="K287" s="158" t="s">
        <v>484</v>
      </c>
      <c r="L287" s="158" t="str">
        <f>VLOOKUP(J287, '[1]PSDP Schedule 1'!$L:$O, 3, 0)</f>
        <v>NA</v>
      </c>
      <c r="M287" s="159" t="s">
        <v>1004</v>
      </c>
      <c r="N287" s="160">
        <v>1109228.0000000002</v>
      </c>
      <c r="O287" s="163"/>
      <c r="P287" s="155">
        <f t="shared" si="18"/>
        <v>1109228.0000000002</v>
      </c>
    </row>
    <row r="288" spans="2:16" ht="14.1" customHeight="1" thickBot="1" x14ac:dyDescent="0.25">
      <c r="B288" s="147" t="s">
        <v>392</v>
      </c>
      <c r="C288" s="148"/>
      <c r="D288" s="148"/>
      <c r="E288" s="148"/>
      <c r="F288" s="148"/>
      <c r="G288" s="149"/>
      <c r="H288" s="156" t="s">
        <v>653</v>
      </c>
      <c r="I288" s="156" t="s">
        <v>482</v>
      </c>
      <c r="J288" s="157" t="s">
        <v>1073</v>
      </c>
      <c r="K288" s="158"/>
      <c r="L288" s="158"/>
      <c r="M288" s="159" t="s">
        <v>1074</v>
      </c>
      <c r="N288" s="160">
        <v>0</v>
      </c>
      <c r="O288" s="163"/>
      <c r="P288" s="155">
        <f t="shared" si="18"/>
        <v>0</v>
      </c>
    </row>
    <row r="289" spans="2:16" ht="14.1" customHeight="1" thickBot="1" x14ac:dyDescent="0.25">
      <c r="B289" s="147" t="s">
        <v>408</v>
      </c>
      <c r="C289" s="148"/>
      <c r="D289" s="148"/>
      <c r="E289" s="148"/>
      <c r="F289" s="148"/>
      <c r="G289" s="149"/>
      <c r="H289" s="156" t="s">
        <v>653</v>
      </c>
      <c r="I289" s="156" t="s">
        <v>482</v>
      </c>
      <c r="J289" s="157" t="s">
        <v>1107</v>
      </c>
      <c r="K289" s="158"/>
      <c r="L289" s="158"/>
      <c r="M289" s="159" t="s">
        <v>1108</v>
      </c>
      <c r="N289" s="160">
        <v>4730077.1119999997</v>
      </c>
      <c r="O289" s="163"/>
      <c r="P289" s="155">
        <f t="shared" si="18"/>
        <v>4730077.1119999997</v>
      </c>
    </row>
    <row r="290" spans="2:16" ht="14.1" customHeight="1" thickBot="1" x14ac:dyDescent="0.25">
      <c r="B290" s="147" t="s">
        <v>403</v>
      </c>
      <c r="C290" s="148"/>
      <c r="D290" s="148"/>
      <c r="E290" s="148"/>
      <c r="F290" s="148"/>
      <c r="G290" s="149"/>
      <c r="H290" s="156" t="s">
        <v>481</v>
      </c>
      <c r="I290" s="156" t="s">
        <v>482</v>
      </c>
      <c r="J290" s="157" t="s">
        <v>1097</v>
      </c>
      <c r="K290" s="158">
        <v>58949</v>
      </c>
      <c r="L290" s="158" t="str">
        <f>VLOOKUP(J290, '[1]PSDP Schedule 1'!$L:$O, 3, 0)</f>
        <v>S9305</v>
      </c>
      <c r="M290" s="159" t="s">
        <v>1098</v>
      </c>
      <c r="N290" s="160">
        <v>2942693.5789999999</v>
      </c>
      <c r="O290" s="163"/>
      <c r="P290" s="155">
        <f>N290-O290</f>
        <v>2942693.5789999999</v>
      </c>
    </row>
    <row r="291" spans="2:16" ht="14.1" customHeight="1" thickBot="1" x14ac:dyDescent="0.25">
      <c r="B291" s="147" t="s">
        <v>367</v>
      </c>
      <c r="C291" s="148"/>
      <c r="D291" s="148"/>
      <c r="E291" s="148"/>
      <c r="F291" s="148"/>
      <c r="G291" s="149"/>
      <c r="H291" s="156" t="s">
        <v>543</v>
      </c>
      <c r="I291" s="156" t="s">
        <v>482</v>
      </c>
      <c r="J291" s="157" t="s">
        <v>1023</v>
      </c>
      <c r="K291" s="158" t="s">
        <v>484</v>
      </c>
      <c r="L291" s="158" t="str">
        <f>VLOOKUP(J291, '[1]PSDP Schedule 1'!$L:$O, 3, 0)</f>
        <v>H0618</v>
      </c>
      <c r="M291" s="159" t="s">
        <v>1024</v>
      </c>
      <c r="N291" s="160">
        <v>160963</v>
      </c>
      <c r="O291" s="163"/>
      <c r="P291" s="155">
        <f>N291-O291</f>
        <v>160963</v>
      </c>
    </row>
    <row r="292" spans="2:16" ht="14.1" customHeight="1" thickBot="1" x14ac:dyDescent="0.25">
      <c r="B292" s="147" t="s">
        <v>409</v>
      </c>
      <c r="C292" s="148"/>
      <c r="D292" s="148"/>
      <c r="E292" s="148"/>
      <c r="F292" s="148"/>
      <c r="G292" s="149"/>
      <c r="H292" s="156" t="s">
        <v>543</v>
      </c>
      <c r="I292" s="156" t="s">
        <v>482</v>
      </c>
      <c r="J292" s="157" t="s">
        <v>691</v>
      </c>
      <c r="K292" s="158" t="s">
        <v>484</v>
      </c>
      <c r="L292" s="158" t="str">
        <f>VLOOKUP(J292, '[1]PSDP Schedule 1'!$L:$O, 3, 0)</f>
        <v>H0140</v>
      </c>
      <c r="M292" s="159" t="s">
        <v>1109</v>
      </c>
      <c r="N292" s="160">
        <v>2393642.2000000002</v>
      </c>
      <c r="O292" s="163"/>
      <c r="P292" s="155">
        <f t="shared" ref="P292:P299" si="19">N292-O292</f>
        <v>2393642.2000000002</v>
      </c>
    </row>
    <row r="293" spans="2:16" ht="14.1" customHeight="1" thickBot="1" x14ac:dyDescent="0.25">
      <c r="B293" s="147" t="s">
        <v>1273</v>
      </c>
      <c r="C293" s="148"/>
      <c r="D293" s="148"/>
      <c r="E293" s="148"/>
      <c r="F293" s="148"/>
      <c r="G293" s="149"/>
      <c r="H293" s="156" t="s">
        <v>481</v>
      </c>
      <c r="I293" s="156" t="s">
        <v>482</v>
      </c>
      <c r="J293" s="157" t="s">
        <v>1342</v>
      </c>
      <c r="K293" s="158">
        <v>59268</v>
      </c>
      <c r="L293" s="158"/>
      <c r="M293" s="159" t="s">
        <v>1289</v>
      </c>
      <c r="N293" s="160">
        <v>2978855.9680000003</v>
      </c>
      <c r="O293" s="163"/>
      <c r="P293" s="155">
        <f t="shared" si="19"/>
        <v>2978855.9680000003</v>
      </c>
    </row>
    <row r="294" spans="2:16" ht="14.1" customHeight="1" thickBot="1" x14ac:dyDescent="0.25">
      <c r="B294" s="147" t="s">
        <v>1274</v>
      </c>
      <c r="C294" s="148"/>
      <c r="D294" s="148"/>
      <c r="E294" s="148"/>
      <c r="F294" s="148"/>
      <c r="G294" s="149"/>
      <c r="H294" s="156" t="s">
        <v>481</v>
      </c>
      <c r="I294" s="156" t="s">
        <v>482</v>
      </c>
      <c r="J294" s="157" t="s">
        <v>1343</v>
      </c>
      <c r="K294" s="158">
        <v>59265</v>
      </c>
      <c r="L294" s="158"/>
      <c r="M294" s="159" t="s">
        <v>1290</v>
      </c>
      <c r="N294" s="160">
        <v>2667494.1839999999</v>
      </c>
      <c r="O294" s="163"/>
      <c r="P294" s="155">
        <f t="shared" si="19"/>
        <v>2667494.1839999999</v>
      </c>
    </row>
    <row r="295" spans="2:16" ht="14.1" customHeight="1" thickBot="1" x14ac:dyDescent="0.25">
      <c r="B295" s="147" t="s">
        <v>1275</v>
      </c>
      <c r="C295" s="148"/>
      <c r="D295" s="148"/>
      <c r="E295" s="148"/>
      <c r="F295" s="148"/>
      <c r="G295" s="149"/>
      <c r="H295" s="156" t="s">
        <v>481</v>
      </c>
      <c r="I295" s="156" t="s">
        <v>482</v>
      </c>
      <c r="J295" s="157" t="s">
        <v>1344</v>
      </c>
      <c r="K295" s="158">
        <v>59267</v>
      </c>
      <c r="L295" s="158"/>
      <c r="M295" s="159" t="s">
        <v>1291</v>
      </c>
      <c r="N295" s="160">
        <v>2302918.3930000002</v>
      </c>
      <c r="O295" s="163"/>
      <c r="P295" s="155">
        <f t="shared" si="19"/>
        <v>2302918.3930000002</v>
      </c>
    </row>
    <row r="296" spans="2:16" ht="14.1" customHeight="1" thickBot="1" x14ac:dyDescent="0.25">
      <c r="B296" s="147" t="s">
        <v>402</v>
      </c>
      <c r="C296" s="148"/>
      <c r="D296" s="148"/>
      <c r="E296" s="148"/>
      <c r="F296" s="148"/>
      <c r="G296" s="149"/>
      <c r="H296" s="156" t="s">
        <v>481</v>
      </c>
      <c r="I296" s="156" t="s">
        <v>482</v>
      </c>
      <c r="J296" s="157" t="s">
        <v>1095</v>
      </c>
      <c r="K296" s="158">
        <v>59122</v>
      </c>
      <c r="L296" s="158"/>
      <c r="M296" s="159" t="s">
        <v>1096</v>
      </c>
      <c r="N296" s="160">
        <v>3708205.28</v>
      </c>
      <c r="O296" s="163"/>
      <c r="P296" s="155">
        <f t="shared" si="19"/>
        <v>3708205.28</v>
      </c>
    </row>
    <row r="297" spans="2:16" ht="14.1" customHeight="1" thickBot="1" x14ac:dyDescent="0.25">
      <c r="B297" s="147" t="s">
        <v>387</v>
      </c>
      <c r="C297" s="148"/>
      <c r="D297" s="148"/>
      <c r="E297" s="148"/>
      <c r="F297" s="148"/>
      <c r="G297" s="149"/>
      <c r="H297" s="156" t="s">
        <v>481</v>
      </c>
      <c r="I297" s="156" t="s">
        <v>482</v>
      </c>
      <c r="J297" s="157" t="s">
        <v>1063</v>
      </c>
      <c r="K297" s="158">
        <v>58578</v>
      </c>
      <c r="L297" s="158"/>
      <c r="M297" s="159" t="s">
        <v>1064</v>
      </c>
      <c r="N297" s="160">
        <v>3784038.2970000003</v>
      </c>
      <c r="O297" s="163"/>
      <c r="P297" s="155">
        <f t="shared" si="19"/>
        <v>3784038.2970000003</v>
      </c>
    </row>
    <row r="298" spans="2:16" ht="14.1" customHeight="1" thickBot="1" x14ac:dyDescent="0.25">
      <c r="B298" s="147" t="s">
        <v>396</v>
      </c>
      <c r="C298" s="148"/>
      <c r="D298" s="148"/>
      <c r="E298" s="148"/>
      <c r="F298" s="148"/>
      <c r="G298" s="149"/>
      <c r="H298" s="156" t="s">
        <v>481</v>
      </c>
      <c r="I298" s="156" t="s">
        <v>482</v>
      </c>
      <c r="J298" s="157" t="s">
        <v>1081</v>
      </c>
      <c r="K298" s="158">
        <v>58814</v>
      </c>
      <c r="L298" s="158"/>
      <c r="M298" s="159" t="s">
        <v>1082</v>
      </c>
      <c r="N298" s="160">
        <v>3904485.38</v>
      </c>
      <c r="O298" s="163"/>
      <c r="P298" s="155">
        <f t="shared" si="19"/>
        <v>3904485.38</v>
      </c>
    </row>
    <row r="299" spans="2:16" ht="14.1" customHeight="1" thickBot="1" x14ac:dyDescent="0.25">
      <c r="B299" s="147" t="s">
        <v>397</v>
      </c>
      <c r="C299" s="148"/>
      <c r="D299" s="148"/>
      <c r="E299" s="148"/>
      <c r="F299" s="148"/>
      <c r="G299" s="149"/>
      <c r="H299" s="156" t="s">
        <v>481</v>
      </c>
      <c r="I299" s="156" t="s">
        <v>482</v>
      </c>
      <c r="J299" s="157" t="s">
        <v>1083</v>
      </c>
      <c r="K299" s="158">
        <v>58814</v>
      </c>
      <c r="L299" s="158"/>
      <c r="M299" s="159" t="s">
        <v>1084</v>
      </c>
      <c r="N299" s="160">
        <v>3950806.3440000005</v>
      </c>
      <c r="O299" s="163"/>
      <c r="P299" s="155">
        <f t="shared" si="19"/>
        <v>3950806.3440000005</v>
      </c>
    </row>
    <row r="300" spans="2:16" ht="14.1" customHeight="1" thickBot="1" x14ac:dyDescent="0.25">
      <c r="B300" s="147" t="s">
        <v>373</v>
      </c>
      <c r="C300" s="148"/>
      <c r="D300" s="148"/>
      <c r="E300" s="148"/>
      <c r="F300" s="148"/>
      <c r="G300" s="149"/>
      <c r="H300" s="156" t="s">
        <v>543</v>
      </c>
      <c r="I300" s="156" t="s">
        <v>482</v>
      </c>
      <c r="J300" s="157" t="s">
        <v>1035</v>
      </c>
      <c r="K300" s="158" t="s">
        <v>484</v>
      </c>
      <c r="L300" s="158" t="str">
        <f>VLOOKUP(J300, '[1]PSDP Schedule 1'!$L:$O, 3, 0)</f>
        <v>H0249</v>
      </c>
      <c r="M300" s="159" t="s">
        <v>1036</v>
      </c>
      <c r="N300" s="160">
        <v>318114.99999999988</v>
      </c>
      <c r="O300" s="163"/>
      <c r="P300" s="155">
        <f t="shared" ref="P300:P311" si="20">N300-O300</f>
        <v>318114.99999999988</v>
      </c>
    </row>
    <row r="301" spans="2:16" ht="14.1" customHeight="1" thickBot="1" x14ac:dyDescent="0.25">
      <c r="B301" s="147" t="s">
        <v>394</v>
      </c>
      <c r="C301" s="148"/>
      <c r="D301" s="148"/>
      <c r="E301" s="148"/>
      <c r="F301" s="148"/>
      <c r="G301" s="149"/>
      <c r="H301" s="156" t="s">
        <v>481</v>
      </c>
      <c r="I301" s="156" t="s">
        <v>482</v>
      </c>
      <c r="J301" s="157" t="s">
        <v>1077</v>
      </c>
      <c r="K301" s="158">
        <v>58510</v>
      </c>
      <c r="L301" s="158"/>
      <c r="M301" s="159" t="s">
        <v>1078</v>
      </c>
      <c r="N301" s="160">
        <v>2622791.0009999997</v>
      </c>
      <c r="O301" s="163"/>
      <c r="P301" s="155">
        <f t="shared" si="20"/>
        <v>2622791.0009999997</v>
      </c>
    </row>
    <row r="302" spans="2:16" ht="14.1" customHeight="1" thickBot="1" x14ac:dyDescent="0.25">
      <c r="B302" s="147" t="s">
        <v>389</v>
      </c>
      <c r="C302" s="148"/>
      <c r="D302" s="148"/>
      <c r="E302" s="148"/>
      <c r="F302" s="148"/>
      <c r="G302" s="149"/>
      <c r="H302" s="156" t="s">
        <v>481</v>
      </c>
      <c r="I302" s="156" t="s">
        <v>482</v>
      </c>
      <c r="J302" s="157" t="s">
        <v>1067</v>
      </c>
      <c r="K302" s="158">
        <v>58304</v>
      </c>
      <c r="L302" s="158"/>
      <c r="M302" s="159" t="s">
        <v>1068</v>
      </c>
      <c r="N302" s="160">
        <v>2998617.7510000002</v>
      </c>
      <c r="O302" s="163"/>
      <c r="P302" s="155">
        <f t="shared" si="20"/>
        <v>2998617.7510000002</v>
      </c>
    </row>
    <row r="303" spans="2:16" ht="14.1" customHeight="1" thickBot="1" x14ac:dyDescent="0.25">
      <c r="B303" s="147" t="s">
        <v>390</v>
      </c>
      <c r="C303" s="148"/>
      <c r="D303" s="148"/>
      <c r="E303" s="148"/>
      <c r="F303" s="148"/>
      <c r="G303" s="149"/>
      <c r="H303" s="156" t="s">
        <v>481</v>
      </c>
      <c r="I303" s="156" t="s">
        <v>482</v>
      </c>
      <c r="J303" s="157" t="s">
        <v>1069</v>
      </c>
      <c r="K303" s="158">
        <v>58304</v>
      </c>
      <c r="L303" s="158"/>
      <c r="M303" s="159" t="s">
        <v>1070</v>
      </c>
      <c r="N303" s="160">
        <v>3034868.4720000001</v>
      </c>
      <c r="O303" s="163"/>
      <c r="P303" s="155">
        <f t="shared" si="20"/>
        <v>3034868.4720000001</v>
      </c>
    </row>
    <row r="304" spans="2:16" ht="14.1" customHeight="1" thickBot="1" x14ac:dyDescent="0.25">
      <c r="B304" s="147" t="s">
        <v>391</v>
      </c>
      <c r="C304" s="148"/>
      <c r="D304" s="148"/>
      <c r="E304" s="148"/>
      <c r="F304" s="148"/>
      <c r="G304" s="149"/>
      <c r="H304" s="156" t="s">
        <v>481</v>
      </c>
      <c r="I304" s="156" t="s">
        <v>482</v>
      </c>
      <c r="J304" s="157" t="s">
        <v>1071</v>
      </c>
      <c r="K304" s="158">
        <v>58304</v>
      </c>
      <c r="L304" s="158"/>
      <c r="M304" s="159" t="s">
        <v>1072</v>
      </c>
      <c r="N304" s="160">
        <v>1485031</v>
      </c>
      <c r="O304" s="163"/>
      <c r="P304" s="155">
        <f t="shared" si="20"/>
        <v>1485031</v>
      </c>
    </row>
    <row r="305" spans="2:16" ht="14.1" customHeight="1" thickBot="1" x14ac:dyDescent="0.25">
      <c r="B305" s="147" t="s">
        <v>377</v>
      </c>
      <c r="C305" s="148"/>
      <c r="D305" s="148"/>
      <c r="E305" s="148"/>
      <c r="F305" s="148"/>
      <c r="G305" s="149"/>
      <c r="H305" s="156" t="s">
        <v>481</v>
      </c>
      <c r="I305" s="156" t="s">
        <v>482</v>
      </c>
      <c r="J305" s="157" t="s">
        <v>1043</v>
      </c>
      <c r="K305" s="158">
        <v>58118</v>
      </c>
      <c r="L305" s="158" t="str">
        <f>VLOOKUP(J305, '[1]PSDP Schedule 1'!$L:$O, 3, 0)</f>
        <v>S0179</v>
      </c>
      <c r="M305" s="159" t="s">
        <v>1044</v>
      </c>
      <c r="N305" s="160">
        <v>3409508.3910000003</v>
      </c>
      <c r="O305" s="163"/>
      <c r="P305" s="155">
        <f t="shared" si="20"/>
        <v>3409508.3910000003</v>
      </c>
    </row>
    <row r="306" spans="2:16" ht="14.1" customHeight="1" thickBot="1" x14ac:dyDescent="0.25">
      <c r="B306" s="147" t="s">
        <v>358</v>
      </c>
      <c r="C306" s="148"/>
      <c r="D306" s="148"/>
      <c r="E306" s="148"/>
      <c r="F306" s="148"/>
      <c r="G306" s="149"/>
      <c r="H306" s="156" t="s">
        <v>543</v>
      </c>
      <c r="I306" s="156" t="s">
        <v>482</v>
      </c>
      <c r="J306" s="157" t="s">
        <v>1005</v>
      </c>
      <c r="K306" s="158">
        <v>10708</v>
      </c>
      <c r="L306" s="158" t="str">
        <f>VLOOKUP(J306, '[1]PSDP Schedule 1'!$L:$O, 3, 0)</f>
        <v>H0238</v>
      </c>
      <c r="M306" s="159" t="s">
        <v>1006</v>
      </c>
      <c r="N306" s="160">
        <v>4296502.0000000019</v>
      </c>
      <c r="O306" s="163"/>
      <c r="P306" s="155">
        <f t="shared" si="20"/>
        <v>4296502.0000000019</v>
      </c>
    </row>
    <row r="307" spans="2:16" ht="14.1" customHeight="1" thickBot="1" x14ac:dyDescent="0.25">
      <c r="B307" s="147" t="s">
        <v>359</v>
      </c>
      <c r="C307" s="148"/>
      <c r="D307" s="148"/>
      <c r="E307" s="148"/>
      <c r="F307" s="148"/>
      <c r="G307" s="149"/>
      <c r="H307" s="156" t="s">
        <v>543</v>
      </c>
      <c r="I307" s="156" t="s">
        <v>482</v>
      </c>
      <c r="J307" s="157" t="s">
        <v>1007</v>
      </c>
      <c r="K307" s="158" t="s">
        <v>484</v>
      </c>
      <c r="L307" s="158" t="str">
        <f>VLOOKUP(J307, '[1]PSDP Schedule 1'!$L:$O, 3, 0)</f>
        <v>H0239</v>
      </c>
      <c r="M307" s="159" t="s">
        <v>1008</v>
      </c>
      <c r="N307" s="160">
        <v>2175813.0000000009</v>
      </c>
      <c r="O307" s="163"/>
      <c r="P307" s="155">
        <f t="shared" si="20"/>
        <v>2175813.0000000009</v>
      </c>
    </row>
    <row r="308" spans="2:16" ht="14.1" customHeight="1" thickBot="1" x14ac:dyDescent="0.25">
      <c r="B308" s="147" t="s">
        <v>407</v>
      </c>
      <c r="C308" s="148"/>
      <c r="D308" s="148"/>
      <c r="E308" s="148"/>
      <c r="F308" s="148"/>
      <c r="G308" s="149"/>
      <c r="H308" s="156" t="s">
        <v>543</v>
      </c>
      <c r="I308" s="156" t="s">
        <v>482</v>
      </c>
      <c r="J308" s="157" t="s">
        <v>1105</v>
      </c>
      <c r="K308" s="158" t="s">
        <v>484</v>
      </c>
      <c r="L308" s="158" t="str">
        <f>VLOOKUP(J308, '[1]PSDP Schedule 1'!$L:$O, 3, 0)</f>
        <v>H0317</v>
      </c>
      <c r="M308" s="159" t="s">
        <v>1106</v>
      </c>
      <c r="N308" s="160">
        <v>0</v>
      </c>
      <c r="O308" s="163"/>
      <c r="P308" s="155">
        <f t="shared" si="20"/>
        <v>0</v>
      </c>
    </row>
    <row r="309" spans="2:16" ht="14.1" customHeight="1" thickBot="1" x14ac:dyDescent="0.25">
      <c r="B309" s="147" t="s">
        <v>1276</v>
      </c>
      <c r="C309" s="148"/>
      <c r="D309" s="148"/>
      <c r="E309" s="148"/>
      <c r="F309" s="148"/>
      <c r="G309" s="149"/>
      <c r="H309" s="156" t="s">
        <v>543</v>
      </c>
      <c r="I309" s="156" t="s">
        <v>482</v>
      </c>
      <c r="J309" s="157" t="s">
        <v>814</v>
      </c>
      <c r="K309" s="158" t="s">
        <v>484</v>
      </c>
      <c r="L309" s="158" t="str">
        <f>VLOOKUP(J309, '[1]PSDP Schedule 1'!$L:$O, 3, 0)</f>
        <v>H0329</v>
      </c>
      <c r="M309" s="159" t="s">
        <v>1292</v>
      </c>
      <c r="N309" s="160">
        <v>631416.84</v>
      </c>
      <c r="O309" s="163"/>
      <c r="P309" s="155">
        <f t="shared" si="20"/>
        <v>631416.84</v>
      </c>
    </row>
    <row r="310" spans="2:16" ht="14.1" customHeight="1" thickBot="1" x14ac:dyDescent="0.25">
      <c r="B310" s="147" t="s">
        <v>1277</v>
      </c>
      <c r="C310" s="148"/>
      <c r="D310" s="148"/>
      <c r="E310" s="148"/>
      <c r="F310" s="148"/>
      <c r="G310" s="149"/>
      <c r="H310" s="156" t="s">
        <v>481</v>
      </c>
      <c r="I310" s="156" t="s">
        <v>482</v>
      </c>
      <c r="J310" s="157" t="s">
        <v>1345</v>
      </c>
      <c r="K310" s="158"/>
      <c r="L310" s="158"/>
      <c r="M310" s="159" t="s">
        <v>1293</v>
      </c>
      <c r="N310" s="160">
        <v>2454221.92</v>
      </c>
      <c r="O310" s="163"/>
      <c r="P310" s="155">
        <f t="shared" si="20"/>
        <v>2454221.92</v>
      </c>
    </row>
    <row r="311" spans="2:16" ht="14.1" customHeight="1" thickBot="1" x14ac:dyDescent="0.25">
      <c r="B311" s="147" t="s">
        <v>360</v>
      </c>
      <c r="C311" s="148"/>
      <c r="D311" s="148"/>
      <c r="E311" s="148"/>
      <c r="F311" s="148"/>
      <c r="G311" s="149"/>
      <c r="H311" s="156" t="s">
        <v>543</v>
      </c>
      <c r="I311" s="156" t="s">
        <v>482</v>
      </c>
      <c r="J311" s="157" t="s">
        <v>1009</v>
      </c>
      <c r="K311" s="158" t="s">
        <v>484</v>
      </c>
      <c r="L311" s="158" t="str">
        <f>VLOOKUP(J311, '[1]PSDP Schedule 1'!$L:$O, 3, 0)</f>
        <v>H0109</v>
      </c>
      <c r="M311" s="159" t="s">
        <v>1010</v>
      </c>
      <c r="N311" s="160">
        <v>1127849</v>
      </c>
      <c r="O311" s="163"/>
      <c r="P311" s="155">
        <f t="shared" si="20"/>
        <v>1127849</v>
      </c>
    </row>
    <row r="312" spans="2:16" ht="14.1" customHeight="1" thickBot="1" x14ac:dyDescent="0.25">
      <c r="B312" s="147" t="s">
        <v>376</v>
      </c>
      <c r="C312" s="148"/>
      <c r="D312" s="148"/>
      <c r="E312" s="148"/>
      <c r="F312" s="148"/>
      <c r="G312" s="149"/>
      <c r="H312" s="156" t="s">
        <v>481</v>
      </c>
      <c r="I312" s="156" t="s">
        <v>482</v>
      </c>
      <c r="J312" s="157" t="s">
        <v>1041</v>
      </c>
      <c r="K312" s="158">
        <v>58034</v>
      </c>
      <c r="L312" s="158" t="str">
        <f>VLOOKUP(J312, '[1]PSDP Schedule 1'!$L:$O, 3, 0)</f>
        <v>S9177</v>
      </c>
      <c r="M312" s="159" t="s">
        <v>1042</v>
      </c>
      <c r="N312" s="160">
        <v>3013019.662</v>
      </c>
      <c r="O312" s="163"/>
      <c r="P312" s="155">
        <f t="shared" ref="P312:P330" si="21">N312-O312</f>
        <v>3013019.662</v>
      </c>
    </row>
    <row r="313" spans="2:16" ht="14.1" customHeight="1" thickBot="1" x14ac:dyDescent="0.25">
      <c r="B313" s="147" t="s">
        <v>361</v>
      </c>
      <c r="C313" s="148"/>
      <c r="D313" s="148"/>
      <c r="E313" s="148"/>
      <c r="F313" s="148"/>
      <c r="G313" s="149"/>
      <c r="H313" s="156" t="s">
        <v>543</v>
      </c>
      <c r="I313" s="156" t="s">
        <v>482</v>
      </c>
      <c r="J313" s="157" t="s">
        <v>1011</v>
      </c>
      <c r="K313" s="158">
        <v>846</v>
      </c>
      <c r="L313" s="158" t="str">
        <f>VLOOKUP(J313, '[1]PSDP Schedule 1'!$L:$O, 3, 0)</f>
        <v>H0054</v>
      </c>
      <c r="M313" s="159" t="s">
        <v>1012</v>
      </c>
      <c r="N313" s="160">
        <v>1508581.7179999999</v>
      </c>
      <c r="O313" s="163"/>
      <c r="P313" s="155">
        <f t="shared" si="21"/>
        <v>1508581.7179999999</v>
      </c>
    </row>
    <row r="314" spans="2:16" ht="14.1" customHeight="1" thickBot="1" x14ac:dyDescent="0.25">
      <c r="B314" s="147" t="s">
        <v>362</v>
      </c>
      <c r="C314" s="148"/>
      <c r="D314" s="148"/>
      <c r="E314" s="148"/>
      <c r="F314" s="148"/>
      <c r="G314" s="149"/>
      <c r="H314" s="156" t="s">
        <v>543</v>
      </c>
      <c r="I314" s="156" t="s">
        <v>482</v>
      </c>
      <c r="J314" s="157" t="s">
        <v>1013</v>
      </c>
      <c r="K314" s="158">
        <v>839</v>
      </c>
      <c r="L314" s="158" t="str">
        <f>VLOOKUP(J314, '[1]PSDP Schedule 1'!$L:$O, 3, 0)</f>
        <v>H0347</v>
      </c>
      <c r="M314" s="159" t="s">
        <v>1014</v>
      </c>
      <c r="N314" s="160">
        <v>2233473</v>
      </c>
      <c r="O314" s="163"/>
      <c r="P314" s="155">
        <f t="shared" si="21"/>
        <v>2233473</v>
      </c>
    </row>
    <row r="315" spans="2:16" ht="14.1" customHeight="1" thickBot="1" x14ac:dyDescent="0.25">
      <c r="B315" s="147" t="s">
        <v>384</v>
      </c>
      <c r="C315" s="148"/>
      <c r="D315" s="148"/>
      <c r="E315" s="148"/>
      <c r="F315" s="148"/>
      <c r="G315" s="149"/>
      <c r="H315" s="156" t="s">
        <v>481</v>
      </c>
      <c r="I315" s="156" t="s">
        <v>482</v>
      </c>
      <c r="J315" s="157" t="s">
        <v>1057</v>
      </c>
      <c r="K315" s="158">
        <v>58376</v>
      </c>
      <c r="L315" s="158" t="str">
        <f>VLOOKUP(J315, '[1]PSDP Schedule 1'!$L:$O, 3, 0)</f>
        <v>S9170</v>
      </c>
      <c r="M315" s="159" t="s">
        <v>1058</v>
      </c>
      <c r="N315" s="160">
        <v>2591015.5840000003</v>
      </c>
      <c r="O315" s="163"/>
      <c r="P315" s="155">
        <f t="shared" si="21"/>
        <v>2591015.5840000003</v>
      </c>
    </row>
    <row r="316" spans="2:16" ht="14.1" customHeight="1" thickBot="1" x14ac:dyDescent="0.25">
      <c r="B316" s="147" t="s">
        <v>363</v>
      </c>
      <c r="C316" s="148"/>
      <c r="D316" s="148"/>
      <c r="E316" s="148"/>
      <c r="F316" s="148"/>
      <c r="G316" s="149"/>
      <c r="H316" s="156" t="s">
        <v>653</v>
      </c>
      <c r="I316" s="156" t="s">
        <v>482</v>
      </c>
      <c r="J316" s="157" t="s">
        <v>1015</v>
      </c>
      <c r="K316" s="158" t="s">
        <v>484</v>
      </c>
      <c r="L316" s="158" t="str">
        <f>VLOOKUP(J316, '[1]PSDP Schedule 1'!$L:$O, 3, 0)</f>
        <v>NA</v>
      </c>
      <c r="M316" s="159" t="s">
        <v>1016</v>
      </c>
      <c r="N316" s="160">
        <v>838</v>
      </c>
      <c r="O316" s="163"/>
      <c r="P316" s="155">
        <f t="shared" si="21"/>
        <v>838</v>
      </c>
    </row>
    <row r="317" spans="2:16" ht="14.1" customHeight="1" thickBot="1" x14ac:dyDescent="0.25">
      <c r="B317" s="147" t="s">
        <v>383</v>
      </c>
      <c r="C317" s="148"/>
      <c r="D317" s="148"/>
      <c r="E317" s="148"/>
      <c r="F317" s="148"/>
      <c r="G317" s="149"/>
      <c r="H317" s="156" t="s">
        <v>481</v>
      </c>
      <c r="I317" s="156" t="s">
        <v>482</v>
      </c>
      <c r="J317" s="157" t="s">
        <v>1055</v>
      </c>
      <c r="K317" s="158"/>
      <c r="L317" s="158" t="str">
        <f>VLOOKUP(J317, '[1]PSDP Schedule 1'!$L:$O, 3, 0)</f>
        <v>S9319</v>
      </c>
      <c r="M317" s="159" t="s">
        <v>1056</v>
      </c>
      <c r="N317" s="160">
        <v>636579.00000000012</v>
      </c>
      <c r="O317" s="163"/>
      <c r="P317" s="155">
        <f t="shared" si="21"/>
        <v>636579.00000000012</v>
      </c>
    </row>
    <row r="318" spans="2:16" ht="14.1" customHeight="1" thickBot="1" x14ac:dyDescent="0.25">
      <c r="B318" s="147" t="s">
        <v>398</v>
      </c>
      <c r="C318" s="148"/>
      <c r="D318" s="148"/>
      <c r="E318" s="148"/>
      <c r="F318" s="148"/>
      <c r="G318" s="149"/>
      <c r="H318" s="156" t="s">
        <v>481</v>
      </c>
      <c r="I318" s="156" t="s">
        <v>482</v>
      </c>
      <c r="J318" s="157" t="s">
        <v>1085</v>
      </c>
      <c r="K318" s="158"/>
      <c r="L318" s="158" t="str">
        <f>VLOOKUP(J318, '[1]PSDP Schedule 1'!$L:$O, 3, 0)</f>
        <v>S9184</v>
      </c>
      <c r="M318" s="159" t="s">
        <v>1086</v>
      </c>
      <c r="N318" s="160">
        <v>1210899</v>
      </c>
      <c r="O318" s="163"/>
      <c r="P318" s="155">
        <f t="shared" si="21"/>
        <v>1210899</v>
      </c>
    </row>
    <row r="319" spans="2:16" ht="14.1" customHeight="1" thickBot="1" x14ac:dyDescent="0.25">
      <c r="B319" s="147" t="s">
        <v>382</v>
      </c>
      <c r="C319" s="148"/>
      <c r="D319" s="148"/>
      <c r="E319" s="148"/>
      <c r="F319" s="148"/>
      <c r="G319" s="149"/>
      <c r="H319" s="156" t="s">
        <v>481</v>
      </c>
      <c r="I319" s="156" t="s">
        <v>482</v>
      </c>
      <c r="J319" s="157" t="s">
        <v>1053</v>
      </c>
      <c r="K319" s="158"/>
      <c r="L319" s="158" t="str">
        <f>VLOOKUP(J319, '[1]PSDP Schedule 1'!$L:$O, 3, 0)</f>
        <v>S9190</v>
      </c>
      <c r="M319" s="159" t="s">
        <v>1054</v>
      </c>
      <c r="N319" s="160">
        <v>2465386</v>
      </c>
      <c r="O319" s="163"/>
      <c r="P319" s="155">
        <f t="shared" si="21"/>
        <v>2465386</v>
      </c>
    </row>
    <row r="320" spans="2:16" ht="14.1" customHeight="1" thickBot="1" x14ac:dyDescent="0.25">
      <c r="B320" s="147" t="s">
        <v>399</v>
      </c>
      <c r="C320" s="148"/>
      <c r="D320" s="148"/>
      <c r="E320" s="148"/>
      <c r="F320" s="148"/>
      <c r="G320" s="149"/>
      <c r="H320" s="156" t="s">
        <v>481</v>
      </c>
      <c r="I320" s="156" t="s">
        <v>482</v>
      </c>
      <c r="J320" s="157" t="s">
        <v>1087</v>
      </c>
      <c r="K320" s="158"/>
      <c r="L320" s="158" t="str">
        <f>VLOOKUP(J320, '[1]PSDP Schedule 1'!$L:$O, 3, 0)</f>
        <v>S9185</v>
      </c>
      <c r="M320" s="159" t="s">
        <v>1088</v>
      </c>
      <c r="N320" s="160">
        <v>2070754</v>
      </c>
      <c r="O320" s="163"/>
      <c r="P320" s="155">
        <f t="shared" si="21"/>
        <v>2070754</v>
      </c>
    </row>
    <row r="321" spans="2:16" ht="14.1" customHeight="1" thickBot="1" x14ac:dyDescent="0.25">
      <c r="B321" s="147" t="s">
        <v>405</v>
      </c>
      <c r="C321" s="148"/>
      <c r="D321" s="148"/>
      <c r="E321" s="148"/>
      <c r="F321" s="148"/>
      <c r="G321" s="149"/>
      <c r="H321" s="156" t="s">
        <v>481</v>
      </c>
      <c r="I321" s="156" t="s">
        <v>482</v>
      </c>
      <c r="J321" s="157" t="s">
        <v>1101</v>
      </c>
      <c r="K321" s="158"/>
      <c r="L321" s="158" t="str">
        <f>VLOOKUP(J321, '[1]PSDP Schedule 1'!$L:$O, 3, 0)</f>
        <v>S9302</v>
      </c>
      <c r="M321" s="159" t="s">
        <v>1102</v>
      </c>
      <c r="N321" s="160">
        <v>527046</v>
      </c>
      <c r="O321" s="163"/>
      <c r="P321" s="155">
        <f t="shared" si="21"/>
        <v>527046</v>
      </c>
    </row>
    <row r="322" spans="2:16" ht="14.1" customHeight="1" thickBot="1" x14ac:dyDescent="0.25">
      <c r="B322" s="147" t="s">
        <v>406</v>
      </c>
      <c r="C322" s="148"/>
      <c r="D322" s="148"/>
      <c r="E322" s="148"/>
      <c r="F322" s="148"/>
      <c r="G322" s="149"/>
      <c r="H322" s="156" t="s">
        <v>481</v>
      </c>
      <c r="I322" s="156" t="s">
        <v>482</v>
      </c>
      <c r="J322" s="157" t="s">
        <v>1103</v>
      </c>
      <c r="K322" s="158">
        <v>58919</v>
      </c>
      <c r="L322" s="158" t="str">
        <f>VLOOKUP(J322, '[1]PSDP Schedule 1'!$L:$O, 3, 0)</f>
        <v>S9310</v>
      </c>
      <c r="M322" s="159" t="s">
        <v>1104</v>
      </c>
      <c r="N322" s="160">
        <v>2198968.48</v>
      </c>
      <c r="O322" s="163"/>
      <c r="P322" s="155">
        <f t="shared" si="21"/>
        <v>2198968.48</v>
      </c>
    </row>
    <row r="323" spans="2:16" ht="14.1" customHeight="1" thickBot="1" x14ac:dyDescent="0.25">
      <c r="B323" s="147" t="s">
        <v>1278</v>
      </c>
      <c r="C323" s="148"/>
      <c r="D323" s="148"/>
      <c r="E323" s="148"/>
      <c r="F323" s="148"/>
      <c r="G323" s="149"/>
      <c r="H323" s="156" t="s">
        <v>481</v>
      </c>
      <c r="I323" s="156" t="s">
        <v>482</v>
      </c>
      <c r="J323" s="157" t="s">
        <v>1346</v>
      </c>
      <c r="K323" s="158">
        <v>58920</v>
      </c>
      <c r="L323" s="158"/>
      <c r="M323" s="159" t="s">
        <v>1294</v>
      </c>
      <c r="N323" s="160">
        <v>1894310.32</v>
      </c>
      <c r="O323" s="163"/>
      <c r="P323" s="155">
        <f t="shared" si="21"/>
        <v>1894310.32</v>
      </c>
    </row>
    <row r="324" spans="2:16" ht="14.1" customHeight="1" thickBot="1" x14ac:dyDescent="0.25">
      <c r="B324" s="147" t="s">
        <v>400</v>
      </c>
      <c r="C324" s="148"/>
      <c r="D324" s="148"/>
      <c r="E324" s="148"/>
      <c r="F324" s="148"/>
      <c r="G324" s="149"/>
      <c r="H324" s="156" t="s">
        <v>481</v>
      </c>
      <c r="I324" s="156" t="s">
        <v>482</v>
      </c>
      <c r="J324" s="157" t="s">
        <v>1089</v>
      </c>
      <c r="K324" s="158"/>
      <c r="L324" s="158" t="str">
        <f>VLOOKUP(J324, '[1]PSDP Schedule 1'!$L:$O, 3, 0)</f>
        <v>S9294</v>
      </c>
      <c r="M324" s="159" t="s">
        <v>1090</v>
      </c>
      <c r="N324" s="160">
        <v>2684957</v>
      </c>
      <c r="O324" s="163"/>
      <c r="P324" s="155">
        <f t="shared" si="21"/>
        <v>2684957</v>
      </c>
    </row>
    <row r="325" spans="2:16" ht="14.1" customHeight="1" thickBot="1" x14ac:dyDescent="0.25">
      <c r="B325" s="147" t="s">
        <v>404</v>
      </c>
      <c r="C325" s="148"/>
      <c r="D325" s="148"/>
      <c r="E325" s="148"/>
      <c r="F325" s="148"/>
      <c r="G325" s="149"/>
      <c r="H325" s="156" t="s">
        <v>481</v>
      </c>
      <c r="I325" s="156" t="s">
        <v>482</v>
      </c>
      <c r="J325" s="157" t="s">
        <v>1099</v>
      </c>
      <c r="K325" s="158"/>
      <c r="L325" s="158" t="str">
        <f>VLOOKUP(J325, '[1]PSDP Schedule 1'!$L:$O, 3, 0)</f>
        <v>S9183</v>
      </c>
      <c r="M325" s="159" t="s">
        <v>1100</v>
      </c>
      <c r="N325" s="160">
        <v>506085</v>
      </c>
      <c r="O325" s="163"/>
      <c r="P325" s="155">
        <f t="shared" si="21"/>
        <v>506085</v>
      </c>
    </row>
    <row r="326" spans="2:16" ht="14.1" customHeight="1" thickBot="1" x14ac:dyDescent="0.25">
      <c r="B326" s="147" t="s">
        <v>378</v>
      </c>
      <c r="C326" s="148"/>
      <c r="D326" s="148"/>
      <c r="E326" s="148"/>
      <c r="F326" s="148"/>
      <c r="G326" s="149"/>
      <c r="H326" s="156" t="s">
        <v>481</v>
      </c>
      <c r="I326" s="156" t="s">
        <v>482</v>
      </c>
      <c r="J326" s="157" t="s">
        <v>1045</v>
      </c>
      <c r="K326" s="158"/>
      <c r="L326" s="158" t="str">
        <f>VLOOKUP(J326, '[1]PSDP Schedule 1'!$L:$O, 3, 0)</f>
        <v>S9318</v>
      </c>
      <c r="M326" s="159" t="s">
        <v>1046</v>
      </c>
      <c r="N326" s="160">
        <v>587803.00000000012</v>
      </c>
      <c r="O326" s="163"/>
      <c r="P326" s="155">
        <f t="shared" si="21"/>
        <v>587803.00000000012</v>
      </c>
    </row>
    <row r="327" spans="2:16" ht="14.1" customHeight="1" thickBot="1" x14ac:dyDescent="0.25">
      <c r="B327" s="147" t="s">
        <v>381</v>
      </c>
      <c r="C327" s="148"/>
      <c r="D327" s="148"/>
      <c r="E327" s="148"/>
      <c r="F327" s="148"/>
      <c r="G327" s="149"/>
      <c r="H327" s="156" t="s">
        <v>481</v>
      </c>
      <c r="I327" s="156" t="s">
        <v>482</v>
      </c>
      <c r="J327" s="157" t="s">
        <v>1051</v>
      </c>
      <c r="K327" s="158"/>
      <c r="L327" s="158" t="str">
        <f>VLOOKUP(J327, '[1]PSDP Schedule 1'!$L:$O, 3, 0)</f>
        <v>S9296</v>
      </c>
      <c r="M327" s="159" t="s">
        <v>1052</v>
      </c>
      <c r="N327" s="160">
        <v>1225533</v>
      </c>
      <c r="O327" s="163"/>
      <c r="P327" s="155">
        <f t="shared" si="21"/>
        <v>1225533</v>
      </c>
    </row>
    <row r="328" spans="2:16" ht="14.1" customHeight="1" thickBot="1" x14ac:dyDescent="0.25">
      <c r="B328" s="147" t="s">
        <v>380</v>
      </c>
      <c r="C328" s="148"/>
      <c r="D328" s="148"/>
      <c r="E328" s="148"/>
      <c r="F328" s="148"/>
      <c r="G328" s="149"/>
      <c r="H328" s="156" t="s">
        <v>481</v>
      </c>
      <c r="I328" s="156" t="s">
        <v>482</v>
      </c>
      <c r="J328" s="157" t="s">
        <v>1049</v>
      </c>
      <c r="K328" s="158"/>
      <c r="L328" s="158" t="str">
        <f>VLOOKUP(J328, '[1]PSDP Schedule 1'!$L:$O, 3, 0)</f>
        <v>S9311</v>
      </c>
      <c r="M328" s="159" t="s">
        <v>1050</v>
      </c>
      <c r="N328" s="160">
        <v>541514</v>
      </c>
      <c r="O328" s="163"/>
      <c r="P328" s="155">
        <f t="shared" si="21"/>
        <v>541514</v>
      </c>
    </row>
    <row r="329" spans="2:16" ht="14.1" customHeight="1" thickBot="1" x14ac:dyDescent="0.25">
      <c r="B329" s="147" t="s">
        <v>379</v>
      </c>
      <c r="C329" s="148"/>
      <c r="D329" s="148"/>
      <c r="E329" s="148"/>
      <c r="F329" s="148"/>
      <c r="G329" s="149"/>
      <c r="H329" s="156" t="s">
        <v>481</v>
      </c>
      <c r="I329" s="156" t="s">
        <v>482</v>
      </c>
      <c r="J329" s="157" t="s">
        <v>1047</v>
      </c>
      <c r="K329" s="158"/>
      <c r="L329" s="158" t="str">
        <f>VLOOKUP(J329, '[1]PSDP Schedule 1'!$L:$O, 3, 0)</f>
        <v>S9316</v>
      </c>
      <c r="M329" s="159" t="s">
        <v>1048</v>
      </c>
      <c r="N329" s="160">
        <v>1136584</v>
      </c>
      <c r="O329" s="163"/>
      <c r="P329" s="155">
        <f t="shared" si="21"/>
        <v>1136584</v>
      </c>
    </row>
    <row r="330" spans="2:16" ht="14.1" customHeight="1" thickBot="1" x14ac:dyDescent="0.25">
      <c r="B330" s="147" t="s">
        <v>401</v>
      </c>
      <c r="C330" s="148"/>
      <c r="D330" s="148"/>
      <c r="E330" s="148"/>
      <c r="F330" s="148"/>
      <c r="G330" s="149"/>
      <c r="H330" s="156" t="s">
        <v>481</v>
      </c>
      <c r="I330" s="156" t="s">
        <v>482</v>
      </c>
      <c r="J330" s="157" t="s">
        <v>1093</v>
      </c>
      <c r="K330" s="158">
        <v>58918</v>
      </c>
      <c r="L330" s="158" t="str">
        <f>VLOOKUP(J330, '[1]PSDP Schedule 1'!$L:$O, 3, 0)</f>
        <v>S9189</v>
      </c>
      <c r="M330" s="159" t="s">
        <v>1094</v>
      </c>
      <c r="N330" s="160">
        <v>2653959.36</v>
      </c>
      <c r="O330" s="163"/>
      <c r="P330" s="155">
        <f t="shared" si="21"/>
        <v>2653959.36</v>
      </c>
    </row>
    <row r="331" spans="2:16" ht="14.1" customHeight="1" thickBot="1" x14ac:dyDescent="0.25">
      <c r="B331" s="147" t="s">
        <v>412</v>
      </c>
      <c r="C331" s="148"/>
      <c r="D331" s="148"/>
      <c r="E331" s="148"/>
      <c r="F331" s="148"/>
      <c r="G331" s="149"/>
      <c r="H331" s="156" t="s">
        <v>481</v>
      </c>
      <c r="I331" s="156" t="s">
        <v>482</v>
      </c>
      <c r="J331" s="157" t="s">
        <v>1113</v>
      </c>
      <c r="K331" s="158">
        <v>59550</v>
      </c>
      <c r="L331" s="158"/>
      <c r="M331" s="159" t="s">
        <v>1114</v>
      </c>
      <c r="N331" s="160">
        <v>5157360.8399999989</v>
      </c>
      <c r="O331" s="163"/>
      <c r="P331" s="155">
        <f>N331-O331</f>
        <v>5157360.8399999989</v>
      </c>
    </row>
    <row r="332" spans="2:16" ht="14.1" customHeight="1" thickBot="1" x14ac:dyDescent="0.25">
      <c r="B332" s="147" t="s">
        <v>411</v>
      </c>
      <c r="C332" s="148"/>
      <c r="D332" s="148"/>
      <c r="E332" s="148"/>
      <c r="F332" s="148"/>
      <c r="G332" s="149"/>
      <c r="H332" s="156" t="s">
        <v>543</v>
      </c>
      <c r="I332" s="156" t="s">
        <v>482</v>
      </c>
      <c r="J332" s="157" t="s">
        <v>862</v>
      </c>
      <c r="K332" s="158" t="s">
        <v>484</v>
      </c>
      <c r="L332" s="158" t="str">
        <f>VLOOKUP(J332, '[1]PSDP Schedule 1'!$L:$O, 3, 0)</f>
        <v>H0429</v>
      </c>
      <c r="M332" s="159" t="s">
        <v>1112</v>
      </c>
      <c r="N332" s="160">
        <v>1112633.993</v>
      </c>
      <c r="O332" s="163"/>
      <c r="P332" s="155">
        <f>N332-O332</f>
        <v>1112633.993</v>
      </c>
    </row>
    <row r="333" spans="2:16" ht="14.1" customHeight="1" thickBot="1" x14ac:dyDescent="0.25">
      <c r="B333" s="147" t="s">
        <v>364</v>
      </c>
      <c r="C333" s="148"/>
      <c r="D333" s="148"/>
      <c r="E333" s="148"/>
      <c r="F333" s="148"/>
      <c r="G333" s="149"/>
      <c r="H333" s="156" t="s">
        <v>653</v>
      </c>
      <c r="I333" s="156" t="s">
        <v>482</v>
      </c>
      <c r="J333" s="157" t="s">
        <v>1017</v>
      </c>
      <c r="K333" s="158">
        <v>57100</v>
      </c>
      <c r="L333" s="158" t="str">
        <f>VLOOKUP(J333, '[1]PSDP Schedule 1'!$L:$O, 3, 0)</f>
        <v>E0228</v>
      </c>
      <c r="M333" s="159" t="s">
        <v>1018</v>
      </c>
      <c r="N333" s="160">
        <v>6801856.919999999</v>
      </c>
      <c r="O333" s="163"/>
      <c r="P333" s="155">
        <f t="shared" ref="P333:P370" si="22">N333-O333</f>
        <v>6801856.919999999</v>
      </c>
    </row>
    <row r="334" spans="2:16" ht="14.1" customHeight="1" thickBot="1" x14ac:dyDescent="0.25">
      <c r="B334" s="147" t="s">
        <v>304</v>
      </c>
      <c r="C334" s="148"/>
      <c r="D334" s="148"/>
      <c r="E334" s="148"/>
      <c r="F334" s="148"/>
      <c r="G334" s="149"/>
      <c r="H334" s="156" t="s">
        <v>543</v>
      </c>
      <c r="I334" s="156" t="s">
        <v>482</v>
      </c>
      <c r="J334" s="157" t="s">
        <v>874</v>
      </c>
      <c r="K334" s="158" t="s">
        <v>484</v>
      </c>
      <c r="L334" s="158" t="str">
        <f>VLOOKUP(J334, '[1]PSDP Schedule 1'!$L:$O, 3, 0)</f>
        <v>NA</v>
      </c>
      <c r="M334" s="159" t="s">
        <v>1295</v>
      </c>
      <c r="N334" s="160">
        <v>131549</v>
      </c>
      <c r="O334" s="163"/>
      <c r="P334" s="155">
        <f t="shared" si="22"/>
        <v>131549</v>
      </c>
    </row>
    <row r="335" spans="2:16" ht="14.1" customHeight="1" thickBot="1" x14ac:dyDescent="0.25">
      <c r="B335" s="147" t="s">
        <v>305</v>
      </c>
      <c r="C335" s="148"/>
      <c r="D335" s="148"/>
      <c r="E335" s="148"/>
      <c r="F335" s="148"/>
      <c r="G335" s="149"/>
      <c r="H335" s="156" t="s">
        <v>543</v>
      </c>
      <c r="I335" s="156" t="s">
        <v>482</v>
      </c>
      <c r="J335" s="157" t="s">
        <v>876</v>
      </c>
      <c r="K335" s="158" t="s">
        <v>484</v>
      </c>
      <c r="L335" s="158" t="str">
        <f>VLOOKUP(J335, '[1]PSDP Schedule 1'!$L:$O, 3, 0)</f>
        <v>NA</v>
      </c>
      <c r="M335" s="159" t="s">
        <v>1296</v>
      </c>
      <c r="N335" s="160">
        <v>178078</v>
      </c>
      <c r="O335" s="163"/>
      <c r="P335" s="155">
        <f t="shared" si="22"/>
        <v>178078</v>
      </c>
    </row>
    <row r="336" spans="2:16" ht="14.1" customHeight="1" thickBot="1" x14ac:dyDescent="0.25">
      <c r="B336" s="147" t="s">
        <v>365</v>
      </c>
      <c r="C336" s="148"/>
      <c r="D336" s="148"/>
      <c r="E336" s="148"/>
      <c r="F336" s="148"/>
      <c r="G336" s="149"/>
      <c r="H336" s="156" t="s">
        <v>543</v>
      </c>
      <c r="I336" s="156" t="s">
        <v>482</v>
      </c>
      <c r="J336" s="157" t="s">
        <v>1019</v>
      </c>
      <c r="K336" s="158" t="s">
        <v>484</v>
      </c>
      <c r="L336" s="158" t="str">
        <f>VLOOKUP(J336, '[1]PSDP Schedule 1'!$L:$O, 3, 0)</f>
        <v>NA</v>
      </c>
      <c r="M336" s="159" t="s">
        <v>1020</v>
      </c>
      <c r="N336" s="160">
        <v>102013.99999999985</v>
      </c>
      <c r="O336" s="163"/>
      <c r="P336" s="155">
        <f t="shared" si="22"/>
        <v>102013.99999999985</v>
      </c>
    </row>
    <row r="337" spans="2:16" ht="14.1" customHeight="1" thickBot="1" x14ac:dyDescent="0.25">
      <c r="B337" s="147" t="s">
        <v>1279</v>
      </c>
      <c r="C337" s="148"/>
      <c r="D337" s="148"/>
      <c r="E337" s="148"/>
      <c r="F337" s="148"/>
      <c r="G337" s="149"/>
      <c r="H337" s="156" t="s">
        <v>543</v>
      </c>
      <c r="I337" s="156" t="s">
        <v>482</v>
      </c>
      <c r="J337" s="157" t="s">
        <v>787</v>
      </c>
      <c r="K337" s="158">
        <v>50322</v>
      </c>
      <c r="L337" s="158" t="str">
        <f>VLOOKUP(J337, '[1]PSDP Schedule 1'!$L:$O, 3, 0)</f>
        <v>H0310</v>
      </c>
      <c r="M337" s="159" t="s">
        <v>1297</v>
      </c>
      <c r="N337" s="160">
        <v>0</v>
      </c>
      <c r="O337" s="163"/>
      <c r="P337" s="155">
        <f t="shared" si="22"/>
        <v>0</v>
      </c>
    </row>
    <row r="338" spans="2:16" ht="14.1" customHeight="1" thickBot="1" x14ac:dyDescent="0.25">
      <c r="B338" s="147" t="s">
        <v>369</v>
      </c>
      <c r="C338" s="148"/>
      <c r="D338" s="148"/>
      <c r="E338" s="148"/>
      <c r="F338" s="148"/>
      <c r="G338" s="149"/>
      <c r="H338" s="156" t="s">
        <v>543</v>
      </c>
      <c r="I338" s="156" t="s">
        <v>482</v>
      </c>
      <c r="J338" s="157" t="s">
        <v>1027</v>
      </c>
      <c r="K338" s="158" t="s">
        <v>484</v>
      </c>
      <c r="L338" s="158" t="str">
        <f>VLOOKUP(J338, '[1]PSDP Schedule 1'!$L:$O, 3, 0)</f>
        <v>H0540</v>
      </c>
      <c r="M338" s="159" t="s">
        <v>1028</v>
      </c>
      <c r="N338" s="160">
        <v>68391</v>
      </c>
      <c r="O338" s="163"/>
      <c r="P338" s="155">
        <f t="shared" si="22"/>
        <v>68391</v>
      </c>
    </row>
    <row r="339" spans="2:16" ht="14.1" customHeight="1" thickBot="1" x14ac:dyDescent="0.25">
      <c r="B339" s="147" t="s">
        <v>388</v>
      </c>
      <c r="C339" s="148"/>
      <c r="D339" s="148"/>
      <c r="E339" s="148"/>
      <c r="F339" s="148"/>
      <c r="G339" s="149"/>
      <c r="H339" s="156" t="s">
        <v>653</v>
      </c>
      <c r="I339" s="156" t="s">
        <v>482</v>
      </c>
      <c r="J339" s="157" t="s">
        <v>1065</v>
      </c>
      <c r="K339" s="158" t="s">
        <v>484</v>
      </c>
      <c r="L339" s="158"/>
      <c r="M339" s="159" t="s">
        <v>1066</v>
      </c>
      <c r="N339" s="160">
        <v>9751395.7759999987</v>
      </c>
      <c r="O339" s="163"/>
      <c r="P339" s="155">
        <f t="shared" si="22"/>
        <v>9751395.7759999987</v>
      </c>
    </row>
    <row r="340" spans="2:16" ht="14.1" customHeight="1" thickBot="1" x14ac:dyDescent="0.25">
      <c r="B340" s="147" t="s">
        <v>366</v>
      </c>
      <c r="C340" s="148"/>
      <c r="D340" s="148"/>
      <c r="E340" s="148"/>
      <c r="F340" s="148"/>
      <c r="G340" s="149"/>
      <c r="H340" s="156" t="s">
        <v>543</v>
      </c>
      <c r="I340" s="156" t="s">
        <v>482</v>
      </c>
      <c r="J340" s="157" t="s">
        <v>1021</v>
      </c>
      <c r="K340" s="158" t="s">
        <v>484</v>
      </c>
      <c r="L340" s="158" t="str">
        <f>VLOOKUP(J340, '[1]PSDP Schedule 1'!$L:$O, 3, 0)</f>
        <v>H0529</v>
      </c>
      <c r="M340" s="159" t="s">
        <v>1022</v>
      </c>
      <c r="N340" s="160">
        <v>1258038</v>
      </c>
      <c r="O340" s="163"/>
      <c r="P340" s="155">
        <f t="shared" si="22"/>
        <v>1258038</v>
      </c>
    </row>
    <row r="341" spans="2:16" ht="14.1" customHeight="1" thickBot="1" x14ac:dyDescent="0.25">
      <c r="B341" s="147" t="s">
        <v>368</v>
      </c>
      <c r="C341" s="148"/>
      <c r="D341" s="148"/>
      <c r="E341" s="148"/>
      <c r="F341" s="148"/>
      <c r="G341" s="149"/>
      <c r="H341" s="156" t="s">
        <v>543</v>
      </c>
      <c r="I341" s="156" t="s">
        <v>482</v>
      </c>
      <c r="J341" s="157" t="s">
        <v>1025</v>
      </c>
      <c r="K341" s="158" t="s">
        <v>484</v>
      </c>
      <c r="L341" s="158" t="str">
        <f>VLOOKUP(J341, '[1]PSDP Schedule 1'!$L:$O, 3, 0)</f>
        <v>NA</v>
      </c>
      <c r="M341" s="159" t="s">
        <v>1026</v>
      </c>
      <c r="N341" s="160">
        <v>702352</v>
      </c>
      <c r="O341" s="163"/>
      <c r="P341" s="155">
        <f t="shared" si="22"/>
        <v>702352</v>
      </c>
    </row>
    <row r="342" spans="2:16" ht="14.1" customHeight="1" thickBot="1" x14ac:dyDescent="0.25">
      <c r="B342" s="147" t="s">
        <v>1280</v>
      </c>
      <c r="C342" s="148"/>
      <c r="D342" s="148"/>
      <c r="E342" s="148"/>
      <c r="F342" s="148"/>
      <c r="G342" s="149"/>
      <c r="H342" s="156" t="s">
        <v>543</v>
      </c>
      <c r="I342" s="156" t="s">
        <v>482</v>
      </c>
      <c r="J342" s="157" t="s">
        <v>1347</v>
      </c>
      <c r="K342" s="158" t="s">
        <v>484</v>
      </c>
      <c r="L342" s="158" t="s">
        <v>484</v>
      </c>
      <c r="M342" s="159" t="s">
        <v>1298</v>
      </c>
      <c r="N342" s="160">
        <v>0</v>
      </c>
      <c r="O342" s="163"/>
      <c r="P342" s="155">
        <f t="shared" si="22"/>
        <v>0</v>
      </c>
    </row>
    <row r="343" spans="2:16" ht="14.1" customHeight="1" thickBot="1" x14ac:dyDescent="0.25">
      <c r="B343" s="147" t="s">
        <v>395</v>
      </c>
      <c r="C343" s="148"/>
      <c r="D343" s="148"/>
      <c r="E343" s="148"/>
      <c r="F343" s="148"/>
      <c r="G343" s="149"/>
      <c r="H343" s="156" t="s">
        <v>481</v>
      </c>
      <c r="I343" s="156" t="s">
        <v>482</v>
      </c>
      <c r="J343" s="157" t="s">
        <v>1079</v>
      </c>
      <c r="K343" s="158">
        <v>58509</v>
      </c>
      <c r="L343" s="158"/>
      <c r="M343" s="159" t="s">
        <v>1080</v>
      </c>
      <c r="N343" s="160">
        <v>4273297.1869999999</v>
      </c>
      <c r="O343" s="163"/>
      <c r="P343" s="155">
        <f t="shared" si="22"/>
        <v>4273297.1869999999</v>
      </c>
    </row>
    <row r="344" spans="2:16" ht="14.1" customHeight="1" thickBot="1" x14ac:dyDescent="0.25">
      <c r="B344" s="147" t="s">
        <v>1281</v>
      </c>
      <c r="C344" s="148"/>
      <c r="D344" s="148"/>
      <c r="E344" s="148"/>
      <c r="F344" s="148"/>
      <c r="G344" s="149"/>
      <c r="H344" s="156" t="s">
        <v>543</v>
      </c>
      <c r="I344" s="156" t="s">
        <v>482</v>
      </c>
      <c r="J344" s="157" t="s">
        <v>932</v>
      </c>
      <c r="K344" s="158" t="s">
        <v>484</v>
      </c>
      <c r="L344" s="158" t="str">
        <f>VLOOKUP(J344, '[1]PSDP Schedule 1'!$L:$O, 3, 0)</f>
        <v>H0318</v>
      </c>
      <c r="M344" s="159" t="s">
        <v>1299</v>
      </c>
      <c r="N344" s="160">
        <v>687383.50000000012</v>
      </c>
      <c r="O344" s="163"/>
      <c r="P344" s="155">
        <f t="shared" si="22"/>
        <v>687383.50000000012</v>
      </c>
    </row>
    <row r="345" spans="2:16" ht="14.1" customHeight="1" thickBot="1" x14ac:dyDescent="0.25">
      <c r="B345" s="147" t="s">
        <v>385</v>
      </c>
      <c r="C345" s="148"/>
      <c r="D345" s="148"/>
      <c r="E345" s="148"/>
      <c r="F345" s="148"/>
      <c r="G345" s="149"/>
      <c r="H345" s="156" t="s">
        <v>481</v>
      </c>
      <c r="I345" s="156" t="s">
        <v>482</v>
      </c>
      <c r="J345" s="157" t="s">
        <v>1059</v>
      </c>
      <c r="K345" s="158" t="s">
        <v>484</v>
      </c>
      <c r="L345" s="158"/>
      <c r="M345" s="159" t="s">
        <v>1060</v>
      </c>
      <c r="N345" s="160">
        <v>2142856.3640000001</v>
      </c>
      <c r="O345" s="163"/>
      <c r="P345" s="155">
        <f t="shared" si="22"/>
        <v>2142856.3640000001</v>
      </c>
    </row>
    <row r="346" spans="2:16" ht="14.1" customHeight="1" thickBot="1" x14ac:dyDescent="0.25">
      <c r="B346" s="147" t="s">
        <v>386</v>
      </c>
      <c r="C346" s="148"/>
      <c r="D346" s="148"/>
      <c r="E346" s="148"/>
      <c r="F346" s="148"/>
      <c r="G346" s="149"/>
      <c r="H346" s="156" t="s">
        <v>481</v>
      </c>
      <c r="I346" s="156" t="s">
        <v>482</v>
      </c>
      <c r="J346" s="157" t="s">
        <v>1061</v>
      </c>
      <c r="K346" s="158" t="s">
        <v>484</v>
      </c>
      <c r="L346" s="158"/>
      <c r="M346" s="159" t="s">
        <v>1062</v>
      </c>
      <c r="N346" s="160">
        <v>2417535.534</v>
      </c>
      <c r="O346" s="163"/>
      <c r="P346" s="155">
        <f t="shared" si="22"/>
        <v>2417535.534</v>
      </c>
    </row>
    <row r="347" spans="2:16" ht="14.1" customHeight="1" thickBot="1" x14ac:dyDescent="0.25">
      <c r="B347" s="147" t="s">
        <v>1282</v>
      </c>
      <c r="C347" s="148"/>
      <c r="D347" s="148"/>
      <c r="E347" s="148"/>
      <c r="F347" s="148"/>
      <c r="G347" s="149"/>
      <c r="H347" s="156" t="s">
        <v>481</v>
      </c>
      <c r="I347" s="156" t="s">
        <v>482</v>
      </c>
      <c r="J347" s="157" t="s">
        <v>1348</v>
      </c>
      <c r="K347" s="158"/>
      <c r="L347" s="158"/>
      <c r="M347" s="159" t="s">
        <v>1300</v>
      </c>
      <c r="N347" s="160">
        <v>1386620.1309999998</v>
      </c>
      <c r="O347" s="163"/>
      <c r="P347" s="155">
        <f t="shared" si="22"/>
        <v>1386620.1309999998</v>
      </c>
    </row>
    <row r="348" spans="2:16" ht="14.1" customHeight="1" thickBot="1" x14ac:dyDescent="0.25">
      <c r="B348" s="147" t="s">
        <v>1283</v>
      </c>
      <c r="C348" s="148"/>
      <c r="D348" s="148"/>
      <c r="E348" s="148"/>
      <c r="F348" s="148"/>
      <c r="G348" s="149"/>
      <c r="H348" s="156" t="s">
        <v>481</v>
      </c>
      <c r="I348" s="156" t="s">
        <v>482</v>
      </c>
      <c r="J348" s="157" t="s">
        <v>1349</v>
      </c>
      <c r="K348" s="158">
        <v>56813</v>
      </c>
      <c r="L348" s="158"/>
      <c r="M348" s="159" t="s">
        <v>1301</v>
      </c>
      <c r="N348" s="160">
        <v>331053.565</v>
      </c>
      <c r="O348" s="163"/>
      <c r="P348" s="155">
        <f t="shared" si="22"/>
        <v>331053.565</v>
      </c>
    </row>
    <row r="349" spans="2:16" ht="14.1" customHeight="1" thickBot="1" x14ac:dyDescent="0.25">
      <c r="B349" s="147" t="s">
        <v>1284</v>
      </c>
      <c r="C349" s="148"/>
      <c r="D349" s="148"/>
      <c r="E349" s="148"/>
      <c r="F349" s="148"/>
      <c r="G349" s="149"/>
      <c r="H349" s="156" t="s">
        <v>481</v>
      </c>
      <c r="I349" s="156" t="s">
        <v>482</v>
      </c>
      <c r="J349" s="157" t="s">
        <v>1350</v>
      </c>
      <c r="K349" s="158">
        <v>56813</v>
      </c>
      <c r="L349" s="158"/>
      <c r="M349" s="159" t="s">
        <v>1302</v>
      </c>
      <c r="N349" s="160">
        <v>315406.09700000001</v>
      </c>
      <c r="O349" s="163"/>
      <c r="P349" s="155">
        <f t="shared" si="22"/>
        <v>315406.09700000001</v>
      </c>
    </row>
    <row r="350" spans="2:16" ht="14.1" customHeight="1" thickBot="1" x14ac:dyDescent="0.25">
      <c r="B350" s="147" t="s">
        <v>1285</v>
      </c>
      <c r="C350" s="148"/>
      <c r="D350" s="148"/>
      <c r="E350" s="148"/>
      <c r="F350" s="148"/>
      <c r="G350" s="149"/>
      <c r="H350" s="156" t="s">
        <v>481</v>
      </c>
      <c r="I350" s="156" t="s">
        <v>482</v>
      </c>
      <c r="J350" s="157" t="s">
        <v>1351</v>
      </c>
      <c r="K350" s="158"/>
      <c r="L350" s="158"/>
      <c r="M350" s="159" t="s">
        <v>1303</v>
      </c>
      <c r="N350" s="160">
        <v>853</v>
      </c>
      <c r="O350" s="163"/>
      <c r="P350" s="155">
        <f t="shared" si="22"/>
        <v>853</v>
      </c>
    </row>
    <row r="351" spans="2:16" ht="14.1" customHeight="1" thickBot="1" x14ac:dyDescent="0.25">
      <c r="B351" s="147" t="s">
        <v>1286</v>
      </c>
      <c r="C351" s="148"/>
      <c r="D351" s="148"/>
      <c r="E351" s="148"/>
      <c r="F351" s="148"/>
      <c r="G351" s="149"/>
      <c r="H351" s="156" t="s">
        <v>543</v>
      </c>
      <c r="I351" s="156" t="s">
        <v>482</v>
      </c>
      <c r="J351" s="157" t="s">
        <v>1352</v>
      </c>
      <c r="K351" s="158">
        <v>10144</v>
      </c>
      <c r="L351" s="158"/>
      <c r="M351" s="159" t="s">
        <v>1304</v>
      </c>
      <c r="N351" s="160">
        <v>139676.00000000012</v>
      </c>
      <c r="O351" s="163"/>
      <c r="P351" s="155">
        <f t="shared" si="22"/>
        <v>139676.00000000012</v>
      </c>
    </row>
    <row r="352" spans="2:16" ht="14.1" customHeight="1" thickBot="1" x14ac:dyDescent="0.25">
      <c r="B352" s="147" t="s">
        <v>413</v>
      </c>
      <c r="C352" s="148"/>
      <c r="D352" s="148"/>
      <c r="E352" s="148"/>
      <c r="F352" s="148"/>
      <c r="G352" s="149"/>
      <c r="H352" s="156" t="s">
        <v>653</v>
      </c>
      <c r="I352" s="165" t="s">
        <v>482</v>
      </c>
      <c r="J352" s="157" t="s">
        <v>1115</v>
      </c>
      <c r="K352" s="158">
        <v>58699</v>
      </c>
      <c r="L352" s="158">
        <v>0</v>
      </c>
      <c r="M352" s="159" t="s">
        <v>1116</v>
      </c>
      <c r="N352" s="160">
        <v>10191129</v>
      </c>
      <c r="O352" s="163"/>
      <c r="P352" s="155">
        <f t="shared" si="22"/>
        <v>10191129</v>
      </c>
    </row>
    <row r="353" spans="2:16" ht="14.1" customHeight="1" thickBot="1" x14ac:dyDescent="0.25">
      <c r="B353" s="147" t="s">
        <v>414</v>
      </c>
      <c r="C353" s="148"/>
      <c r="D353" s="148"/>
      <c r="E353" s="148"/>
      <c r="F353" s="148"/>
      <c r="G353" s="149"/>
      <c r="H353" s="156" t="s">
        <v>653</v>
      </c>
      <c r="I353" s="156" t="s">
        <v>482</v>
      </c>
      <c r="J353" s="157" t="s">
        <v>1117</v>
      </c>
      <c r="K353" s="158" t="s">
        <v>484</v>
      </c>
      <c r="L353" s="158">
        <v>0</v>
      </c>
      <c r="M353" s="159" t="s">
        <v>1118</v>
      </c>
      <c r="N353" s="160">
        <v>0</v>
      </c>
      <c r="O353" s="163"/>
      <c r="P353" s="155">
        <f t="shared" si="22"/>
        <v>0</v>
      </c>
    </row>
    <row r="354" spans="2:16" ht="14.1" customHeight="1" thickBot="1" x14ac:dyDescent="0.25">
      <c r="B354" s="147" t="s">
        <v>415</v>
      </c>
      <c r="C354" s="148"/>
      <c r="D354" s="148"/>
      <c r="E354" s="148"/>
      <c r="F354" s="148"/>
      <c r="G354" s="149"/>
      <c r="H354" s="156" t="s">
        <v>481</v>
      </c>
      <c r="I354" s="156" t="s">
        <v>1388</v>
      </c>
      <c r="J354" s="167" t="s">
        <v>725</v>
      </c>
      <c r="K354" s="158">
        <v>57373</v>
      </c>
      <c r="L354" s="158" t="s">
        <v>726</v>
      </c>
      <c r="M354" s="159" t="s">
        <v>1119</v>
      </c>
      <c r="N354" s="160">
        <v>739734082</v>
      </c>
      <c r="O354" s="163"/>
      <c r="P354" s="155">
        <f t="shared" si="22"/>
        <v>739734082</v>
      </c>
    </row>
    <row r="355" spans="2:16" ht="14.1" customHeight="1" thickBot="1" x14ac:dyDescent="0.25">
      <c r="B355" s="147" t="s">
        <v>1305</v>
      </c>
      <c r="C355" s="148"/>
      <c r="D355" s="148"/>
      <c r="E355" s="148"/>
      <c r="F355" s="148"/>
      <c r="G355" s="149"/>
      <c r="H355" s="156" t="s">
        <v>481</v>
      </c>
      <c r="I355" s="156" t="s">
        <v>482</v>
      </c>
      <c r="J355" s="157" t="s">
        <v>1353</v>
      </c>
      <c r="K355" s="158" t="s">
        <v>484</v>
      </c>
      <c r="L355" s="158"/>
      <c r="M355" s="159" t="s">
        <v>1327</v>
      </c>
      <c r="N355" s="160">
        <v>34638289.360999994</v>
      </c>
      <c r="O355" s="163"/>
      <c r="P355" s="155">
        <f t="shared" si="22"/>
        <v>34638289.360999994</v>
      </c>
    </row>
    <row r="356" spans="2:16" ht="14.1" customHeight="1" thickBot="1" x14ac:dyDescent="0.25">
      <c r="B356" s="147" t="s">
        <v>416</v>
      </c>
      <c r="C356" s="148"/>
      <c r="D356" s="148"/>
      <c r="E356" s="148"/>
      <c r="F356" s="148"/>
      <c r="G356" s="149"/>
      <c r="H356" s="156" t="s">
        <v>481</v>
      </c>
      <c r="I356" s="156" t="s">
        <v>482</v>
      </c>
      <c r="J356" s="157" t="s">
        <v>1120</v>
      </c>
      <c r="K356" s="158">
        <v>58003</v>
      </c>
      <c r="L356" s="158" t="s">
        <v>1393</v>
      </c>
      <c r="M356" s="159" t="s">
        <v>1121</v>
      </c>
      <c r="N356" s="160">
        <v>132681918.86899999</v>
      </c>
      <c r="O356" s="163"/>
      <c r="P356" s="155">
        <f t="shared" si="22"/>
        <v>132681918.86899999</v>
      </c>
    </row>
    <row r="357" spans="2:16" ht="14.1" customHeight="1" thickBot="1" x14ac:dyDescent="0.25">
      <c r="B357" s="147" t="s">
        <v>417</v>
      </c>
      <c r="C357" s="148"/>
      <c r="D357" s="148"/>
      <c r="E357" s="148"/>
      <c r="F357" s="148"/>
      <c r="G357" s="149"/>
      <c r="H357" s="156" t="s">
        <v>481</v>
      </c>
      <c r="I357" s="156" t="s">
        <v>482</v>
      </c>
      <c r="J357" s="157" t="s">
        <v>1122</v>
      </c>
      <c r="K357" s="158">
        <v>58002</v>
      </c>
      <c r="L357" s="158" t="s">
        <v>1394</v>
      </c>
      <c r="M357" s="159" t="s">
        <v>1123</v>
      </c>
      <c r="N357" s="160">
        <v>50566117.997999988</v>
      </c>
      <c r="O357" s="163"/>
      <c r="P357" s="155">
        <f t="shared" si="22"/>
        <v>50566117.997999988</v>
      </c>
    </row>
    <row r="358" spans="2:16" ht="14.1" customHeight="1" thickBot="1" x14ac:dyDescent="0.25">
      <c r="B358" s="147" t="s">
        <v>418</v>
      </c>
      <c r="C358" s="148"/>
      <c r="D358" s="148"/>
      <c r="E358" s="148"/>
      <c r="F358" s="148"/>
      <c r="G358" s="149"/>
      <c r="H358" s="156" t="s">
        <v>481</v>
      </c>
      <c r="I358" s="156" t="s">
        <v>482</v>
      </c>
      <c r="J358" s="157" t="s">
        <v>1124</v>
      </c>
      <c r="K358" s="158" t="s">
        <v>1378</v>
      </c>
      <c r="L358" s="158" t="s">
        <v>1395</v>
      </c>
      <c r="M358" s="159" t="s">
        <v>1125</v>
      </c>
      <c r="N358" s="160">
        <v>166797832</v>
      </c>
      <c r="O358" s="163"/>
      <c r="P358" s="155">
        <f t="shared" si="22"/>
        <v>166797832</v>
      </c>
    </row>
    <row r="359" spans="2:16" ht="14.1" customHeight="1" thickBot="1" x14ac:dyDescent="0.25">
      <c r="B359" s="147" t="s">
        <v>419</v>
      </c>
      <c r="C359" s="148"/>
      <c r="D359" s="148"/>
      <c r="E359" s="148"/>
      <c r="F359" s="148"/>
      <c r="G359" s="149"/>
      <c r="H359" s="156" t="s">
        <v>481</v>
      </c>
      <c r="I359" s="156" t="s">
        <v>482</v>
      </c>
      <c r="J359" s="167" t="s">
        <v>725</v>
      </c>
      <c r="K359" s="158" t="s">
        <v>1383</v>
      </c>
      <c r="L359" s="158" t="s">
        <v>726</v>
      </c>
      <c r="M359" s="159" t="s">
        <v>1126</v>
      </c>
      <c r="N359" s="160">
        <v>621332146</v>
      </c>
      <c r="O359" s="163"/>
      <c r="P359" s="155">
        <f t="shared" si="22"/>
        <v>621332146</v>
      </c>
    </row>
    <row r="360" spans="2:16" ht="14.1" customHeight="1" thickBot="1" x14ac:dyDescent="0.25">
      <c r="B360" s="147" t="s">
        <v>420</v>
      </c>
      <c r="C360" s="148"/>
      <c r="D360" s="148"/>
      <c r="E360" s="148"/>
      <c r="F360" s="148"/>
      <c r="G360" s="149"/>
      <c r="H360" s="156" t="s">
        <v>1127</v>
      </c>
      <c r="I360" s="156" t="s">
        <v>1389</v>
      </c>
      <c r="J360" s="157" t="s">
        <v>1128</v>
      </c>
      <c r="K360" s="158">
        <v>56855</v>
      </c>
      <c r="L360" s="158" t="s">
        <v>484</v>
      </c>
      <c r="M360" s="159" t="s">
        <v>1129</v>
      </c>
      <c r="N360" s="160">
        <v>185532000</v>
      </c>
      <c r="O360" s="163"/>
      <c r="P360" s="155">
        <f t="shared" si="22"/>
        <v>185532000</v>
      </c>
    </row>
    <row r="361" spans="2:16" ht="14.1" customHeight="1" thickBot="1" x14ac:dyDescent="0.25">
      <c r="B361" s="147" t="s">
        <v>421</v>
      </c>
      <c r="C361" s="148"/>
      <c r="D361" s="148"/>
      <c r="E361" s="148"/>
      <c r="F361" s="148"/>
      <c r="G361" s="149"/>
      <c r="H361" s="156" t="s">
        <v>481</v>
      </c>
      <c r="I361" s="156" t="s">
        <v>482</v>
      </c>
      <c r="J361" s="157" t="s">
        <v>1130</v>
      </c>
      <c r="K361" s="158">
        <v>58366</v>
      </c>
      <c r="L361" s="158" t="s">
        <v>1396</v>
      </c>
      <c r="M361" s="159" t="s">
        <v>1131</v>
      </c>
      <c r="N361" s="160">
        <v>41308228</v>
      </c>
      <c r="O361" s="163"/>
      <c r="P361" s="155">
        <f t="shared" si="22"/>
        <v>41308228</v>
      </c>
    </row>
    <row r="362" spans="2:16" ht="14.1" customHeight="1" thickBot="1" x14ac:dyDescent="0.25">
      <c r="B362" s="147" t="s">
        <v>422</v>
      </c>
      <c r="C362" s="148"/>
      <c r="D362" s="148"/>
      <c r="E362" s="148"/>
      <c r="F362" s="148"/>
      <c r="G362" s="149"/>
      <c r="H362" s="156" t="s">
        <v>543</v>
      </c>
      <c r="I362" s="156" t="s">
        <v>482</v>
      </c>
      <c r="J362" s="157" t="s">
        <v>1132</v>
      </c>
      <c r="K362" s="158">
        <v>10282</v>
      </c>
      <c r="L362" s="158" t="s">
        <v>1397</v>
      </c>
      <c r="M362" s="159" t="s">
        <v>1133</v>
      </c>
      <c r="N362" s="160">
        <v>2447295</v>
      </c>
      <c r="O362" s="163"/>
      <c r="P362" s="155">
        <f t="shared" si="22"/>
        <v>2447295</v>
      </c>
    </row>
    <row r="363" spans="2:16" ht="14.1" customHeight="1" thickBot="1" x14ac:dyDescent="0.25">
      <c r="B363" s="147" t="s">
        <v>423</v>
      </c>
      <c r="C363" s="148"/>
      <c r="D363" s="148"/>
      <c r="E363" s="148"/>
      <c r="F363" s="148"/>
      <c r="G363" s="149"/>
      <c r="H363" s="156" t="s">
        <v>1127</v>
      </c>
      <c r="I363" s="156" t="s">
        <v>1390</v>
      </c>
      <c r="J363" s="157" t="s">
        <v>1134</v>
      </c>
      <c r="K363" s="158" t="s">
        <v>484</v>
      </c>
      <c r="L363" s="158" t="s">
        <v>484</v>
      </c>
      <c r="M363" s="159" t="s">
        <v>1135</v>
      </c>
      <c r="N363" s="160">
        <v>459193392</v>
      </c>
      <c r="O363" s="163"/>
      <c r="P363" s="155">
        <f t="shared" si="22"/>
        <v>459193392</v>
      </c>
    </row>
    <row r="364" spans="2:16" ht="14.1" customHeight="1" thickBot="1" x14ac:dyDescent="0.25">
      <c r="B364" s="162" t="s">
        <v>1373</v>
      </c>
      <c r="C364" s="148"/>
      <c r="D364" s="148"/>
      <c r="E364" s="148"/>
      <c r="F364" s="148"/>
      <c r="G364" s="149"/>
      <c r="H364" s="165" t="s">
        <v>1365</v>
      </c>
      <c r="I364" s="156" t="s">
        <v>1390</v>
      </c>
      <c r="J364" s="157"/>
      <c r="K364" s="158" t="s">
        <v>484</v>
      </c>
      <c r="L364" s="158"/>
      <c r="M364" s="159"/>
      <c r="N364" s="160"/>
      <c r="O364" s="168">
        <f>N363</f>
        <v>459193392</v>
      </c>
      <c r="P364" s="155">
        <f>N364-O364</f>
        <v>-459193392</v>
      </c>
    </row>
    <row r="365" spans="2:16" ht="14.1" customHeight="1" thickBot="1" x14ac:dyDescent="0.25">
      <c r="B365" s="147" t="s">
        <v>424</v>
      </c>
      <c r="C365" s="148"/>
      <c r="D365" s="148"/>
      <c r="E365" s="148"/>
      <c r="F365" s="148"/>
      <c r="G365" s="149"/>
      <c r="H365" s="156" t="s">
        <v>1127</v>
      </c>
      <c r="I365" s="156" t="s">
        <v>1390</v>
      </c>
      <c r="J365" s="157" t="s">
        <v>1136</v>
      </c>
      <c r="K365" s="158" t="s">
        <v>484</v>
      </c>
      <c r="L365" s="158" t="s">
        <v>484</v>
      </c>
      <c r="M365" s="159" t="s">
        <v>1137</v>
      </c>
      <c r="N365" s="160">
        <v>493690000</v>
      </c>
      <c r="O365" s="163"/>
      <c r="P365" s="155">
        <f t="shared" si="22"/>
        <v>493690000</v>
      </c>
    </row>
    <row r="366" spans="2:16" ht="14.1" customHeight="1" thickBot="1" x14ac:dyDescent="0.25">
      <c r="B366" s="162" t="s">
        <v>1374</v>
      </c>
      <c r="C366" s="148"/>
      <c r="D366" s="148"/>
      <c r="E366" s="148"/>
      <c r="F366" s="148"/>
      <c r="G366" s="149"/>
      <c r="H366" s="165" t="s">
        <v>1365</v>
      </c>
      <c r="I366" s="156" t="s">
        <v>1390</v>
      </c>
      <c r="J366" s="157"/>
      <c r="K366" s="158" t="s">
        <v>484</v>
      </c>
      <c r="L366" s="158"/>
      <c r="M366" s="159"/>
      <c r="N366" s="160"/>
      <c r="O366" s="168">
        <f>N365</f>
        <v>493690000</v>
      </c>
      <c r="P366" s="155">
        <f>N366-O366</f>
        <v>-493690000</v>
      </c>
    </row>
    <row r="367" spans="2:16" ht="14.1" customHeight="1" thickBot="1" x14ac:dyDescent="0.25">
      <c r="B367" s="147" t="s">
        <v>425</v>
      </c>
      <c r="C367" s="148"/>
      <c r="D367" s="148"/>
      <c r="E367" s="148"/>
      <c r="F367" s="148"/>
      <c r="G367" s="149"/>
      <c r="H367" s="156" t="s">
        <v>1138</v>
      </c>
      <c r="I367" s="156" t="s">
        <v>482</v>
      </c>
      <c r="J367" s="157" t="s">
        <v>1139</v>
      </c>
      <c r="K367" s="158">
        <v>902</v>
      </c>
      <c r="L367" s="158" t="s">
        <v>1398</v>
      </c>
      <c r="M367" s="159" t="s">
        <v>1140</v>
      </c>
      <c r="N367" s="160">
        <v>17269600.384000007</v>
      </c>
      <c r="O367" s="163"/>
      <c r="P367" s="155">
        <f t="shared" si="22"/>
        <v>17269600.384000007</v>
      </c>
    </row>
    <row r="368" spans="2:16" ht="14.1" customHeight="1" thickBot="1" x14ac:dyDescent="0.25">
      <c r="B368" s="147" t="s">
        <v>426</v>
      </c>
      <c r="C368" s="148"/>
      <c r="D368" s="148"/>
      <c r="E368" s="148"/>
      <c r="F368" s="148"/>
      <c r="G368" s="149"/>
      <c r="H368" s="156" t="s">
        <v>1127</v>
      </c>
      <c r="I368" s="156" t="s">
        <v>482</v>
      </c>
      <c r="J368" s="157" t="s">
        <v>1141</v>
      </c>
      <c r="K368" s="158">
        <v>56446</v>
      </c>
      <c r="L368" s="158">
        <v>0</v>
      </c>
      <c r="M368" s="159" t="s">
        <v>1142</v>
      </c>
      <c r="N368" s="160">
        <v>98279314.070000023</v>
      </c>
      <c r="O368" s="163"/>
      <c r="P368" s="155">
        <f t="shared" si="22"/>
        <v>98279314.070000023</v>
      </c>
    </row>
    <row r="369" spans="2:16" ht="14.1" customHeight="1" thickBot="1" x14ac:dyDescent="0.25">
      <c r="B369" s="147" t="s">
        <v>427</v>
      </c>
      <c r="C369" s="148"/>
      <c r="D369" s="148"/>
      <c r="E369" s="148"/>
      <c r="F369" s="148"/>
      <c r="G369" s="149"/>
      <c r="H369" s="156" t="s">
        <v>481</v>
      </c>
      <c r="I369" s="156" t="s">
        <v>482</v>
      </c>
      <c r="J369" s="157" t="s">
        <v>1143</v>
      </c>
      <c r="K369" s="158">
        <v>56768</v>
      </c>
      <c r="L369" s="158" t="s">
        <v>1399</v>
      </c>
      <c r="M369" s="159" t="s">
        <v>1144</v>
      </c>
      <c r="N369" s="160">
        <v>4045277.0260000005</v>
      </c>
      <c r="O369" s="163"/>
      <c r="P369" s="155">
        <f t="shared" si="22"/>
        <v>4045277.0260000005</v>
      </c>
    </row>
    <row r="370" spans="2:16" ht="14.1" customHeight="1" thickBot="1" x14ac:dyDescent="0.25">
      <c r="B370" s="147" t="s">
        <v>427</v>
      </c>
      <c r="C370" s="148"/>
      <c r="D370" s="148"/>
      <c r="E370" s="148"/>
      <c r="F370" s="148"/>
      <c r="G370" s="149"/>
      <c r="H370" s="156" t="s">
        <v>481</v>
      </c>
      <c r="I370" s="156" t="s">
        <v>482</v>
      </c>
      <c r="J370" s="157" t="s">
        <v>1143</v>
      </c>
      <c r="K370" s="158">
        <v>56768</v>
      </c>
      <c r="L370" s="158" t="s">
        <v>1399</v>
      </c>
      <c r="M370" s="159" t="s">
        <v>1328</v>
      </c>
      <c r="N370" s="160">
        <v>6139612</v>
      </c>
      <c r="O370" s="163"/>
      <c r="P370" s="155">
        <f t="shared" si="22"/>
        <v>6139612</v>
      </c>
    </row>
    <row r="371" spans="2:16" ht="14.1" customHeight="1" thickBot="1" x14ac:dyDescent="0.25">
      <c r="B371" s="147" t="s">
        <v>428</v>
      </c>
      <c r="C371" s="148"/>
      <c r="D371" s="148"/>
      <c r="E371" s="148"/>
      <c r="F371" s="148"/>
      <c r="G371" s="149"/>
      <c r="H371" s="156" t="s">
        <v>1127</v>
      </c>
      <c r="I371" s="156" t="s">
        <v>482</v>
      </c>
      <c r="J371" s="157" t="s">
        <v>1145</v>
      </c>
      <c r="K371" s="158">
        <v>10191</v>
      </c>
      <c r="L371" s="158" t="s">
        <v>1400</v>
      </c>
      <c r="M371" s="159" t="s">
        <v>1146</v>
      </c>
      <c r="N371" s="160">
        <v>12096837</v>
      </c>
      <c r="O371" s="163"/>
      <c r="P371" s="155">
        <f>N371-O371</f>
        <v>12096837</v>
      </c>
    </row>
    <row r="372" spans="2:16" ht="14.1" customHeight="1" thickBot="1" x14ac:dyDescent="0.25">
      <c r="B372" s="147" t="s">
        <v>429</v>
      </c>
      <c r="C372" s="148"/>
      <c r="D372" s="148"/>
      <c r="E372" s="148"/>
      <c r="F372" s="148"/>
      <c r="G372" s="149"/>
      <c r="H372" s="156" t="s">
        <v>1127</v>
      </c>
      <c r="I372" s="156" t="s">
        <v>482</v>
      </c>
      <c r="J372" s="157" t="s">
        <v>1147</v>
      </c>
      <c r="K372" s="158">
        <v>54909</v>
      </c>
      <c r="L372" s="158" t="s">
        <v>1401</v>
      </c>
      <c r="M372" s="159" t="s">
        <v>1148</v>
      </c>
      <c r="N372" s="160">
        <v>35278284</v>
      </c>
      <c r="O372" s="163"/>
      <c r="P372" s="155">
        <f>N372-O372</f>
        <v>35278284</v>
      </c>
    </row>
    <row r="373" spans="2:16" ht="14.1" customHeight="1" thickBot="1" x14ac:dyDescent="0.25">
      <c r="B373" s="147" t="s">
        <v>1306</v>
      </c>
      <c r="C373" s="148"/>
      <c r="D373" s="148"/>
      <c r="E373" s="148"/>
      <c r="F373" s="148"/>
      <c r="G373" s="149"/>
      <c r="H373" s="165" t="s">
        <v>1138</v>
      </c>
      <c r="I373" s="165" t="s">
        <v>482</v>
      </c>
      <c r="J373" s="167" t="s">
        <v>725</v>
      </c>
      <c r="K373" s="158">
        <v>286</v>
      </c>
      <c r="L373" s="158" t="s">
        <v>726</v>
      </c>
      <c r="M373" s="159" t="s">
        <v>1329</v>
      </c>
      <c r="N373" s="160">
        <v>3506438030</v>
      </c>
      <c r="O373" s="163"/>
      <c r="P373" s="155">
        <f t="shared" ref="P373:P387" si="23">N373-O373</f>
        <v>3506438030</v>
      </c>
    </row>
    <row r="374" spans="2:16" ht="14.1" customHeight="1" thickBot="1" x14ac:dyDescent="0.25">
      <c r="B374" s="147" t="s">
        <v>430</v>
      </c>
      <c r="C374" s="148"/>
      <c r="D374" s="148"/>
      <c r="E374" s="148"/>
      <c r="F374" s="148"/>
      <c r="G374" s="149"/>
      <c r="H374" s="156" t="s">
        <v>1138</v>
      </c>
      <c r="I374" s="156" t="s">
        <v>482</v>
      </c>
      <c r="J374" s="157" t="s">
        <v>1149</v>
      </c>
      <c r="K374" s="158">
        <v>286</v>
      </c>
      <c r="L374" s="158" t="s">
        <v>1402</v>
      </c>
      <c r="M374" s="159" t="s">
        <v>1150</v>
      </c>
      <c r="N374" s="160">
        <v>126467.27</v>
      </c>
      <c r="O374" s="163"/>
      <c r="P374" s="155">
        <f t="shared" si="23"/>
        <v>126467.27</v>
      </c>
    </row>
    <row r="375" spans="2:16" ht="14.1" customHeight="1" thickBot="1" x14ac:dyDescent="0.25">
      <c r="B375" s="147" t="s">
        <v>432</v>
      </c>
      <c r="C375" s="148"/>
      <c r="D375" s="148"/>
      <c r="E375" s="148"/>
      <c r="F375" s="148"/>
      <c r="G375" s="149"/>
      <c r="H375" s="156" t="s">
        <v>481</v>
      </c>
      <c r="I375" s="156" t="s">
        <v>1391</v>
      </c>
      <c r="J375" s="157" t="s">
        <v>1152</v>
      </c>
      <c r="K375" s="158">
        <v>56944</v>
      </c>
      <c r="L375" s="158" t="s">
        <v>484</v>
      </c>
      <c r="M375" s="159" t="s">
        <v>1153</v>
      </c>
      <c r="N375" s="160">
        <v>19884800.798000004</v>
      </c>
      <c r="O375" s="163"/>
      <c r="P375" s="155">
        <f t="shared" si="23"/>
        <v>19884800.798000004</v>
      </c>
    </row>
    <row r="376" spans="2:16" ht="14.1" customHeight="1" thickBot="1" x14ac:dyDescent="0.25">
      <c r="B376" s="147" t="s">
        <v>433</v>
      </c>
      <c r="C376" s="148"/>
      <c r="D376" s="148"/>
      <c r="E376" s="148"/>
      <c r="F376" s="148"/>
      <c r="G376" s="149"/>
      <c r="H376" s="156" t="s">
        <v>481</v>
      </c>
      <c r="I376" s="156" t="s">
        <v>1391</v>
      </c>
      <c r="J376" s="157" t="s">
        <v>1154</v>
      </c>
      <c r="K376" s="158">
        <v>57205</v>
      </c>
      <c r="L376" s="158" t="s">
        <v>484</v>
      </c>
      <c r="M376" s="159" t="s">
        <v>1155</v>
      </c>
      <c r="N376" s="160">
        <v>101936450.87199999</v>
      </c>
      <c r="O376" s="163"/>
      <c r="P376" s="155">
        <f t="shared" si="23"/>
        <v>101936450.87199999</v>
      </c>
    </row>
    <row r="377" spans="2:16" ht="14.1" customHeight="1" thickBot="1" x14ac:dyDescent="0.25">
      <c r="B377" s="147" t="s">
        <v>434</v>
      </c>
      <c r="C377" s="148"/>
      <c r="D377" s="148"/>
      <c r="E377" s="148"/>
      <c r="F377" s="148"/>
      <c r="G377" s="149"/>
      <c r="H377" s="156" t="s">
        <v>481</v>
      </c>
      <c r="I377" s="156" t="s">
        <v>1391</v>
      </c>
      <c r="J377" s="167" t="s">
        <v>725</v>
      </c>
      <c r="K377" s="158">
        <v>58017</v>
      </c>
      <c r="L377" s="158" t="s">
        <v>726</v>
      </c>
      <c r="M377" s="159" t="s">
        <v>1156</v>
      </c>
      <c r="N377" s="160">
        <v>357915541.12999994</v>
      </c>
      <c r="O377" s="163"/>
      <c r="P377" s="155">
        <f t="shared" si="23"/>
        <v>357915541.12999994</v>
      </c>
    </row>
    <row r="378" spans="2:16" ht="14.1" customHeight="1" thickBot="1" x14ac:dyDescent="0.25">
      <c r="B378" s="147" t="s">
        <v>435</v>
      </c>
      <c r="C378" s="148"/>
      <c r="D378" s="148"/>
      <c r="E378" s="148"/>
      <c r="F378" s="148"/>
      <c r="G378" s="149"/>
      <c r="H378" s="156" t="s">
        <v>1127</v>
      </c>
      <c r="I378" s="156" t="s">
        <v>482</v>
      </c>
      <c r="J378" s="157" t="s">
        <v>1157</v>
      </c>
      <c r="K378" s="158" t="s">
        <v>484</v>
      </c>
      <c r="L378" s="158" t="s">
        <v>1403</v>
      </c>
      <c r="M378" s="159" t="s">
        <v>1158</v>
      </c>
      <c r="N378" s="160">
        <v>237348825</v>
      </c>
      <c r="O378" s="163"/>
      <c r="P378" s="155">
        <f t="shared" si="23"/>
        <v>237348825</v>
      </c>
    </row>
    <row r="379" spans="2:16" ht="14.1" customHeight="1" thickBot="1" x14ac:dyDescent="0.25">
      <c r="B379" s="147" t="s">
        <v>436</v>
      </c>
      <c r="C379" s="148"/>
      <c r="D379" s="148"/>
      <c r="E379" s="148"/>
      <c r="F379" s="148"/>
      <c r="G379" s="149"/>
      <c r="H379" s="156" t="s">
        <v>481</v>
      </c>
      <c r="I379" s="156" t="s">
        <v>482</v>
      </c>
      <c r="J379" s="157" t="s">
        <v>1159</v>
      </c>
      <c r="K379" s="158" t="s">
        <v>1379</v>
      </c>
      <c r="L379" s="158" t="s">
        <v>1404</v>
      </c>
      <c r="M379" s="159" t="s">
        <v>1160</v>
      </c>
      <c r="N379" s="160">
        <v>52380964.333000004</v>
      </c>
      <c r="O379" s="163"/>
      <c r="P379" s="155">
        <f t="shared" si="23"/>
        <v>52380964.333000004</v>
      </c>
    </row>
    <row r="380" spans="2:16" ht="14.1" customHeight="1" thickBot="1" x14ac:dyDescent="0.25">
      <c r="B380" s="147" t="s">
        <v>437</v>
      </c>
      <c r="C380" s="148"/>
      <c r="D380" s="148"/>
      <c r="E380" s="148"/>
      <c r="F380" s="148"/>
      <c r="G380" s="149"/>
      <c r="H380" s="156" t="s">
        <v>481</v>
      </c>
      <c r="I380" s="156" t="s">
        <v>482</v>
      </c>
      <c r="J380" s="167" t="s">
        <v>725</v>
      </c>
      <c r="K380" s="158" t="s">
        <v>1384</v>
      </c>
      <c r="L380" s="158" t="s">
        <v>726</v>
      </c>
      <c r="M380" s="159" t="s">
        <v>1161</v>
      </c>
      <c r="N380" s="160">
        <v>685393220</v>
      </c>
      <c r="O380" s="163"/>
      <c r="P380" s="155">
        <f t="shared" si="23"/>
        <v>685393220</v>
      </c>
    </row>
    <row r="381" spans="2:16" ht="14.1" customHeight="1" thickBot="1" x14ac:dyDescent="0.25">
      <c r="B381" s="147" t="s">
        <v>438</v>
      </c>
      <c r="C381" s="148"/>
      <c r="D381" s="148"/>
      <c r="E381" s="148"/>
      <c r="F381" s="148"/>
      <c r="G381" s="149"/>
      <c r="H381" s="156" t="s">
        <v>1127</v>
      </c>
      <c r="I381" s="156" t="s">
        <v>482</v>
      </c>
      <c r="J381" s="157" t="s">
        <v>1162</v>
      </c>
      <c r="K381" s="158">
        <v>56271</v>
      </c>
      <c r="L381" s="158" t="s">
        <v>1405</v>
      </c>
      <c r="M381" s="159" t="s">
        <v>1163</v>
      </c>
      <c r="N381" s="160">
        <v>63230359.641999975</v>
      </c>
      <c r="O381" s="163"/>
      <c r="P381" s="155">
        <f t="shared" si="23"/>
        <v>63230359.641999975</v>
      </c>
    </row>
    <row r="382" spans="2:16" ht="12.75" customHeight="1" thickBot="1" x14ac:dyDescent="0.25">
      <c r="B382" s="147" t="s">
        <v>439</v>
      </c>
      <c r="C382" s="148"/>
      <c r="D382" s="148"/>
      <c r="E382" s="148"/>
      <c r="F382" s="148"/>
      <c r="G382" s="149"/>
      <c r="H382" s="156" t="s">
        <v>653</v>
      </c>
      <c r="I382" s="156" t="s">
        <v>482</v>
      </c>
      <c r="J382" s="157" t="s">
        <v>1354</v>
      </c>
      <c r="K382" s="158">
        <v>54238</v>
      </c>
      <c r="L382" s="158"/>
      <c r="M382" s="159" t="s">
        <v>1164</v>
      </c>
      <c r="N382" s="160">
        <v>338824086</v>
      </c>
      <c r="O382" s="163"/>
      <c r="P382" s="155">
        <f t="shared" si="23"/>
        <v>338824086</v>
      </c>
    </row>
    <row r="383" spans="2:16" ht="14.1" customHeight="1" thickBot="1" x14ac:dyDescent="0.25">
      <c r="B383" s="147" t="s">
        <v>440</v>
      </c>
      <c r="C383" s="148"/>
      <c r="D383" s="148"/>
      <c r="E383" s="148"/>
      <c r="F383" s="148"/>
      <c r="G383" s="149"/>
      <c r="H383" s="156" t="s">
        <v>543</v>
      </c>
      <c r="I383" s="165" t="s">
        <v>482</v>
      </c>
      <c r="J383" s="167" t="s">
        <v>725</v>
      </c>
      <c r="K383" s="158">
        <v>238</v>
      </c>
      <c r="L383" s="158" t="s">
        <v>726</v>
      </c>
      <c r="M383" s="159" t="s">
        <v>1165</v>
      </c>
      <c r="N383" s="160">
        <v>32461773</v>
      </c>
      <c r="O383" s="163"/>
      <c r="P383" s="155">
        <f t="shared" si="23"/>
        <v>32461773</v>
      </c>
    </row>
    <row r="384" spans="2:16" ht="14.1" customHeight="1" thickBot="1" x14ac:dyDescent="0.25">
      <c r="B384" s="147" t="s">
        <v>1307</v>
      </c>
      <c r="C384" s="148"/>
      <c r="D384" s="148"/>
      <c r="E384" s="148"/>
      <c r="F384" s="148"/>
      <c r="G384" s="149"/>
      <c r="H384" s="156" t="s">
        <v>543</v>
      </c>
      <c r="I384" s="156" t="s">
        <v>482</v>
      </c>
      <c r="J384" s="157" t="s">
        <v>1355</v>
      </c>
      <c r="K384" s="158">
        <v>745</v>
      </c>
      <c r="L384" s="158"/>
      <c r="M384" s="159" t="s">
        <v>1330</v>
      </c>
      <c r="N384" s="160">
        <v>0</v>
      </c>
      <c r="O384" s="163"/>
      <c r="P384" s="155">
        <f t="shared" si="23"/>
        <v>0</v>
      </c>
    </row>
    <row r="385" spans="2:16" ht="14.1" customHeight="1" thickBot="1" x14ac:dyDescent="0.25">
      <c r="B385" s="147" t="s">
        <v>1308</v>
      </c>
      <c r="C385" s="148"/>
      <c r="D385" s="148"/>
      <c r="E385" s="148"/>
      <c r="F385" s="148"/>
      <c r="G385" s="149"/>
      <c r="H385" s="156" t="s">
        <v>481</v>
      </c>
      <c r="I385" s="156" t="s">
        <v>482</v>
      </c>
      <c r="J385" s="157" t="s">
        <v>1166</v>
      </c>
      <c r="K385" s="158">
        <v>57359</v>
      </c>
      <c r="L385" s="158" t="s">
        <v>1406</v>
      </c>
      <c r="M385" s="159" t="s">
        <v>1167</v>
      </c>
      <c r="N385" s="160">
        <v>12752396</v>
      </c>
      <c r="O385" s="163"/>
      <c r="P385" s="155">
        <f t="shared" si="23"/>
        <v>12752396</v>
      </c>
    </row>
    <row r="386" spans="2:16" ht="14.1" customHeight="1" thickBot="1" x14ac:dyDescent="0.25">
      <c r="B386" s="147" t="s">
        <v>1309</v>
      </c>
      <c r="C386" s="148"/>
      <c r="D386" s="148"/>
      <c r="E386" s="148"/>
      <c r="F386" s="148"/>
      <c r="G386" s="149"/>
      <c r="H386" s="156" t="s">
        <v>481</v>
      </c>
      <c r="I386" s="156" t="s">
        <v>482</v>
      </c>
      <c r="J386" s="157" t="s">
        <v>1168</v>
      </c>
      <c r="K386" s="158">
        <v>57361</v>
      </c>
      <c r="L386" s="158" t="s">
        <v>1407</v>
      </c>
      <c r="M386" s="159" t="s">
        <v>1169</v>
      </c>
      <c r="N386" s="160">
        <v>40597417</v>
      </c>
      <c r="O386" s="163"/>
      <c r="P386" s="155">
        <f t="shared" si="23"/>
        <v>40597417</v>
      </c>
    </row>
    <row r="387" spans="2:16" ht="14.1" customHeight="1" thickBot="1" x14ac:dyDescent="0.25">
      <c r="B387" s="147" t="s">
        <v>1310</v>
      </c>
      <c r="C387" s="148"/>
      <c r="D387" s="148"/>
      <c r="E387" s="148"/>
      <c r="F387" s="148"/>
      <c r="G387" s="149"/>
      <c r="H387" s="156" t="s">
        <v>481</v>
      </c>
      <c r="I387" s="156" t="s">
        <v>482</v>
      </c>
      <c r="J387" s="157" t="s">
        <v>1170</v>
      </c>
      <c r="K387" s="158">
        <v>57360</v>
      </c>
      <c r="L387" s="158" t="s">
        <v>1408</v>
      </c>
      <c r="M387" s="159" t="s">
        <v>1171</v>
      </c>
      <c r="N387" s="160">
        <v>42696419</v>
      </c>
      <c r="O387" s="163"/>
      <c r="P387" s="155">
        <f t="shared" si="23"/>
        <v>42696419</v>
      </c>
    </row>
    <row r="388" spans="2:16" ht="14.1" customHeight="1" thickBot="1" x14ac:dyDescent="0.25">
      <c r="B388" s="147" t="s">
        <v>441</v>
      </c>
      <c r="C388" s="148"/>
      <c r="D388" s="148"/>
      <c r="E388" s="148"/>
      <c r="F388" s="148"/>
      <c r="G388" s="149"/>
      <c r="H388" s="156" t="s">
        <v>1364</v>
      </c>
      <c r="I388" s="156" t="s">
        <v>482</v>
      </c>
      <c r="J388" s="167" t="s">
        <v>725</v>
      </c>
      <c r="K388" s="158" t="s">
        <v>1385</v>
      </c>
      <c r="L388" s="158" t="s">
        <v>726</v>
      </c>
      <c r="M388" s="159" t="s">
        <v>1172</v>
      </c>
      <c r="N388" s="160">
        <v>619953442</v>
      </c>
      <c r="O388" s="163"/>
      <c r="P388" s="155">
        <f>N388-O388</f>
        <v>619953442</v>
      </c>
    </row>
    <row r="389" spans="2:16" ht="14.1" customHeight="1" thickBot="1" x14ac:dyDescent="0.25">
      <c r="B389" s="147" t="s">
        <v>442</v>
      </c>
      <c r="C389" s="148"/>
      <c r="D389" s="148"/>
      <c r="E389" s="148"/>
      <c r="F389" s="148"/>
      <c r="G389" s="149"/>
      <c r="H389" s="156" t="s">
        <v>653</v>
      </c>
      <c r="I389" s="156" t="s">
        <v>482</v>
      </c>
      <c r="J389" s="157" t="s">
        <v>1173</v>
      </c>
      <c r="K389" s="158">
        <v>56706</v>
      </c>
      <c r="L389" s="158" t="s">
        <v>1409</v>
      </c>
      <c r="M389" s="159" t="s">
        <v>1174</v>
      </c>
      <c r="N389" s="160">
        <v>66027676.890000001</v>
      </c>
      <c r="O389" s="163"/>
      <c r="P389" s="155">
        <f>N389-O389</f>
        <v>66027676.890000001</v>
      </c>
    </row>
    <row r="390" spans="2:16" ht="14.1" customHeight="1" thickBot="1" x14ac:dyDescent="0.25">
      <c r="B390" s="147" t="s">
        <v>443</v>
      </c>
      <c r="C390" s="148"/>
      <c r="D390" s="148"/>
      <c r="E390" s="148"/>
      <c r="F390" s="148"/>
      <c r="G390" s="149"/>
      <c r="H390" s="156" t="s">
        <v>653</v>
      </c>
      <c r="I390" s="156" t="s">
        <v>482</v>
      </c>
      <c r="J390" s="157" t="s">
        <v>1175</v>
      </c>
      <c r="K390" s="158">
        <v>56707</v>
      </c>
      <c r="L390" s="158" t="s">
        <v>1410</v>
      </c>
      <c r="M390" s="159" t="s">
        <v>1176</v>
      </c>
      <c r="N390" s="160">
        <v>65093359.998999998</v>
      </c>
      <c r="O390" s="163"/>
      <c r="P390" s="155">
        <f t="shared" ref="P390:P408" si="24">N390-O390</f>
        <v>65093359.998999998</v>
      </c>
    </row>
    <row r="391" spans="2:16" ht="14.1" customHeight="1" thickBot="1" x14ac:dyDescent="0.25">
      <c r="B391" s="147" t="s">
        <v>444</v>
      </c>
      <c r="C391" s="148"/>
      <c r="D391" s="148"/>
      <c r="E391" s="148"/>
      <c r="F391" s="148"/>
      <c r="G391" s="149"/>
      <c r="H391" s="156" t="s">
        <v>1127</v>
      </c>
      <c r="I391" s="156" t="s">
        <v>1390</v>
      </c>
      <c r="J391" s="157" t="s">
        <v>1177</v>
      </c>
      <c r="K391" s="158" t="s">
        <v>484</v>
      </c>
      <c r="L391" s="158" t="s">
        <v>484</v>
      </c>
      <c r="M391" s="159" t="s">
        <v>1178</v>
      </c>
      <c r="N391" s="160">
        <v>460177104</v>
      </c>
      <c r="O391" s="163"/>
      <c r="P391" s="155">
        <f t="shared" si="24"/>
        <v>460177104</v>
      </c>
    </row>
    <row r="392" spans="2:16" ht="14.1" customHeight="1" thickBot="1" x14ac:dyDescent="0.25">
      <c r="B392" s="162" t="s">
        <v>1372</v>
      </c>
      <c r="C392" s="148"/>
      <c r="D392" s="148"/>
      <c r="E392" s="148"/>
      <c r="F392" s="148"/>
      <c r="G392" s="149"/>
      <c r="H392" s="165" t="s">
        <v>1365</v>
      </c>
      <c r="I392" s="156" t="s">
        <v>1390</v>
      </c>
      <c r="J392" s="157"/>
      <c r="K392" s="158" t="s">
        <v>484</v>
      </c>
      <c r="L392" s="158"/>
      <c r="M392" s="159"/>
      <c r="N392" s="160"/>
      <c r="O392" s="168">
        <f>N391</f>
        <v>460177104</v>
      </c>
      <c r="P392" s="155">
        <f>N392-O392</f>
        <v>-460177104</v>
      </c>
    </row>
    <row r="393" spans="2:16" ht="14.1" customHeight="1" thickBot="1" x14ac:dyDescent="0.25">
      <c r="B393" s="147" t="s">
        <v>445</v>
      </c>
      <c r="C393" s="148"/>
      <c r="D393" s="148"/>
      <c r="E393" s="148"/>
      <c r="F393" s="148"/>
      <c r="G393" s="149"/>
      <c r="H393" s="156" t="s">
        <v>1127</v>
      </c>
      <c r="I393" s="156" t="s">
        <v>482</v>
      </c>
      <c r="J393" s="157" t="s">
        <v>1179</v>
      </c>
      <c r="K393" s="158">
        <v>56654</v>
      </c>
      <c r="L393" s="158" t="s">
        <v>1411</v>
      </c>
      <c r="M393" s="159" t="s">
        <v>1180</v>
      </c>
      <c r="N393" s="160">
        <v>266998805.796</v>
      </c>
      <c r="O393" s="163"/>
      <c r="P393" s="155">
        <f t="shared" si="24"/>
        <v>266998805.796</v>
      </c>
    </row>
    <row r="394" spans="2:16" ht="14.1" customHeight="1" thickBot="1" x14ac:dyDescent="0.25">
      <c r="B394" s="147" t="s">
        <v>446</v>
      </c>
      <c r="C394" s="148"/>
      <c r="D394" s="148"/>
      <c r="E394" s="148"/>
      <c r="F394" s="148"/>
      <c r="G394" s="149"/>
      <c r="H394" s="156" t="s">
        <v>481</v>
      </c>
      <c r="I394" s="156" t="s">
        <v>482</v>
      </c>
      <c r="J394" s="167" t="s">
        <v>725</v>
      </c>
      <c r="K394" s="158">
        <v>57439</v>
      </c>
      <c r="L394" s="158" t="s">
        <v>726</v>
      </c>
      <c r="M394" s="159" t="s">
        <v>1181</v>
      </c>
      <c r="N394" s="160">
        <v>578927308.59199989</v>
      </c>
      <c r="O394" s="163"/>
      <c r="P394" s="155">
        <f t="shared" si="24"/>
        <v>578927308.59199989</v>
      </c>
    </row>
    <row r="395" spans="2:16" ht="14.1" customHeight="1" thickBot="1" x14ac:dyDescent="0.25">
      <c r="B395" s="147" t="s">
        <v>447</v>
      </c>
      <c r="C395" s="148"/>
      <c r="D395" s="148"/>
      <c r="E395" s="148"/>
      <c r="F395" s="148"/>
      <c r="G395" s="149"/>
      <c r="H395" s="156" t="s">
        <v>481</v>
      </c>
      <c r="I395" s="156" t="s">
        <v>482</v>
      </c>
      <c r="J395" s="157" t="s">
        <v>1182</v>
      </c>
      <c r="K395" s="158">
        <v>57439</v>
      </c>
      <c r="L395" s="158" t="s">
        <v>1412</v>
      </c>
      <c r="M395" s="159" t="s">
        <v>1183</v>
      </c>
      <c r="N395" s="160">
        <v>110330523.00199999</v>
      </c>
      <c r="O395" s="163"/>
      <c r="P395" s="155">
        <f t="shared" si="24"/>
        <v>110330523.00199999</v>
      </c>
    </row>
    <row r="396" spans="2:16" ht="14.1" customHeight="1" thickBot="1" x14ac:dyDescent="0.25">
      <c r="B396" s="147" t="s">
        <v>448</v>
      </c>
      <c r="C396" s="148"/>
      <c r="D396" s="148"/>
      <c r="E396" s="148"/>
      <c r="F396" s="148"/>
      <c r="G396" s="149"/>
      <c r="H396" s="156" t="s">
        <v>1364</v>
      </c>
      <c r="I396" s="156" t="s">
        <v>482</v>
      </c>
      <c r="J396" s="157" t="s">
        <v>1184</v>
      </c>
      <c r="K396" s="158" t="s">
        <v>1380</v>
      </c>
      <c r="L396" s="158" t="s">
        <v>1413</v>
      </c>
      <c r="M396" s="159" t="s">
        <v>1185</v>
      </c>
      <c r="N396" s="160">
        <v>209858960.81900001</v>
      </c>
      <c r="O396" s="163"/>
      <c r="P396" s="155">
        <f t="shared" si="24"/>
        <v>209858960.81900001</v>
      </c>
    </row>
    <row r="397" spans="2:16" ht="14.1" customHeight="1" thickBot="1" x14ac:dyDescent="0.25">
      <c r="B397" s="147" t="s">
        <v>449</v>
      </c>
      <c r="C397" s="148"/>
      <c r="D397" s="148"/>
      <c r="E397" s="148"/>
      <c r="F397" s="148"/>
      <c r="G397" s="149"/>
      <c r="H397" s="156" t="s">
        <v>1364</v>
      </c>
      <c r="I397" s="156" t="s">
        <v>482</v>
      </c>
      <c r="J397" s="157" t="s">
        <v>1186</v>
      </c>
      <c r="K397" s="158" t="s">
        <v>1381</v>
      </c>
      <c r="L397" s="158" t="s">
        <v>1414</v>
      </c>
      <c r="M397" s="159" t="s">
        <v>1187</v>
      </c>
      <c r="N397" s="160">
        <v>224002600.61500001</v>
      </c>
      <c r="O397" s="163"/>
      <c r="P397" s="155">
        <f t="shared" si="24"/>
        <v>224002600.61500001</v>
      </c>
    </row>
    <row r="398" spans="2:16" ht="14.1" customHeight="1" thickBot="1" x14ac:dyDescent="0.25">
      <c r="B398" s="147" t="s">
        <v>451</v>
      </c>
      <c r="C398" s="148"/>
      <c r="D398" s="148"/>
      <c r="E398" s="148"/>
      <c r="F398" s="148"/>
      <c r="G398" s="149"/>
      <c r="H398" s="156" t="s">
        <v>1127</v>
      </c>
      <c r="I398" s="156" t="s">
        <v>1389</v>
      </c>
      <c r="J398" s="157" t="s">
        <v>1190</v>
      </c>
      <c r="K398" s="158">
        <v>56468</v>
      </c>
      <c r="L398" s="158" t="s">
        <v>484</v>
      </c>
      <c r="M398" s="159" t="s">
        <v>1191</v>
      </c>
      <c r="N398" s="160">
        <v>206717701.02654302</v>
      </c>
      <c r="O398" s="163"/>
      <c r="P398" s="155">
        <f t="shared" si="24"/>
        <v>206717701.02654302</v>
      </c>
    </row>
    <row r="399" spans="2:16" ht="14.1" customHeight="1" thickBot="1" x14ac:dyDescent="0.25">
      <c r="B399" s="147" t="s">
        <v>452</v>
      </c>
      <c r="C399" s="148"/>
      <c r="D399" s="148"/>
      <c r="E399" s="148"/>
      <c r="F399" s="148"/>
      <c r="G399" s="149"/>
      <c r="H399" s="156" t="s">
        <v>1127</v>
      </c>
      <c r="I399" s="156" t="s">
        <v>1389</v>
      </c>
      <c r="J399" s="157" t="s">
        <v>1192</v>
      </c>
      <c r="K399" s="158">
        <v>56468</v>
      </c>
      <c r="L399" s="158" t="s">
        <v>484</v>
      </c>
      <c r="M399" s="159" t="s">
        <v>1193</v>
      </c>
      <c r="N399" s="160">
        <v>213617999.91</v>
      </c>
      <c r="O399" s="163"/>
      <c r="P399" s="155">
        <f t="shared" si="24"/>
        <v>213617999.91</v>
      </c>
    </row>
    <row r="400" spans="2:16" ht="14.1" customHeight="1" thickBot="1" x14ac:dyDescent="0.25">
      <c r="B400" s="147" t="s">
        <v>453</v>
      </c>
      <c r="C400" s="148"/>
      <c r="D400" s="148"/>
      <c r="E400" s="148"/>
      <c r="F400" s="148"/>
      <c r="G400" s="149"/>
      <c r="H400" s="156" t="s">
        <v>1138</v>
      </c>
      <c r="I400" s="156" t="s">
        <v>482</v>
      </c>
      <c r="J400" s="157" t="s">
        <v>1194</v>
      </c>
      <c r="K400" s="158">
        <v>10480</v>
      </c>
      <c r="L400" s="158" t="s">
        <v>1415</v>
      </c>
      <c r="M400" s="159" t="s">
        <v>1195</v>
      </c>
      <c r="N400" s="160">
        <v>51448354</v>
      </c>
      <c r="O400" s="163"/>
      <c r="P400" s="155">
        <f t="shared" si="24"/>
        <v>51448354</v>
      </c>
    </row>
    <row r="401" spans="2:16" ht="14.1" customHeight="1" thickBot="1" x14ac:dyDescent="0.25">
      <c r="B401" s="147" t="s">
        <v>454</v>
      </c>
      <c r="C401" s="148"/>
      <c r="D401" s="148"/>
      <c r="E401" s="148"/>
      <c r="F401" s="148"/>
      <c r="G401" s="149"/>
      <c r="H401" s="156" t="s">
        <v>1138</v>
      </c>
      <c r="I401" s="156" t="s">
        <v>482</v>
      </c>
      <c r="J401" s="157" t="s">
        <v>1196</v>
      </c>
      <c r="K401" s="158">
        <v>10481</v>
      </c>
      <c r="L401" s="158" t="s">
        <v>1416</v>
      </c>
      <c r="M401" s="159" t="s">
        <v>1197</v>
      </c>
      <c r="N401" s="160">
        <v>88729765</v>
      </c>
      <c r="O401" s="163"/>
      <c r="P401" s="155">
        <f t="shared" si="24"/>
        <v>88729765</v>
      </c>
    </row>
    <row r="402" spans="2:16" ht="14.1" customHeight="1" thickBot="1" x14ac:dyDescent="0.25">
      <c r="B402" s="147" t="s">
        <v>455</v>
      </c>
      <c r="C402" s="148"/>
      <c r="D402" s="148"/>
      <c r="E402" s="148"/>
      <c r="F402" s="148"/>
      <c r="G402" s="149"/>
      <c r="H402" s="156" t="s">
        <v>481</v>
      </c>
      <c r="I402" s="156" t="s">
        <v>1388</v>
      </c>
      <c r="J402" s="167" t="s">
        <v>725</v>
      </c>
      <c r="K402" s="158">
        <v>57707</v>
      </c>
      <c r="L402" s="158" t="s">
        <v>726</v>
      </c>
      <c r="M402" s="159" t="s">
        <v>1198</v>
      </c>
      <c r="N402" s="160">
        <v>397595841.71399999</v>
      </c>
      <c r="O402" s="163"/>
      <c r="P402" s="155">
        <f t="shared" si="24"/>
        <v>397595841.71399999</v>
      </c>
    </row>
    <row r="403" spans="2:16" ht="14.1" customHeight="1" thickBot="1" x14ac:dyDescent="0.25">
      <c r="B403" s="147" t="s">
        <v>456</v>
      </c>
      <c r="C403" s="148"/>
      <c r="D403" s="148"/>
      <c r="E403" s="148"/>
      <c r="F403" s="148"/>
      <c r="G403" s="149"/>
      <c r="H403" s="156" t="s">
        <v>1364</v>
      </c>
      <c r="I403" s="156" t="s">
        <v>482</v>
      </c>
      <c r="J403" s="167" t="s">
        <v>725</v>
      </c>
      <c r="K403" s="158">
        <v>57331</v>
      </c>
      <c r="L403" s="158" t="s">
        <v>726</v>
      </c>
      <c r="M403" s="159" t="s">
        <v>1199</v>
      </c>
      <c r="N403" s="160">
        <v>503597122.05199993</v>
      </c>
      <c r="O403" s="163"/>
      <c r="P403" s="155">
        <f t="shared" si="24"/>
        <v>503597122.05199993</v>
      </c>
    </row>
    <row r="404" spans="2:16" ht="14.1" customHeight="1" thickBot="1" x14ac:dyDescent="0.25">
      <c r="B404" s="147" t="s">
        <v>457</v>
      </c>
      <c r="C404" s="148"/>
      <c r="D404" s="148"/>
      <c r="E404" s="148"/>
      <c r="F404" s="148"/>
      <c r="G404" s="149"/>
      <c r="H404" s="156" t="s">
        <v>1127</v>
      </c>
      <c r="I404" s="156" t="s">
        <v>482</v>
      </c>
      <c r="J404" s="157" t="s">
        <v>1200</v>
      </c>
      <c r="K404" s="158">
        <v>57201</v>
      </c>
      <c r="L404" s="158" t="s">
        <v>1417</v>
      </c>
      <c r="M404" s="159" t="s">
        <v>1201</v>
      </c>
      <c r="N404" s="160">
        <v>97108859.700000003</v>
      </c>
      <c r="O404" s="163"/>
      <c r="P404" s="155">
        <f t="shared" si="24"/>
        <v>97108859.700000003</v>
      </c>
    </row>
    <row r="405" spans="2:16" ht="14.1" customHeight="1" thickBot="1" x14ac:dyDescent="0.25">
      <c r="B405" s="147" t="s">
        <v>458</v>
      </c>
      <c r="C405" s="148"/>
      <c r="D405" s="148"/>
      <c r="E405" s="148"/>
      <c r="F405" s="148"/>
      <c r="G405" s="149"/>
      <c r="H405" s="156" t="s">
        <v>1127</v>
      </c>
      <c r="I405" s="156" t="s">
        <v>482</v>
      </c>
      <c r="J405" s="157" t="s">
        <v>1202</v>
      </c>
      <c r="K405" s="158">
        <v>57701</v>
      </c>
      <c r="L405" s="158" t="s">
        <v>1417</v>
      </c>
      <c r="M405" s="159" t="s">
        <v>1203</v>
      </c>
      <c r="N405" s="160">
        <v>219489963</v>
      </c>
      <c r="O405" s="163"/>
      <c r="P405" s="155">
        <f t="shared" si="24"/>
        <v>219489963</v>
      </c>
    </row>
    <row r="406" spans="2:16" ht="14.1" customHeight="1" thickBot="1" x14ac:dyDescent="0.25">
      <c r="B406" s="147" t="s">
        <v>459</v>
      </c>
      <c r="C406" s="148"/>
      <c r="D406" s="148"/>
      <c r="E406" s="148"/>
      <c r="F406" s="148"/>
      <c r="G406" s="149"/>
      <c r="H406" s="156" t="s">
        <v>653</v>
      </c>
      <c r="I406" s="156" t="s">
        <v>482</v>
      </c>
      <c r="J406" s="157" t="s">
        <v>1204</v>
      </c>
      <c r="K406" s="158">
        <v>54626</v>
      </c>
      <c r="L406" s="158" t="s">
        <v>1418</v>
      </c>
      <c r="M406" s="159" t="s">
        <v>1205</v>
      </c>
      <c r="N406" s="160">
        <v>249147225</v>
      </c>
      <c r="O406" s="163"/>
      <c r="P406" s="155">
        <f t="shared" si="24"/>
        <v>249147225</v>
      </c>
    </row>
    <row r="407" spans="2:16" ht="14.1" customHeight="1" thickBot="1" x14ac:dyDescent="0.25">
      <c r="B407" s="147" t="s">
        <v>1311</v>
      </c>
      <c r="C407" s="148"/>
      <c r="D407" s="148"/>
      <c r="E407" s="148"/>
      <c r="F407" s="148"/>
      <c r="G407" s="149"/>
      <c r="H407" s="165" t="s">
        <v>1000</v>
      </c>
      <c r="I407" s="165" t="s">
        <v>482</v>
      </c>
      <c r="J407" s="167" t="s">
        <v>725</v>
      </c>
      <c r="K407" s="158" t="s">
        <v>725</v>
      </c>
      <c r="L407" s="158" t="s">
        <v>726</v>
      </c>
      <c r="M407" s="159" t="s">
        <v>1206</v>
      </c>
      <c r="N407" s="160">
        <v>50610747</v>
      </c>
      <c r="O407" s="163"/>
      <c r="P407" s="155">
        <f t="shared" si="24"/>
        <v>50610747</v>
      </c>
    </row>
    <row r="408" spans="2:16" ht="14.1" customHeight="1" thickBot="1" x14ac:dyDescent="0.25">
      <c r="B408" s="147" t="s">
        <v>460</v>
      </c>
      <c r="C408" s="148"/>
      <c r="D408" s="148"/>
      <c r="E408" s="148"/>
      <c r="F408" s="148"/>
      <c r="G408" s="149"/>
      <c r="H408" s="156" t="s">
        <v>1127</v>
      </c>
      <c r="I408" s="156" t="s">
        <v>482</v>
      </c>
      <c r="J408" s="157" t="s">
        <v>1207</v>
      </c>
      <c r="K408" s="158">
        <v>58154</v>
      </c>
      <c r="L408" s="158" t="s">
        <v>1419</v>
      </c>
      <c r="M408" s="159" t="s">
        <v>1208</v>
      </c>
      <c r="N408" s="160">
        <v>405370229</v>
      </c>
      <c r="O408" s="163"/>
      <c r="P408" s="155">
        <f t="shared" si="24"/>
        <v>405370229</v>
      </c>
    </row>
    <row r="409" spans="2:16" ht="14.1" customHeight="1" thickBot="1" x14ac:dyDescent="0.25">
      <c r="B409" s="147" t="s">
        <v>462</v>
      </c>
      <c r="C409" s="148"/>
      <c r="D409" s="148"/>
      <c r="E409" s="148"/>
      <c r="F409" s="148"/>
      <c r="G409" s="149"/>
      <c r="H409" s="156" t="s">
        <v>481</v>
      </c>
      <c r="I409" s="156" t="s">
        <v>482</v>
      </c>
      <c r="J409" s="157" t="s">
        <v>1211</v>
      </c>
      <c r="K409" s="158">
        <v>58718</v>
      </c>
      <c r="L409" s="158" t="s">
        <v>1420</v>
      </c>
      <c r="M409" s="159" t="s">
        <v>1212</v>
      </c>
      <c r="N409" s="160">
        <v>30684861.914000005</v>
      </c>
      <c r="O409" s="163"/>
      <c r="P409" s="155">
        <f t="shared" ref="P409:P415" si="25">N409-O409</f>
        <v>30684861.914000005</v>
      </c>
    </row>
    <row r="410" spans="2:16" ht="14.1" customHeight="1" thickBot="1" x14ac:dyDescent="0.25">
      <c r="B410" s="147" t="s">
        <v>1312</v>
      </c>
      <c r="C410" s="148"/>
      <c r="D410" s="148"/>
      <c r="E410" s="148"/>
      <c r="F410" s="148"/>
      <c r="G410" s="149"/>
      <c r="H410" s="165" t="s">
        <v>1000</v>
      </c>
      <c r="I410" s="165" t="s">
        <v>482</v>
      </c>
      <c r="J410" s="167" t="s">
        <v>725</v>
      </c>
      <c r="K410" s="158" t="s">
        <v>725</v>
      </c>
      <c r="L410" s="158" t="s">
        <v>726</v>
      </c>
      <c r="M410" s="159" t="s">
        <v>1213</v>
      </c>
      <c r="N410" s="160">
        <v>19876084</v>
      </c>
      <c r="O410" s="163"/>
      <c r="P410" s="155">
        <f t="shared" si="25"/>
        <v>19876084</v>
      </c>
    </row>
    <row r="411" spans="2:16" ht="14.1" customHeight="1" thickBot="1" x14ac:dyDescent="0.25">
      <c r="B411" s="147" t="s">
        <v>463</v>
      </c>
      <c r="C411" s="148"/>
      <c r="D411" s="148"/>
      <c r="E411" s="148"/>
      <c r="F411" s="148"/>
      <c r="G411" s="149"/>
      <c r="H411" s="156" t="s">
        <v>481</v>
      </c>
      <c r="I411" s="156" t="s">
        <v>482</v>
      </c>
      <c r="J411" s="157" t="s">
        <v>1214</v>
      </c>
      <c r="K411" s="158" t="s">
        <v>1382</v>
      </c>
      <c r="L411" s="158" t="s">
        <v>1421</v>
      </c>
      <c r="M411" s="159" t="s">
        <v>1215</v>
      </c>
      <c r="N411" s="160">
        <v>53130320</v>
      </c>
      <c r="O411" s="163"/>
      <c r="P411" s="155">
        <f t="shared" si="25"/>
        <v>53130320</v>
      </c>
    </row>
    <row r="412" spans="2:16" ht="14.1" customHeight="1" thickBot="1" x14ac:dyDescent="0.25">
      <c r="B412" s="147" t="s">
        <v>464</v>
      </c>
      <c r="C412" s="148"/>
      <c r="D412" s="148"/>
      <c r="E412" s="148"/>
      <c r="F412" s="148"/>
      <c r="G412" s="149"/>
      <c r="H412" s="156" t="s">
        <v>1127</v>
      </c>
      <c r="I412" s="156" t="s">
        <v>482</v>
      </c>
      <c r="J412" s="157" t="s">
        <v>1216</v>
      </c>
      <c r="K412" s="158">
        <v>56362</v>
      </c>
      <c r="L412" s="158" t="s">
        <v>1422</v>
      </c>
      <c r="M412" s="159" t="s">
        <v>1217</v>
      </c>
      <c r="N412" s="160">
        <v>209307669.06000003</v>
      </c>
      <c r="O412" s="163"/>
      <c r="P412" s="155">
        <f t="shared" si="25"/>
        <v>209307669.06000003</v>
      </c>
    </row>
    <row r="413" spans="2:16" ht="14.1" customHeight="1" thickBot="1" x14ac:dyDescent="0.25">
      <c r="B413" s="147" t="s">
        <v>465</v>
      </c>
      <c r="C413" s="148"/>
      <c r="D413" s="148"/>
      <c r="E413" s="148"/>
      <c r="F413" s="148"/>
      <c r="G413" s="149"/>
      <c r="H413" s="156" t="s">
        <v>1127</v>
      </c>
      <c r="I413" s="156" t="s">
        <v>482</v>
      </c>
      <c r="J413" s="157" t="s">
        <v>1218</v>
      </c>
      <c r="K413" s="158">
        <v>56874</v>
      </c>
      <c r="L413" s="158" t="s">
        <v>1423</v>
      </c>
      <c r="M413" s="159" t="s">
        <v>1219</v>
      </c>
      <c r="N413" s="160">
        <v>412937635.99999988</v>
      </c>
      <c r="O413" s="163"/>
      <c r="P413" s="155">
        <f t="shared" si="25"/>
        <v>412937635.99999988</v>
      </c>
    </row>
    <row r="414" spans="2:16" ht="14.1" customHeight="1" thickBot="1" x14ac:dyDescent="0.25">
      <c r="B414" s="147" t="s">
        <v>466</v>
      </c>
      <c r="C414" s="148"/>
      <c r="D414" s="148"/>
      <c r="E414" s="148"/>
      <c r="F414" s="148"/>
      <c r="G414" s="149"/>
      <c r="H414" s="156" t="s">
        <v>1127</v>
      </c>
      <c r="I414" s="156" t="s">
        <v>482</v>
      </c>
      <c r="J414" s="157" t="s">
        <v>1220</v>
      </c>
      <c r="K414" s="158">
        <v>57586</v>
      </c>
      <c r="L414" s="158" t="s">
        <v>1424</v>
      </c>
      <c r="M414" s="159" t="s">
        <v>1221</v>
      </c>
      <c r="N414" s="160">
        <v>270209091</v>
      </c>
      <c r="O414" s="163"/>
      <c r="P414" s="155">
        <f t="shared" si="25"/>
        <v>270209091</v>
      </c>
    </row>
    <row r="415" spans="2:16" ht="14.1" customHeight="1" thickBot="1" x14ac:dyDescent="0.25">
      <c r="B415" s="147" t="s">
        <v>1313</v>
      </c>
      <c r="C415" s="148"/>
      <c r="D415" s="148"/>
      <c r="E415" s="148"/>
      <c r="F415" s="148"/>
      <c r="G415" s="149"/>
      <c r="H415" s="156" t="s">
        <v>1127</v>
      </c>
      <c r="I415" s="156" t="s">
        <v>482</v>
      </c>
      <c r="J415" s="157" t="s">
        <v>1222</v>
      </c>
      <c r="K415" s="158">
        <v>57725</v>
      </c>
      <c r="L415" s="158" t="s">
        <v>1425</v>
      </c>
      <c r="M415" s="159" t="s">
        <v>1223</v>
      </c>
      <c r="N415" s="160">
        <v>300591526</v>
      </c>
      <c r="O415" s="163"/>
      <c r="P415" s="155">
        <f t="shared" si="25"/>
        <v>300591526</v>
      </c>
    </row>
    <row r="416" spans="2:16" ht="14.1" customHeight="1" thickBot="1" x14ac:dyDescent="0.25">
      <c r="B416" s="147" t="s">
        <v>467</v>
      </c>
      <c r="C416" s="148"/>
      <c r="D416" s="148"/>
      <c r="E416" s="148"/>
      <c r="F416" s="148"/>
      <c r="G416" s="149"/>
      <c r="H416" s="156" t="s">
        <v>543</v>
      </c>
      <c r="I416" s="165" t="s">
        <v>482</v>
      </c>
      <c r="J416" s="167" t="s">
        <v>725</v>
      </c>
      <c r="K416" s="158" t="s">
        <v>725</v>
      </c>
      <c r="L416" s="158" t="s">
        <v>726</v>
      </c>
      <c r="M416" s="159" t="s">
        <v>1224</v>
      </c>
      <c r="N416" s="160">
        <v>54022973</v>
      </c>
      <c r="O416" s="163"/>
      <c r="P416" s="155">
        <f t="shared" ref="P416:P433" si="26">N416-O416</f>
        <v>54022973</v>
      </c>
    </row>
    <row r="417" spans="2:16" ht="14.1" customHeight="1" thickBot="1" x14ac:dyDescent="0.25">
      <c r="B417" s="147" t="s">
        <v>468</v>
      </c>
      <c r="C417" s="148"/>
      <c r="D417" s="148"/>
      <c r="E417" s="148"/>
      <c r="F417" s="148"/>
      <c r="G417" s="149"/>
      <c r="H417" s="165" t="s">
        <v>653</v>
      </c>
      <c r="I417" s="165" t="s">
        <v>482</v>
      </c>
      <c r="J417" s="167" t="s">
        <v>725</v>
      </c>
      <c r="K417" s="158" t="s">
        <v>484</v>
      </c>
      <c r="L417" s="158" t="s">
        <v>726</v>
      </c>
      <c r="M417" s="159" t="s">
        <v>1225</v>
      </c>
      <c r="N417" s="160">
        <v>97580666.666666657</v>
      </c>
      <c r="O417" s="163"/>
      <c r="P417" s="155">
        <f t="shared" si="26"/>
        <v>97580666.666666657</v>
      </c>
    </row>
    <row r="418" spans="2:16" ht="14.1" customHeight="1" thickBot="1" x14ac:dyDescent="0.25">
      <c r="B418" s="147" t="s">
        <v>468</v>
      </c>
      <c r="C418" s="148"/>
      <c r="D418" s="148"/>
      <c r="E418" s="148"/>
      <c r="F418" s="148"/>
      <c r="G418" s="149"/>
      <c r="H418" s="165" t="s">
        <v>1365</v>
      </c>
      <c r="I418" s="165" t="s">
        <v>482</v>
      </c>
      <c r="J418" s="167" t="s">
        <v>725</v>
      </c>
      <c r="K418" s="158" t="s">
        <v>484</v>
      </c>
      <c r="L418" s="158" t="s">
        <v>726</v>
      </c>
      <c r="M418" s="159"/>
      <c r="N418" s="160"/>
      <c r="O418" s="168">
        <f>N417</f>
        <v>97580666.666666657</v>
      </c>
      <c r="P418" s="155">
        <f>N418-O418</f>
        <v>-97580666.666666657</v>
      </c>
    </row>
    <row r="419" spans="2:16" ht="14.1" customHeight="1" thickBot="1" x14ac:dyDescent="0.25">
      <c r="B419" s="147" t="s">
        <v>471</v>
      </c>
      <c r="C419" s="148"/>
      <c r="D419" s="148"/>
      <c r="E419" s="148"/>
      <c r="F419" s="148"/>
      <c r="G419" s="149"/>
      <c r="H419" s="156" t="s">
        <v>543</v>
      </c>
      <c r="I419" s="156" t="s">
        <v>482</v>
      </c>
      <c r="J419" s="157" t="s">
        <v>1230</v>
      </c>
      <c r="K419" s="158">
        <v>54308</v>
      </c>
      <c r="L419" s="158" t="s">
        <v>1426</v>
      </c>
      <c r="M419" s="159" t="s">
        <v>1231</v>
      </c>
      <c r="N419" s="160">
        <v>4223467</v>
      </c>
      <c r="O419" s="163"/>
      <c r="P419" s="155">
        <f t="shared" si="26"/>
        <v>4223467</v>
      </c>
    </row>
    <row r="420" spans="2:16" ht="14.1" customHeight="1" thickBot="1" x14ac:dyDescent="0.25">
      <c r="B420" s="147" t="s">
        <v>472</v>
      </c>
      <c r="C420" s="148"/>
      <c r="D420" s="148"/>
      <c r="E420" s="148"/>
      <c r="F420" s="148"/>
      <c r="G420" s="149"/>
      <c r="H420" s="165" t="s">
        <v>481</v>
      </c>
      <c r="I420" s="156" t="s">
        <v>482</v>
      </c>
      <c r="J420" s="167" t="s">
        <v>725</v>
      </c>
      <c r="K420" s="158">
        <v>57695</v>
      </c>
      <c r="L420" s="158" t="s">
        <v>726</v>
      </c>
      <c r="M420" s="159" t="s">
        <v>1232</v>
      </c>
      <c r="N420" s="160">
        <v>1301338060</v>
      </c>
      <c r="O420" s="163"/>
      <c r="P420" s="155">
        <f t="shared" si="26"/>
        <v>1301338060</v>
      </c>
    </row>
    <row r="421" spans="2:16" ht="14.1" customHeight="1" thickBot="1" x14ac:dyDescent="0.25">
      <c r="B421" s="147" t="s">
        <v>473</v>
      </c>
      <c r="C421" s="148"/>
      <c r="D421" s="148"/>
      <c r="E421" s="148"/>
      <c r="F421" s="148"/>
      <c r="G421" s="149"/>
      <c r="H421" s="156" t="s">
        <v>1127</v>
      </c>
      <c r="I421" s="156" t="s">
        <v>1392</v>
      </c>
      <c r="J421" s="157" t="s">
        <v>1233</v>
      </c>
      <c r="K421" s="158">
        <v>57188</v>
      </c>
      <c r="L421" s="158" t="s">
        <v>484</v>
      </c>
      <c r="M421" s="159" t="s">
        <v>1234</v>
      </c>
      <c r="N421" s="160">
        <v>237043382</v>
      </c>
      <c r="O421" s="163"/>
      <c r="P421" s="155">
        <f t="shared" si="26"/>
        <v>237043382</v>
      </c>
    </row>
    <row r="422" spans="2:16" ht="14.1" customHeight="1" thickBot="1" x14ac:dyDescent="0.25">
      <c r="B422" s="147" t="s">
        <v>474</v>
      </c>
      <c r="C422" s="148"/>
      <c r="D422" s="148"/>
      <c r="E422" s="148"/>
      <c r="F422" s="148"/>
      <c r="G422" s="149"/>
      <c r="H422" s="156" t="s">
        <v>1127</v>
      </c>
      <c r="I422" s="156" t="s">
        <v>482</v>
      </c>
      <c r="J422" s="157" t="s">
        <v>1235</v>
      </c>
      <c r="K422" s="158">
        <v>57700</v>
      </c>
      <c r="L422" s="158" t="s">
        <v>1427</v>
      </c>
      <c r="M422" s="159" t="s">
        <v>1236</v>
      </c>
      <c r="N422" s="160">
        <v>247875339</v>
      </c>
      <c r="O422" s="163"/>
      <c r="P422" s="155">
        <f t="shared" si="26"/>
        <v>247875339</v>
      </c>
    </row>
    <row r="423" spans="2:16" ht="14.1" customHeight="1" thickBot="1" x14ac:dyDescent="0.25">
      <c r="B423" s="147" t="s">
        <v>475</v>
      </c>
      <c r="C423" s="148"/>
      <c r="D423" s="148"/>
      <c r="E423" s="148"/>
      <c r="F423" s="148"/>
      <c r="G423" s="149"/>
      <c r="H423" s="156" t="s">
        <v>653</v>
      </c>
      <c r="I423" s="156" t="s">
        <v>482</v>
      </c>
      <c r="J423" s="157" t="s">
        <v>1237</v>
      </c>
      <c r="K423" s="158">
        <v>50293</v>
      </c>
      <c r="L423" s="158" t="s">
        <v>1428</v>
      </c>
      <c r="M423" s="159" t="s">
        <v>1238</v>
      </c>
      <c r="N423" s="160">
        <v>154010111</v>
      </c>
      <c r="O423" s="163"/>
      <c r="P423" s="155">
        <f t="shared" si="26"/>
        <v>154010111</v>
      </c>
    </row>
    <row r="424" spans="2:16" ht="14.1" customHeight="1" thickBot="1" x14ac:dyDescent="0.25">
      <c r="B424" s="147" t="s">
        <v>478</v>
      </c>
      <c r="C424" s="148"/>
      <c r="D424" s="148"/>
      <c r="E424" s="148"/>
      <c r="F424" s="148"/>
      <c r="G424" s="149"/>
      <c r="H424" s="156" t="s">
        <v>481</v>
      </c>
      <c r="I424" s="156" t="s">
        <v>482</v>
      </c>
      <c r="J424" s="157" t="s">
        <v>1243</v>
      </c>
      <c r="K424" s="158">
        <v>58616</v>
      </c>
      <c r="L424" s="158" t="s">
        <v>1429</v>
      </c>
      <c r="M424" s="159" t="s">
        <v>1244</v>
      </c>
      <c r="N424" s="160">
        <v>45723816</v>
      </c>
      <c r="O424" s="163"/>
      <c r="P424" s="155">
        <f t="shared" si="26"/>
        <v>45723816</v>
      </c>
    </row>
    <row r="425" spans="2:16" ht="14.1" customHeight="1" thickBot="1" x14ac:dyDescent="0.25">
      <c r="B425" s="147" t="s">
        <v>479</v>
      </c>
      <c r="C425" s="148"/>
      <c r="D425" s="148"/>
      <c r="E425" s="148"/>
      <c r="F425" s="148"/>
      <c r="G425" s="149"/>
      <c r="H425" s="156" t="s">
        <v>481</v>
      </c>
      <c r="I425" s="156" t="s">
        <v>482</v>
      </c>
      <c r="J425" s="157" t="s">
        <v>1245</v>
      </c>
      <c r="K425" s="158">
        <v>58373</v>
      </c>
      <c r="L425" s="158" t="s">
        <v>1430</v>
      </c>
      <c r="M425" s="159" t="s">
        <v>1246</v>
      </c>
      <c r="N425" s="160">
        <v>52921416.382999994</v>
      </c>
      <c r="O425" s="163"/>
      <c r="P425" s="155">
        <f t="shared" si="26"/>
        <v>52921416.382999994</v>
      </c>
    </row>
    <row r="426" spans="2:16" ht="14.1" customHeight="1" thickBot="1" x14ac:dyDescent="0.25">
      <c r="B426" s="147" t="s">
        <v>480</v>
      </c>
      <c r="C426" s="148"/>
      <c r="D426" s="148"/>
      <c r="E426" s="148"/>
      <c r="F426" s="148"/>
      <c r="G426" s="149"/>
      <c r="H426" s="156" t="s">
        <v>653</v>
      </c>
      <c r="I426" s="156" t="s">
        <v>482</v>
      </c>
      <c r="J426" s="157" t="s">
        <v>1247</v>
      </c>
      <c r="K426" s="158">
        <v>10836</v>
      </c>
      <c r="L426" s="158" t="s">
        <v>1431</v>
      </c>
      <c r="M426" s="159" t="s">
        <v>1248</v>
      </c>
      <c r="N426" s="160">
        <v>191140264</v>
      </c>
      <c r="O426" s="163"/>
      <c r="P426" s="155">
        <f t="shared" si="26"/>
        <v>191140264</v>
      </c>
    </row>
    <row r="427" spans="2:16" ht="14.1" customHeight="1" thickBot="1" x14ac:dyDescent="0.25">
      <c r="B427" s="147" t="s">
        <v>1314</v>
      </c>
      <c r="C427" s="148"/>
      <c r="D427" s="148"/>
      <c r="E427" s="148"/>
      <c r="F427" s="148"/>
      <c r="G427" s="149"/>
      <c r="H427" s="156" t="s">
        <v>543</v>
      </c>
      <c r="I427" s="156" t="s">
        <v>482</v>
      </c>
      <c r="J427" s="157" t="s">
        <v>907</v>
      </c>
      <c r="K427" s="158">
        <v>54654</v>
      </c>
      <c r="L427" s="158" t="s">
        <v>908</v>
      </c>
      <c r="M427" s="159" t="s">
        <v>1331</v>
      </c>
      <c r="N427" s="160">
        <v>1759113.746</v>
      </c>
      <c r="O427" s="163"/>
      <c r="P427" s="155">
        <f t="shared" si="26"/>
        <v>1759113.746</v>
      </c>
    </row>
    <row r="428" spans="2:16" ht="14.1" customHeight="1" thickBot="1" x14ac:dyDescent="0.25">
      <c r="B428" s="147" t="s">
        <v>469</v>
      </c>
      <c r="C428" s="148"/>
      <c r="D428" s="148"/>
      <c r="E428" s="148"/>
      <c r="F428" s="148"/>
      <c r="G428" s="149"/>
      <c r="H428" s="156" t="s">
        <v>481</v>
      </c>
      <c r="I428" s="156" t="s">
        <v>482</v>
      </c>
      <c r="J428" s="157" t="s">
        <v>1226</v>
      </c>
      <c r="K428" s="158">
        <v>58973</v>
      </c>
      <c r="L428" s="158" t="s">
        <v>1429</v>
      </c>
      <c r="M428" s="159" t="s">
        <v>1227</v>
      </c>
      <c r="N428" s="160">
        <v>53059702.774000004</v>
      </c>
      <c r="O428" s="163"/>
      <c r="P428" s="155">
        <f t="shared" si="26"/>
        <v>53059702.774000004</v>
      </c>
    </row>
    <row r="429" spans="2:16" ht="14.1" customHeight="1" thickBot="1" x14ac:dyDescent="0.25">
      <c r="B429" s="147" t="s">
        <v>470</v>
      </c>
      <c r="C429" s="148"/>
      <c r="D429" s="148"/>
      <c r="E429" s="148"/>
      <c r="F429" s="148"/>
      <c r="G429" s="149"/>
      <c r="H429" s="156" t="s">
        <v>653</v>
      </c>
      <c r="I429" s="156" t="s">
        <v>482</v>
      </c>
      <c r="J429" s="157" t="s">
        <v>1228</v>
      </c>
      <c r="K429" s="158" t="s">
        <v>484</v>
      </c>
      <c r="L429" s="158" t="s">
        <v>1429</v>
      </c>
      <c r="M429" s="159" t="s">
        <v>1229</v>
      </c>
      <c r="N429" s="160">
        <v>141655208</v>
      </c>
      <c r="O429" s="163"/>
      <c r="P429" s="155">
        <f t="shared" si="26"/>
        <v>141655208</v>
      </c>
    </row>
    <row r="430" spans="2:16" ht="14.1" customHeight="1" thickBot="1" x14ac:dyDescent="0.25">
      <c r="B430" s="147" t="s">
        <v>477</v>
      </c>
      <c r="C430" s="148"/>
      <c r="D430" s="148"/>
      <c r="E430" s="148"/>
      <c r="F430" s="148"/>
      <c r="G430" s="149"/>
      <c r="H430" s="156" t="s">
        <v>481</v>
      </c>
      <c r="I430" s="156" t="s">
        <v>482</v>
      </c>
      <c r="J430" s="157" t="s">
        <v>1241</v>
      </c>
      <c r="K430" s="158">
        <v>58626</v>
      </c>
      <c r="L430" s="158" t="s">
        <v>1429</v>
      </c>
      <c r="M430" s="159" t="s">
        <v>1242</v>
      </c>
      <c r="N430" s="160">
        <v>52185206</v>
      </c>
      <c r="O430" s="163"/>
      <c r="P430" s="155">
        <f t="shared" si="26"/>
        <v>52185206</v>
      </c>
    </row>
    <row r="431" spans="2:16" ht="14.1" customHeight="1" thickBot="1" x14ac:dyDescent="0.25">
      <c r="B431" s="147" t="s">
        <v>476</v>
      </c>
      <c r="C431" s="148"/>
      <c r="D431" s="148"/>
      <c r="E431" s="148"/>
      <c r="F431" s="148"/>
      <c r="G431" s="149"/>
      <c r="H431" s="156" t="s">
        <v>481</v>
      </c>
      <c r="I431" s="156" t="s">
        <v>482</v>
      </c>
      <c r="J431" s="157" t="s">
        <v>1239</v>
      </c>
      <c r="K431" s="158" t="s">
        <v>484</v>
      </c>
      <c r="L431" s="158" t="s">
        <v>1429</v>
      </c>
      <c r="M431" s="159" t="s">
        <v>1240</v>
      </c>
      <c r="N431" s="160">
        <v>62489419</v>
      </c>
      <c r="O431" s="163"/>
      <c r="P431" s="155">
        <f t="shared" si="26"/>
        <v>62489419</v>
      </c>
    </row>
    <row r="432" spans="2:16" ht="14.1" customHeight="1" thickBot="1" x14ac:dyDescent="0.25">
      <c r="B432" s="147" t="s">
        <v>461</v>
      </c>
      <c r="C432" s="148"/>
      <c r="D432" s="148"/>
      <c r="E432" s="148"/>
      <c r="F432" s="148"/>
      <c r="G432" s="149"/>
      <c r="H432" s="156" t="s">
        <v>481</v>
      </c>
      <c r="I432" s="156" t="s">
        <v>482</v>
      </c>
      <c r="J432" s="157" t="s">
        <v>1209</v>
      </c>
      <c r="K432" s="158">
        <v>58986</v>
      </c>
      <c r="L432" s="158" t="s">
        <v>1429</v>
      </c>
      <c r="M432" s="159" t="s">
        <v>1210</v>
      </c>
      <c r="N432" s="160">
        <v>50834623</v>
      </c>
      <c r="O432" s="163"/>
      <c r="P432" s="155">
        <f t="shared" si="26"/>
        <v>50834623</v>
      </c>
    </row>
    <row r="433" spans="2:16" ht="14.1" customHeight="1" thickBot="1" x14ac:dyDescent="0.25">
      <c r="B433" s="147" t="s">
        <v>450</v>
      </c>
      <c r="C433" s="148"/>
      <c r="D433" s="148"/>
      <c r="E433" s="148"/>
      <c r="F433" s="148"/>
      <c r="G433" s="149"/>
      <c r="H433" s="156" t="s">
        <v>481</v>
      </c>
      <c r="I433" s="156" t="s">
        <v>482</v>
      </c>
      <c r="J433" s="157" t="s">
        <v>1188</v>
      </c>
      <c r="K433" s="158">
        <v>58991</v>
      </c>
      <c r="L433" s="158" t="s">
        <v>1429</v>
      </c>
      <c r="M433" s="159" t="s">
        <v>1189</v>
      </c>
      <c r="N433" s="160">
        <v>53780771</v>
      </c>
      <c r="O433" s="163"/>
      <c r="P433" s="155">
        <f t="shared" si="26"/>
        <v>53780771</v>
      </c>
    </row>
    <row r="434" spans="2:16" ht="14.1" customHeight="1" thickBot="1" x14ac:dyDescent="0.25">
      <c r="B434" s="147" t="s">
        <v>1315</v>
      </c>
      <c r="C434" s="148"/>
      <c r="D434" s="148"/>
      <c r="E434" s="148"/>
      <c r="F434" s="148"/>
      <c r="G434" s="149"/>
      <c r="H434" s="156" t="s">
        <v>481</v>
      </c>
      <c r="I434" s="156" t="s">
        <v>482</v>
      </c>
      <c r="J434" s="157" t="s">
        <v>1356</v>
      </c>
      <c r="K434" s="158" t="s">
        <v>484</v>
      </c>
      <c r="L434" s="158"/>
      <c r="M434" s="159" t="s">
        <v>1332</v>
      </c>
      <c r="N434" s="160">
        <v>36015330</v>
      </c>
      <c r="O434" s="163"/>
      <c r="P434" s="155">
        <f>N434-O434</f>
        <v>36015330</v>
      </c>
    </row>
    <row r="435" spans="2:16" ht="14.1" customHeight="1" thickBot="1" x14ac:dyDescent="0.25">
      <c r="B435" s="147" t="s">
        <v>431</v>
      </c>
      <c r="C435" s="148"/>
      <c r="D435" s="148"/>
      <c r="E435" s="148"/>
      <c r="F435" s="148"/>
      <c r="G435" s="149"/>
      <c r="H435" s="156" t="s">
        <v>481</v>
      </c>
      <c r="I435" s="156" t="s">
        <v>482</v>
      </c>
      <c r="J435" s="157" t="s">
        <v>1357</v>
      </c>
      <c r="K435" s="158">
        <v>58374</v>
      </c>
      <c r="L435" s="158"/>
      <c r="M435" s="159" t="s">
        <v>1151</v>
      </c>
      <c r="N435" s="160">
        <v>53888269</v>
      </c>
      <c r="O435" s="163"/>
      <c r="P435" s="155">
        <f>N435-O435</f>
        <v>53888269</v>
      </c>
    </row>
    <row r="436" spans="2:16" ht="14.1" customHeight="1" thickBot="1" x14ac:dyDescent="0.25">
      <c r="B436" s="147" t="s">
        <v>1316</v>
      </c>
      <c r="C436" s="148"/>
      <c r="D436" s="148"/>
      <c r="E436" s="148"/>
      <c r="F436" s="148"/>
      <c r="G436" s="149"/>
      <c r="H436" s="156" t="s">
        <v>481</v>
      </c>
      <c r="I436" s="156" t="s">
        <v>482</v>
      </c>
      <c r="J436" s="157" t="s">
        <v>1358</v>
      </c>
      <c r="K436" s="158" t="s">
        <v>484</v>
      </c>
      <c r="L436" s="158"/>
      <c r="M436" s="159" t="s">
        <v>1333</v>
      </c>
      <c r="N436" s="160">
        <v>95098344.287000015</v>
      </c>
      <c r="O436" s="163"/>
      <c r="P436" s="155">
        <f t="shared" ref="P436:P446" si="27">N436-O436</f>
        <v>95098344.287000015</v>
      </c>
    </row>
    <row r="437" spans="2:16" ht="14.1" customHeight="1" thickBot="1" x14ac:dyDescent="0.25">
      <c r="B437" s="147" t="s">
        <v>1317</v>
      </c>
      <c r="C437" s="148"/>
      <c r="D437" s="148"/>
      <c r="E437" s="148"/>
      <c r="F437" s="148"/>
      <c r="G437" s="149"/>
      <c r="H437" s="156" t="s">
        <v>1127</v>
      </c>
      <c r="I437" s="156" t="s">
        <v>482</v>
      </c>
      <c r="J437" s="157" t="s">
        <v>1359</v>
      </c>
      <c r="K437" s="158" t="s">
        <v>484</v>
      </c>
      <c r="L437" s="158"/>
      <c r="M437" s="159" t="s">
        <v>1334</v>
      </c>
      <c r="N437" s="160">
        <v>17217879</v>
      </c>
      <c r="O437" s="163"/>
      <c r="P437" s="155">
        <f t="shared" si="27"/>
        <v>17217879</v>
      </c>
    </row>
    <row r="438" spans="2:16" ht="14.1" customHeight="1" thickBot="1" x14ac:dyDescent="0.25">
      <c r="B438" s="147" t="s">
        <v>1318</v>
      </c>
      <c r="C438" s="148"/>
      <c r="D438" s="148"/>
      <c r="E438" s="148"/>
      <c r="F438" s="148"/>
      <c r="G438" s="149"/>
      <c r="H438" s="156" t="s">
        <v>481</v>
      </c>
      <c r="I438" s="156" t="s">
        <v>482</v>
      </c>
      <c r="J438" s="157" t="s">
        <v>1360</v>
      </c>
      <c r="K438" s="158" t="s">
        <v>484</v>
      </c>
      <c r="L438" s="158"/>
      <c r="M438" s="159" t="s">
        <v>1335</v>
      </c>
      <c r="N438" s="160">
        <v>35462901.700000003</v>
      </c>
      <c r="O438" s="163"/>
      <c r="P438" s="155">
        <f t="shared" si="27"/>
        <v>35462901.700000003</v>
      </c>
    </row>
    <row r="439" spans="2:16" ht="14.1" customHeight="1" thickBot="1" x14ac:dyDescent="0.25">
      <c r="B439" s="147" t="s">
        <v>1319</v>
      </c>
      <c r="C439" s="148"/>
      <c r="D439" s="148"/>
      <c r="E439" s="148"/>
      <c r="F439" s="148"/>
      <c r="G439" s="149"/>
      <c r="H439" s="165" t="s">
        <v>653</v>
      </c>
      <c r="I439" s="156" t="s">
        <v>482</v>
      </c>
      <c r="J439" s="157" t="s">
        <v>1366</v>
      </c>
      <c r="K439" s="158" t="s">
        <v>484</v>
      </c>
      <c r="L439" s="158"/>
      <c r="M439" s="159" t="s">
        <v>1336</v>
      </c>
      <c r="N439" s="160">
        <v>26586218.899999999</v>
      </c>
      <c r="O439" s="163"/>
      <c r="P439" s="155">
        <f t="shared" si="27"/>
        <v>26586218.899999999</v>
      </c>
    </row>
    <row r="440" spans="2:16" ht="14.1" customHeight="1" thickBot="1" x14ac:dyDescent="0.25">
      <c r="B440" s="147" t="s">
        <v>1320</v>
      </c>
      <c r="C440" s="148"/>
      <c r="D440" s="148"/>
      <c r="E440" s="148"/>
      <c r="F440" s="148"/>
      <c r="G440" s="149"/>
      <c r="H440" s="165" t="s">
        <v>653</v>
      </c>
      <c r="I440" s="156" t="s">
        <v>482</v>
      </c>
      <c r="J440" s="157" t="s">
        <v>881</v>
      </c>
      <c r="K440" s="158">
        <v>50110</v>
      </c>
      <c r="L440" s="158" t="s">
        <v>882</v>
      </c>
      <c r="M440" s="159" t="s">
        <v>1336</v>
      </c>
      <c r="N440" s="160">
        <v>18627691.5</v>
      </c>
      <c r="O440" s="163"/>
      <c r="P440" s="155">
        <f t="shared" si="27"/>
        <v>18627691.5</v>
      </c>
    </row>
    <row r="441" spans="2:16" ht="14.1" customHeight="1" thickBot="1" x14ac:dyDescent="0.25">
      <c r="B441" s="147" t="s">
        <v>1321</v>
      </c>
      <c r="C441" s="148"/>
      <c r="D441" s="148"/>
      <c r="E441" s="148"/>
      <c r="F441" s="148"/>
      <c r="G441" s="149"/>
      <c r="H441" s="165" t="s">
        <v>653</v>
      </c>
      <c r="I441" s="156" t="s">
        <v>482</v>
      </c>
      <c r="J441" s="157" t="s">
        <v>884</v>
      </c>
      <c r="K441" s="158">
        <v>10144</v>
      </c>
      <c r="L441" s="158" t="s">
        <v>885</v>
      </c>
      <c r="M441" s="159" t="s">
        <v>1336</v>
      </c>
      <c r="N441" s="160">
        <v>7673612.9000000004</v>
      </c>
      <c r="O441" s="163"/>
      <c r="P441" s="155">
        <f t="shared" si="27"/>
        <v>7673612.9000000004</v>
      </c>
    </row>
    <row r="442" spans="2:16" ht="14.1" customHeight="1" thickBot="1" x14ac:dyDescent="0.25">
      <c r="B442" s="147" t="s">
        <v>1322</v>
      </c>
      <c r="C442" s="148"/>
      <c r="D442" s="148"/>
      <c r="E442" s="148"/>
      <c r="F442" s="148"/>
      <c r="G442" s="149"/>
      <c r="H442" s="165" t="s">
        <v>653</v>
      </c>
      <c r="I442" s="156" t="s">
        <v>482</v>
      </c>
      <c r="J442" s="167" t="s">
        <v>887</v>
      </c>
      <c r="K442" s="158">
        <v>50112</v>
      </c>
      <c r="L442" s="158" t="s">
        <v>888</v>
      </c>
      <c r="M442" s="159" t="s">
        <v>1336</v>
      </c>
      <c r="N442" s="160">
        <v>15243317.6</v>
      </c>
      <c r="O442" s="163"/>
      <c r="P442" s="155">
        <f t="shared" si="27"/>
        <v>15243317.6</v>
      </c>
    </row>
    <row r="443" spans="2:16" ht="14.1" customHeight="1" thickBot="1" x14ac:dyDescent="0.25">
      <c r="B443" s="147" t="s">
        <v>1323</v>
      </c>
      <c r="C443" s="148"/>
      <c r="D443" s="148"/>
      <c r="E443" s="148"/>
      <c r="F443" s="148"/>
      <c r="G443" s="149"/>
      <c r="H443" s="165" t="s">
        <v>653</v>
      </c>
      <c r="I443" s="156" t="s">
        <v>482</v>
      </c>
      <c r="J443" s="157" t="s">
        <v>890</v>
      </c>
      <c r="K443" s="158">
        <v>54517</v>
      </c>
      <c r="L443" s="158" t="s">
        <v>891</v>
      </c>
      <c r="M443" s="159" t="s">
        <v>1336</v>
      </c>
      <c r="N443" s="160">
        <v>2242058.4</v>
      </c>
      <c r="O443" s="163"/>
      <c r="P443" s="155">
        <f t="shared" si="27"/>
        <v>2242058.4</v>
      </c>
    </row>
    <row r="444" spans="2:16" ht="14.1" customHeight="1" thickBot="1" x14ac:dyDescent="0.25">
      <c r="B444" s="147" t="s">
        <v>1324</v>
      </c>
      <c r="C444" s="148"/>
      <c r="D444" s="148"/>
      <c r="E444" s="148"/>
      <c r="F444" s="148"/>
      <c r="G444" s="149"/>
      <c r="H444" s="156" t="s">
        <v>481</v>
      </c>
      <c r="I444" s="156" t="s">
        <v>482</v>
      </c>
      <c r="J444" s="157" t="s">
        <v>1361</v>
      </c>
      <c r="K444" s="158" t="s">
        <v>484</v>
      </c>
      <c r="L444" s="158"/>
      <c r="M444" s="159" t="s">
        <v>1337</v>
      </c>
      <c r="N444" s="160">
        <v>9052131</v>
      </c>
      <c r="O444" s="163"/>
      <c r="P444" s="155">
        <f t="shared" si="27"/>
        <v>9052131</v>
      </c>
    </row>
    <row r="445" spans="2:16" ht="14.1" customHeight="1" thickBot="1" x14ac:dyDescent="0.25">
      <c r="B445" s="147" t="s">
        <v>1325</v>
      </c>
      <c r="C445" s="148"/>
      <c r="D445" s="148"/>
      <c r="E445" s="148"/>
      <c r="F445" s="148"/>
      <c r="G445" s="149"/>
      <c r="H445" s="156" t="s">
        <v>481</v>
      </c>
      <c r="I445" s="156" t="s">
        <v>482</v>
      </c>
      <c r="J445" s="157" t="s">
        <v>1362</v>
      </c>
      <c r="K445" s="158" t="s">
        <v>484</v>
      </c>
      <c r="L445" s="158"/>
      <c r="M445" s="159" t="s">
        <v>1338</v>
      </c>
      <c r="N445" s="160">
        <v>3672123.9000000004</v>
      </c>
      <c r="O445" s="163"/>
      <c r="P445" s="155">
        <f t="shared" si="27"/>
        <v>3672123.9000000004</v>
      </c>
    </row>
    <row r="446" spans="2:16" ht="14.1" customHeight="1" x14ac:dyDescent="0.2">
      <c r="B446" s="147" t="s">
        <v>1326</v>
      </c>
      <c r="C446" s="148"/>
      <c r="D446" s="148"/>
      <c r="E446" s="148"/>
      <c r="F446" s="148"/>
      <c r="G446" s="149"/>
      <c r="H446" s="156" t="s">
        <v>481</v>
      </c>
      <c r="I446" s="156" t="s">
        <v>482</v>
      </c>
      <c r="J446" s="157" t="s">
        <v>1363</v>
      </c>
      <c r="K446" s="158" t="s">
        <v>484</v>
      </c>
      <c r="L446" s="158"/>
      <c r="M446" s="159" t="s">
        <v>1339</v>
      </c>
      <c r="N446" s="160">
        <v>2648128.1</v>
      </c>
      <c r="O446" s="163"/>
      <c r="P446" s="155">
        <f t="shared" si="27"/>
        <v>2648128.1</v>
      </c>
    </row>
    <row r="447" spans="2:16" ht="12.75" customHeight="1" thickBot="1" x14ac:dyDescent="0.25">
      <c r="B447" s="42"/>
      <c r="C447" s="42"/>
      <c r="D447" s="42"/>
      <c r="E447" s="43"/>
      <c r="F447" s="43"/>
      <c r="G447" s="43"/>
      <c r="H447" s="43"/>
      <c r="I447" s="43"/>
      <c r="J447" s="43"/>
      <c r="K447" s="43"/>
      <c r="L447" s="43"/>
      <c r="M447" s="43"/>
      <c r="N447" s="43"/>
      <c r="O447" s="43"/>
      <c r="P447" s="43"/>
    </row>
    <row r="448" spans="2:16" ht="13.5" thickBot="1" x14ac:dyDescent="0.25">
      <c r="B448" s="125"/>
      <c r="M448" s="214" t="s">
        <v>17</v>
      </c>
      <c r="N448" s="215"/>
      <c r="O448" s="46">
        <f>SUM(P10:P446)</f>
        <v>79279157085.644669</v>
      </c>
    </row>
    <row r="449" spans="2:17" ht="13.5" x14ac:dyDescent="0.2">
      <c r="B449" s="116"/>
    </row>
    <row r="450" spans="2:17" ht="15" customHeight="1" thickBot="1" x14ac:dyDescent="0.25">
      <c r="B450" s="132"/>
    </row>
    <row r="451" spans="2:17" ht="14.25" thickBot="1" x14ac:dyDescent="0.25">
      <c r="B451" s="116"/>
      <c r="M451" s="214" t="s">
        <v>55</v>
      </c>
      <c r="N451" s="215"/>
      <c r="O451" s="129">
        <v>72112848000</v>
      </c>
    </row>
    <row r="452" spans="2:17" ht="13.5" x14ac:dyDescent="0.2">
      <c r="B452" s="116"/>
    </row>
    <row r="453" spans="2:17" ht="14.25" x14ac:dyDescent="0.2">
      <c r="B453" s="116"/>
      <c r="C453" s="26"/>
      <c r="D453" s="26"/>
      <c r="E453" s="26"/>
      <c r="F453" s="26"/>
      <c r="G453" s="26"/>
      <c r="H453" s="26"/>
      <c r="I453" s="26"/>
      <c r="J453" s="26"/>
      <c r="K453" s="26"/>
      <c r="L453" s="26"/>
      <c r="M453" s="26"/>
      <c r="N453" s="26"/>
      <c r="O453" s="26"/>
      <c r="P453" s="26"/>
      <c r="Q453" s="26"/>
    </row>
    <row r="454" spans="2:17" ht="23.25" customHeight="1" x14ac:dyDescent="0.2">
      <c r="B454" s="44"/>
    </row>
    <row r="455" spans="2:17" ht="10.5" hidden="1" customHeight="1" x14ac:dyDescent="0.2">
      <c r="B455" s="44"/>
    </row>
    <row r="456" spans="2:17" ht="10.5" hidden="1" customHeight="1" x14ac:dyDescent="0.2">
      <c r="B456" s="44"/>
    </row>
    <row r="457" spans="2:17" ht="10.5" hidden="1" customHeight="1" x14ac:dyDescent="0.2"/>
    <row r="458" spans="2:17" ht="10.5" hidden="1" customHeight="1" x14ac:dyDescent="0.2">
      <c r="B458" s="12"/>
    </row>
    <row r="459" spans="2:17" ht="10.5" hidden="1" customHeight="1" x14ac:dyDescent="0.2"/>
    <row r="460" spans="2:17" ht="10.5" hidden="1" customHeight="1" x14ac:dyDescent="0.2"/>
  </sheetData>
  <customSheetViews>
    <customSheetView guid="{1B292E26-A620-4559-B350-AD7FB1BCF93F}" scale="85" showPageBreaks="1" showGridLines="0" fitToPage="1" hiddenRows="1" hiddenColumns="1" topLeftCell="E1">
      <selection activeCell="O24" sqref="O24"/>
      <pageMargins left="0.5" right="0.5" top="1" bottom="1" header="0.5" footer="0.5"/>
      <pageSetup scale="53" orientation="landscape" horizontalDpi="525" verticalDpi="525" r:id="rId1"/>
      <headerFooter alignWithMargins="0"/>
    </customSheetView>
  </customSheetViews>
  <mergeCells count="9">
    <mergeCell ref="M451:N451"/>
    <mergeCell ref="M448:N448"/>
    <mergeCell ref="B1:P1"/>
    <mergeCell ref="B2:P2"/>
    <mergeCell ref="B3:P3"/>
    <mergeCell ref="B4:P4"/>
    <mergeCell ref="B9:G9"/>
    <mergeCell ref="B5:P5"/>
    <mergeCell ref="B8:P8"/>
  </mergeCells>
  <phoneticPr fontId="2" type="noConversion"/>
  <pageMargins left="0.5" right="0.5" top="1" bottom="1" header="0.5" footer="0.5"/>
  <pageSetup paperSize="17" scale="65" fitToHeight="4" orientation="portrait" r:id="rId2"/>
  <headerFooter alignWithMargins="0">
    <oddFooter>&amp;C&amp;P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40"/>
  <sheetViews>
    <sheetView showGridLines="0" tabSelected="1" topLeftCell="A7" workbookViewId="0">
      <selection activeCell="D21" sqref="D21"/>
    </sheetView>
  </sheetViews>
  <sheetFormatPr defaultColWidth="0" defaultRowHeight="0" customHeight="1" zeroHeight="1" x14ac:dyDescent="0.2"/>
  <cols>
    <col min="1" max="1" width="4.28515625" style="12" customWidth="1"/>
    <col min="2" max="2" width="31.42578125" style="64" customWidth="1"/>
    <col min="3" max="4" width="18.85546875" style="64" customWidth="1"/>
    <col min="5" max="5" width="12.42578125" style="64" customWidth="1"/>
    <col min="6" max="6" width="4.5703125" style="12" hidden="1" customWidth="1"/>
    <col min="7" max="16384" width="0" style="12" hidden="1"/>
  </cols>
  <sheetData>
    <row r="1" spans="1:9" customFormat="1" ht="13.5" thickBot="1" x14ac:dyDescent="0.25">
      <c r="A1" s="67"/>
      <c r="B1" s="68"/>
      <c r="C1" s="68"/>
      <c r="D1" s="68"/>
      <c r="E1" s="64"/>
      <c r="F1" s="12"/>
    </row>
    <row r="2" spans="1:9" customFormat="1" ht="12.75" x14ac:dyDescent="0.2">
      <c r="A2" s="67"/>
      <c r="B2" s="240" t="s">
        <v>69</v>
      </c>
      <c r="C2" s="241"/>
      <c r="D2" s="241"/>
      <c r="E2" s="53"/>
      <c r="F2" s="69"/>
      <c r="G2" s="69"/>
      <c r="H2" s="69"/>
      <c r="I2" s="70"/>
    </row>
    <row r="3" spans="1:9" customFormat="1" ht="12.75" x14ac:dyDescent="0.2">
      <c r="A3" s="67"/>
      <c r="B3" s="242">
        <v>42522</v>
      </c>
      <c r="C3" s="243"/>
      <c r="D3" s="243"/>
      <c r="E3" s="71"/>
      <c r="F3" s="72"/>
      <c r="G3" s="72"/>
      <c r="H3" s="72"/>
      <c r="I3" s="73"/>
    </row>
    <row r="4" spans="1:9" customFormat="1" ht="12.75" x14ac:dyDescent="0.2">
      <c r="A4" s="67"/>
      <c r="B4" s="244" t="s">
        <v>106</v>
      </c>
      <c r="C4" s="245"/>
      <c r="D4" s="245"/>
      <c r="E4" s="74"/>
      <c r="F4" s="48"/>
      <c r="G4" s="48"/>
      <c r="H4" s="48"/>
      <c r="I4" s="49"/>
    </row>
    <row r="5" spans="1:9" customFormat="1" ht="12.75" x14ac:dyDescent="0.2">
      <c r="A5" s="67"/>
      <c r="B5" s="244" t="s">
        <v>63</v>
      </c>
      <c r="C5" s="245"/>
      <c r="D5" s="245"/>
      <c r="E5" s="74"/>
      <c r="F5" s="48"/>
      <c r="G5" s="48"/>
      <c r="H5" s="48"/>
      <c r="I5" s="49"/>
    </row>
    <row r="6" spans="1:9" customFormat="1" ht="13.5" thickBot="1" x14ac:dyDescent="0.25">
      <c r="A6" s="67"/>
      <c r="B6" s="236" t="s">
        <v>74</v>
      </c>
      <c r="C6" s="237"/>
      <c r="D6" s="237"/>
      <c r="E6" s="53"/>
      <c r="F6" s="50"/>
      <c r="G6" s="50"/>
      <c r="H6" s="50"/>
      <c r="I6" s="51"/>
    </row>
    <row r="7" spans="1:9" customFormat="1" ht="12.75" x14ac:dyDescent="0.2">
      <c r="A7" s="67"/>
      <c r="B7" s="75"/>
      <c r="C7" s="75"/>
      <c r="D7" s="75"/>
      <c r="E7" s="12"/>
      <c r="F7" s="12"/>
    </row>
    <row r="8" spans="1:9" customFormat="1" ht="12.75" x14ac:dyDescent="0.2">
      <c r="A8" s="67"/>
      <c r="B8" s="75"/>
      <c r="C8" s="75"/>
      <c r="D8" s="75"/>
      <c r="E8" s="12"/>
      <c r="F8" s="12"/>
    </row>
    <row r="9" spans="1:9" customFormat="1" ht="12.75" x14ac:dyDescent="0.2">
      <c r="A9" s="67"/>
      <c r="B9" s="75"/>
      <c r="C9" s="75"/>
      <c r="D9" s="75"/>
      <c r="E9" s="76"/>
      <c r="F9" s="12"/>
    </row>
    <row r="10" spans="1:9" customFormat="1" ht="12.75" x14ac:dyDescent="0.2">
      <c r="A10" s="67"/>
      <c r="B10" s="75"/>
      <c r="C10" s="77"/>
      <c r="D10" s="78"/>
      <c r="E10" s="76"/>
      <c r="F10" s="12"/>
    </row>
    <row r="11" spans="1:9" customFormat="1" ht="77.25" customHeight="1" thickBot="1" x14ac:dyDescent="0.25">
      <c r="A11" s="67"/>
      <c r="B11" s="75"/>
      <c r="C11" s="75"/>
      <c r="D11" s="75"/>
      <c r="E11" s="76"/>
      <c r="F11" s="12"/>
    </row>
    <row r="12" spans="1:9" customFormat="1" ht="45" customHeight="1" thickBot="1" x14ac:dyDescent="0.25">
      <c r="A12" s="67"/>
      <c r="B12" s="79"/>
      <c r="C12" s="59" t="s">
        <v>29</v>
      </c>
      <c r="D12" s="59" t="s">
        <v>57</v>
      </c>
      <c r="E12" s="12"/>
      <c r="F12" s="12"/>
      <c r="G12" s="80"/>
    </row>
    <row r="13" spans="1:9" customFormat="1" ht="12.75" x14ac:dyDescent="0.2">
      <c r="A13" s="67"/>
      <c r="B13" s="60" t="s">
        <v>18</v>
      </c>
      <c r="C13" s="130"/>
      <c r="D13" s="131"/>
      <c r="E13" s="12"/>
      <c r="F13" s="12"/>
      <c r="G13" s="80"/>
    </row>
    <row r="14" spans="1:9" customFormat="1" ht="12.75" x14ac:dyDescent="0.2">
      <c r="A14" s="67"/>
      <c r="B14" s="61" t="s">
        <v>19</v>
      </c>
      <c r="C14" s="127">
        <v>21286238728.947903</v>
      </c>
      <c r="D14" s="274">
        <f>SUM(D15:D19)</f>
        <v>0.29517955980531929</v>
      </c>
      <c r="E14" s="12"/>
      <c r="F14" s="12"/>
      <c r="G14" s="80"/>
    </row>
    <row r="15" spans="1:9" customFormat="1" ht="12.75" x14ac:dyDescent="0.2">
      <c r="A15" s="67"/>
      <c r="B15" s="61" t="s">
        <v>59</v>
      </c>
      <c r="C15" s="117">
        <v>3139128748.5176525</v>
      </c>
      <c r="D15" s="275">
        <f>C15/$C$31</f>
        <v>4.3530783148623561E-2</v>
      </c>
      <c r="E15" s="12"/>
      <c r="F15" s="12"/>
      <c r="G15" s="80"/>
    </row>
    <row r="16" spans="1:9" customFormat="1" ht="12.75" x14ac:dyDescent="0.2">
      <c r="A16" s="67"/>
      <c r="B16" s="61" t="s">
        <v>20</v>
      </c>
      <c r="C16" s="117">
        <v>3664212534.6539998</v>
      </c>
      <c r="D16" s="275">
        <f>C16/$C$31</f>
        <v>5.0812201102555257E-2</v>
      </c>
      <c r="E16" s="12"/>
      <c r="F16" s="12"/>
      <c r="G16" s="80"/>
    </row>
    <row r="17" spans="1:7" customFormat="1" ht="12.75" x14ac:dyDescent="0.2">
      <c r="A17" s="67"/>
      <c r="B17" s="61" t="s">
        <v>60</v>
      </c>
      <c r="C17" s="117">
        <v>878252894.86332726</v>
      </c>
      <c r="D17" s="275">
        <f>C17/$C$31</f>
        <v>1.2178868526497903E-2</v>
      </c>
      <c r="E17" s="12"/>
      <c r="F17" s="12"/>
      <c r="G17" s="80"/>
    </row>
    <row r="18" spans="1:7" customFormat="1" ht="12.75" x14ac:dyDescent="0.2">
      <c r="A18" s="67"/>
      <c r="B18" s="61" t="s">
        <v>21</v>
      </c>
      <c r="C18" s="117">
        <v>8156081746.3639994</v>
      </c>
      <c r="D18" s="275">
        <f>C18/$C$31</f>
        <v>0.11310164516542183</v>
      </c>
      <c r="E18" s="12"/>
      <c r="F18" s="12"/>
      <c r="G18" s="80"/>
    </row>
    <row r="19" spans="1:7" customFormat="1" ht="12.75" x14ac:dyDescent="0.2">
      <c r="A19" s="67"/>
      <c r="B19" s="61" t="s">
        <v>22</v>
      </c>
      <c r="C19" s="117">
        <v>5448562804.5489235</v>
      </c>
      <c r="D19" s="275">
        <f>C19/$C$31</f>
        <v>7.5556061862220775E-2</v>
      </c>
      <c r="E19" s="12"/>
      <c r="F19" s="12"/>
      <c r="G19" s="80"/>
    </row>
    <row r="20" spans="1:7" customFormat="1" ht="12.75" x14ac:dyDescent="0.2">
      <c r="A20" s="67"/>
      <c r="B20" s="61" t="s">
        <v>23</v>
      </c>
      <c r="C20" s="117">
        <v>0</v>
      </c>
      <c r="D20" s="276">
        <f>IF(ISERROR((($C$31/$C$29)*C20)),0,IF(ISERROR(1/($C$29-$C$14)),0,(($C$31-$C$14)/($C$29-$C$14)*C20)))/$C$31</f>
        <v>0</v>
      </c>
      <c r="E20" s="128"/>
      <c r="F20" s="12"/>
      <c r="G20" s="80"/>
    </row>
    <row r="21" spans="1:7" customFormat="1" ht="12.75" x14ac:dyDescent="0.2">
      <c r="A21" s="67"/>
      <c r="B21" s="61" t="s">
        <v>24</v>
      </c>
      <c r="C21" s="117">
        <v>5090536327.948</v>
      </c>
      <c r="D21" s="276">
        <f>IF(ISERROR((($C$31/$C$29)*C21)),0,IF(ISERROR(1/($C$29-$C$14)),0,(($C$31-$C$14)/($C$29-$C$14)*C21)))/$C$31</f>
        <v>6.1868141096524158E-2</v>
      </c>
      <c r="E21" s="128"/>
      <c r="F21" s="12"/>
      <c r="G21" s="80"/>
    </row>
    <row r="22" spans="1:7" customFormat="1" ht="12.75" x14ac:dyDescent="0.2">
      <c r="A22" s="67"/>
      <c r="B22" s="61" t="s">
        <v>25</v>
      </c>
      <c r="C22" s="117">
        <v>20332995048.37109</v>
      </c>
      <c r="D22" s="276">
        <f>IF(ISERROR((($C$31/$C$29)*C22)),0,IF(ISERROR(1/($C$29-$C$14)),0,(($C$31-$C$14)/($C$29-$C$14)*C22)))/$C$31</f>
        <v>0.24711828489683652</v>
      </c>
      <c r="E22" s="128"/>
      <c r="F22" s="12"/>
      <c r="G22" s="80"/>
    </row>
    <row r="23" spans="1:7" customFormat="1" ht="12.75" x14ac:dyDescent="0.2">
      <c r="A23" s="67"/>
      <c r="B23" s="61" t="s">
        <v>26</v>
      </c>
      <c r="C23" s="117">
        <v>18524814162.127998</v>
      </c>
      <c r="D23" s="276">
        <f>IF(ISERROR((($C$31/$C$29)*C23)),0,IF(ISERROR(1/($C$29-$C$14)),0,(($C$31-$C$14)/($C$29-$C$14)*C23)))/$C$31</f>
        <v>0.2251424491516037</v>
      </c>
      <c r="E23" s="128"/>
      <c r="F23" s="12"/>
      <c r="G23" s="80"/>
    </row>
    <row r="24" spans="1:7" customFormat="1" ht="13.5" thickBot="1" x14ac:dyDescent="0.25">
      <c r="A24" s="67"/>
      <c r="B24" s="61" t="s">
        <v>27</v>
      </c>
      <c r="C24" s="117">
        <v>2730958.6697989022</v>
      </c>
      <c r="D24" s="276">
        <f>IF(ISERROR((($C$31/$C$29)*C24)),0,IF(ISERROR(1/($C$29-$C$14)),0,(($C$31-$C$14)/($C$29-$C$14)*C24)))/$C$31</f>
        <v>3.3190871339877481E-5</v>
      </c>
      <c r="E24" s="128"/>
      <c r="F24" s="12"/>
      <c r="G24" s="80"/>
    </row>
    <row r="25" spans="1:7" customFormat="1" ht="15" customHeight="1" thickBot="1" x14ac:dyDescent="0.25">
      <c r="A25" s="67"/>
      <c r="B25" s="62" t="s">
        <v>58</v>
      </c>
      <c r="C25" s="4">
        <v>65237315226.064796</v>
      </c>
      <c r="D25" s="144">
        <f>SUM(D14+D20+D21+D22++D23+D24)</f>
        <v>0.82934162582162363</v>
      </c>
      <c r="E25" s="64"/>
      <c r="F25" s="64"/>
      <c r="G25" s="80"/>
    </row>
    <row r="26" spans="1:7" customFormat="1" ht="13.5" thickBot="1" x14ac:dyDescent="0.25">
      <c r="A26" s="67"/>
      <c r="B26" s="52"/>
      <c r="C26" s="92"/>
      <c r="D26" s="145"/>
      <c r="E26" s="64"/>
      <c r="F26" s="64"/>
      <c r="G26" s="80"/>
    </row>
    <row r="27" spans="1:7" customFormat="1" ht="13.5" thickBot="1" x14ac:dyDescent="0.25">
      <c r="A27" s="67"/>
      <c r="B27" s="63" t="s">
        <v>65</v>
      </c>
      <c r="C27" s="143">
        <v>14041841859.579884</v>
      </c>
      <c r="D27" s="144">
        <f>IF(ISERROR((($C$31/$C$29)*C27)),0,IF(ISERROR(1/($C$29-$C$14)),0,(($C$31-$C$14)/($C$29-$C$14)*C27)))/$C$31</f>
        <v>0.17065837417837629</v>
      </c>
      <c r="E27" s="128"/>
      <c r="F27" s="64"/>
      <c r="G27" s="80"/>
    </row>
    <row r="28" spans="1:7" customFormat="1" ht="13.5" thickBot="1" x14ac:dyDescent="0.25">
      <c r="A28" s="67"/>
      <c r="B28" s="56"/>
      <c r="C28" s="56"/>
      <c r="D28" s="81"/>
      <c r="E28" s="64"/>
      <c r="F28" s="12"/>
    </row>
    <row r="29" spans="1:7" customFormat="1" ht="13.5" thickBot="1" x14ac:dyDescent="0.25">
      <c r="A29" s="67"/>
      <c r="B29" s="55" t="s">
        <v>56</v>
      </c>
      <c r="C29" s="4">
        <v>79279157085.644684</v>
      </c>
      <c r="D29" s="133">
        <f>IF(ISERROR(D27+D25),"", D27+D25)</f>
        <v>0.99999999999999989</v>
      </c>
      <c r="E29" s="64"/>
      <c r="F29" s="12"/>
    </row>
    <row r="30" spans="1:7" ht="13.5" thickBot="1" x14ac:dyDescent="0.25"/>
    <row r="31" spans="1:7" ht="13.5" thickBot="1" x14ac:dyDescent="0.25">
      <c r="B31" s="55" t="s">
        <v>64</v>
      </c>
      <c r="C31" s="134">
        <v>72112848000</v>
      </c>
    </row>
    <row r="32" spans="1:7" ht="12.75" x14ac:dyDescent="0.2"/>
    <row r="33" spans="1:5" ht="12.75" x14ac:dyDescent="0.2"/>
    <row r="34" spans="1:5" ht="12.75" x14ac:dyDescent="0.2"/>
    <row r="35" spans="1:5" ht="12.75" x14ac:dyDescent="0.2"/>
    <row r="36" spans="1:5" ht="12.75" x14ac:dyDescent="0.2"/>
    <row r="37" spans="1:5" ht="12.75" x14ac:dyDescent="0.2"/>
    <row r="38" spans="1:5" ht="12.75" x14ac:dyDescent="0.2"/>
    <row r="39" spans="1:5" ht="33.75" customHeight="1" x14ac:dyDescent="0.2">
      <c r="A39" s="238"/>
      <c r="B39" s="239"/>
      <c r="C39" s="239"/>
      <c r="D39" s="239"/>
    </row>
    <row r="40" spans="1:5" ht="12.75" x14ac:dyDescent="0.2">
      <c r="E40" s="66">
        <f>'PSDP Intro'!D12</f>
        <v>0</v>
      </c>
    </row>
  </sheetData>
  <sheetProtection selectLockedCells="1"/>
  <customSheetViews>
    <customSheetView guid="{1B292E26-A620-4559-B350-AD7FB1BCF93F}" showGridLines="0" fitToPage="1" hiddenRows="1" hiddenColumns="1">
      <selection activeCell="C27" sqref="C27"/>
      <pageMargins left="0.5" right="0.5" top="1" bottom="1" header="0.5" footer="0.5"/>
      <printOptions horizontalCentered="1"/>
      <pageSetup scale="91" orientation="portrait" r:id="rId1"/>
      <headerFooter alignWithMargins="0">
        <oddFooter>&amp;L&amp;9dsn: &amp;F</oddFooter>
      </headerFooter>
    </customSheetView>
  </customSheetViews>
  <mergeCells count="6">
    <mergeCell ref="B6:D6"/>
    <mergeCell ref="A39:D39"/>
    <mergeCell ref="B2:D2"/>
    <mergeCell ref="B3:D3"/>
    <mergeCell ref="B4:D4"/>
    <mergeCell ref="B5:D5"/>
  </mergeCells>
  <phoneticPr fontId="2" type="noConversion"/>
  <printOptions horizontalCentered="1"/>
  <pageMargins left="0.5" right="0.5" top="1" bottom="1" header="0.5" footer="0.5"/>
  <pageSetup orientation="portrait" r:id="rId2"/>
  <headerFooter alignWithMargins="0">
    <oddFooter>&amp;L&amp;9dsn: &amp;F</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M44"/>
  <sheetViews>
    <sheetView showGridLines="0" zoomScale="85" zoomScaleNormal="85" workbookViewId="0">
      <selection activeCell="B4" sqref="B4:G4"/>
    </sheetView>
  </sheetViews>
  <sheetFormatPr defaultColWidth="0" defaultRowHeight="12.75" x14ac:dyDescent="0.2"/>
  <cols>
    <col min="1" max="1" width="8.85546875" style="12" customWidth="1"/>
    <col min="2" max="2" width="46.140625" style="12" customWidth="1"/>
    <col min="3" max="3" width="23.85546875" style="12" customWidth="1"/>
    <col min="4" max="7" width="18.7109375" style="12" customWidth="1"/>
    <col min="8" max="8" width="8.85546875" style="12" customWidth="1"/>
    <col min="9" max="65" width="8.85546875" style="12" hidden="1" customWidth="1"/>
    <col min="66" max="16384" width="9" style="12" hidden="1"/>
  </cols>
  <sheetData>
    <row r="1" spans="1:8" ht="15.75" customHeight="1" x14ac:dyDescent="0.25">
      <c r="A1" s="67"/>
      <c r="B1" s="246" t="s">
        <v>70</v>
      </c>
      <c r="C1" s="247"/>
      <c r="D1" s="247"/>
      <c r="E1" s="247"/>
      <c r="F1" s="247"/>
      <c r="G1" s="248"/>
    </row>
    <row r="2" spans="1:8" ht="18" x14ac:dyDescent="0.25">
      <c r="A2" s="67"/>
      <c r="B2" s="253">
        <v>42522</v>
      </c>
      <c r="C2" s="254"/>
      <c r="D2" s="254"/>
      <c r="E2" s="254"/>
      <c r="F2" s="254"/>
      <c r="G2" s="255"/>
    </row>
    <row r="3" spans="1:8" ht="18" x14ac:dyDescent="0.25">
      <c r="A3" s="82"/>
      <c r="B3" s="224" t="s">
        <v>109</v>
      </c>
      <c r="C3" s="225"/>
      <c r="D3" s="225"/>
      <c r="E3" s="225"/>
      <c r="F3" s="225"/>
      <c r="G3" s="226"/>
      <c r="H3" s="83"/>
    </row>
    <row r="4" spans="1:8" ht="18.75" customHeight="1" x14ac:dyDescent="0.25">
      <c r="A4" s="82"/>
      <c r="B4" s="224" t="s">
        <v>30</v>
      </c>
      <c r="C4" s="225"/>
      <c r="D4" s="225"/>
      <c r="E4" s="225"/>
      <c r="F4" s="225"/>
      <c r="G4" s="226"/>
      <c r="H4" s="83"/>
    </row>
    <row r="5" spans="1:8" ht="18.75" thickBot="1" x14ac:dyDescent="0.3">
      <c r="A5" s="67"/>
      <c r="B5" s="256" t="s">
        <v>31</v>
      </c>
      <c r="C5" s="257"/>
      <c r="D5" s="257"/>
      <c r="E5" s="257"/>
      <c r="F5" s="257"/>
      <c r="G5" s="258"/>
    </row>
    <row r="6" spans="1:8" ht="21.95" customHeight="1" x14ac:dyDescent="0.2">
      <c r="A6" s="67"/>
      <c r="B6" s="75"/>
      <c r="C6" s="75"/>
      <c r="D6" s="75"/>
      <c r="E6" s="75"/>
      <c r="F6" s="75"/>
      <c r="G6" s="75"/>
    </row>
    <row r="7" spans="1:8" x14ac:dyDescent="0.2">
      <c r="A7" s="67"/>
      <c r="B7" s="75"/>
      <c r="C7" s="75"/>
      <c r="D7" s="75"/>
      <c r="E7" s="75"/>
      <c r="F7" s="75"/>
      <c r="G7" s="75"/>
    </row>
    <row r="8" spans="1:8" x14ac:dyDescent="0.2">
      <c r="A8" s="67"/>
      <c r="B8" s="75"/>
      <c r="C8" s="75"/>
      <c r="D8" s="75"/>
      <c r="E8" s="75"/>
      <c r="F8" s="75"/>
      <c r="G8" s="75"/>
    </row>
    <row r="9" spans="1:8" ht="37.5" customHeight="1" x14ac:dyDescent="0.2">
      <c r="A9" s="67"/>
      <c r="B9" s="75"/>
      <c r="C9" s="75"/>
      <c r="D9" s="75"/>
      <c r="E9" s="75"/>
      <c r="F9" s="75"/>
      <c r="G9" s="75"/>
    </row>
    <row r="10" spans="1:8" ht="47.25" customHeight="1" x14ac:dyDescent="0.2">
      <c r="A10" s="67"/>
      <c r="B10" s="84"/>
      <c r="C10" s="84"/>
      <c r="D10" s="84"/>
      <c r="E10" s="84"/>
      <c r="F10" s="84"/>
      <c r="G10" s="84"/>
    </row>
    <row r="11" spans="1:8" ht="36" customHeight="1" thickBot="1" x14ac:dyDescent="0.25">
      <c r="A11" s="67"/>
      <c r="B11" s="114" t="s">
        <v>32</v>
      </c>
      <c r="C11" s="115"/>
      <c r="D11" s="115"/>
      <c r="E11" s="115"/>
      <c r="F11" s="115"/>
      <c r="G11" s="115"/>
    </row>
    <row r="12" spans="1:8" ht="61.5" customHeight="1" x14ac:dyDescent="0.2">
      <c r="A12" s="67"/>
      <c r="B12" s="85" t="s">
        <v>14</v>
      </c>
      <c r="C12" s="85" t="s">
        <v>15</v>
      </c>
      <c r="D12" s="45" t="s">
        <v>81</v>
      </c>
      <c r="E12" s="45" t="s">
        <v>82</v>
      </c>
      <c r="F12" s="45" t="s">
        <v>83</v>
      </c>
      <c r="G12" s="113" t="s">
        <v>33</v>
      </c>
    </row>
    <row r="13" spans="1:8" x14ac:dyDescent="0.2">
      <c r="A13" s="67"/>
      <c r="B13" s="86"/>
      <c r="C13" s="86"/>
      <c r="D13" s="86"/>
      <c r="E13" s="86"/>
      <c r="F13" s="86"/>
      <c r="G13" s="90"/>
    </row>
    <row r="14" spans="1:8" x14ac:dyDescent="0.2">
      <c r="A14" s="67"/>
      <c r="B14" s="86"/>
      <c r="C14" s="86"/>
      <c r="D14" s="86"/>
      <c r="E14" s="86"/>
      <c r="F14" s="86"/>
      <c r="G14" s="90"/>
    </row>
    <row r="15" spans="1:8" x14ac:dyDescent="0.2">
      <c r="A15" s="67"/>
      <c r="B15" s="86"/>
      <c r="C15" s="86"/>
      <c r="D15" s="86"/>
      <c r="E15" s="86"/>
      <c r="F15" s="86"/>
      <c r="G15" s="90"/>
    </row>
    <row r="16" spans="1:8" x14ac:dyDescent="0.2">
      <c r="A16" s="67"/>
      <c r="B16" s="86"/>
      <c r="C16" s="86"/>
      <c r="D16" s="86"/>
      <c r="E16" s="86"/>
      <c r="F16" s="86"/>
      <c r="G16" s="90"/>
    </row>
    <row r="17" spans="1:7" x14ac:dyDescent="0.2">
      <c r="A17" s="67"/>
      <c r="B17" s="87"/>
      <c r="C17" s="87"/>
      <c r="D17" s="88"/>
      <c r="E17" s="88"/>
      <c r="F17" s="88"/>
      <c r="G17" s="90"/>
    </row>
    <row r="18" spans="1:7" x14ac:dyDescent="0.2">
      <c r="A18" s="67"/>
      <c r="B18" s="87"/>
      <c r="C18" s="87"/>
      <c r="D18" s="88"/>
      <c r="E18" s="88"/>
      <c r="F18" s="88"/>
      <c r="G18" s="90"/>
    </row>
    <row r="19" spans="1:7" x14ac:dyDescent="0.2">
      <c r="A19" s="67"/>
      <c r="B19" s="87"/>
      <c r="C19" s="87"/>
      <c r="D19" s="88"/>
      <c r="E19" s="88"/>
      <c r="F19" s="88"/>
      <c r="G19" s="90"/>
    </row>
    <row r="20" spans="1:7" x14ac:dyDescent="0.2">
      <c r="A20" s="67"/>
      <c r="B20" s="86"/>
      <c r="C20" s="86"/>
      <c r="D20" s="86"/>
      <c r="E20" s="86"/>
      <c r="F20" s="86"/>
      <c r="G20" s="90"/>
    </row>
    <row r="21" spans="1:7" x14ac:dyDescent="0.2">
      <c r="A21" s="67"/>
      <c r="B21" s="89"/>
      <c r="C21" s="90"/>
      <c r="D21" s="90"/>
      <c r="E21" s="90"/>
      <c r="F21" s="90"/>
      <c r="G21" s="90"/>
    </row>
    <row r="22" spans="1:7" x14ac:dyDescent="0.2">
      <c r="A22" s="67"/>
      <c r="B22" s="90"/>
      <c r="C22" s="90"/>
      <c r="D22" s="90"/>
      <c r="E22" s="90"/>
      <c r="F22" s="90"/>
      <c r="G22" s="90"/>
    </row>
    <row r="23" spans="1:7" x14ac:dyDescent="0.2">
      <c r="A23" s="67"/>
      <c r="B23" s="90"/>
      <c r="C23" s="90"/>
      <c r="D23" s="90"/>
      <c r="E23" s="90"/>
      <c r="F23" s="90"/>
      <c r="G23" s="90"/>
    </row>
    <row r="24" spans="1:7" x14ac:dyDescent="0.2">
      <c r="A24" s="67"/>
      <c r="B24" s="90"/>
      <c r="C24" s="90"/>
      <c r="D24" s="90"/>
      <c r="E24" s="90"/>
      <c r="F24" s="90"/>
      <c r="G24" s="90"/>
    </row>
    <row r="25" spans="1:7" x14ac:dyDescent="0.2">
      <c r="A25" s="67"/>
      <c r="B25" s="90"/>
      <c r="C25" s="90"/>
      <c r="D25" s="90"/>
      <c r="E25" s="90"/>
      <c r="F25" s="90"/>
      <c r="G25" s="90"/>
    </row>
    <row r="26" spans="1:7" x14ac:dyDescent="0.2">
      <c r="A26" s="67"/>
      <c r="B26" s="90"/>
      <c r="C26" s="90"/>
      <c r="D26" s="90"/>
      <c r="E26" s="90"/>
      <c r="F26" s="90"/>
      <c r="G26" s="90"/>
    </row>
    <row r="27" spans="1:7" x14ac:dyDescent="0.2">
      <c r="A27" s="67"/>
      <c r="B27" s="90"/>
      <c r="C27" s="90"/>
      <c r="D27" s="90"/>
      <c r="E27" s="90"/>
      <c r="F27" s="90"/>
      <c r="G27" s="90"/>
    </row>
    <row r="28" spans="1:7" x14ac:dyDescent="0.2">
      <c r="A28" s="67"/>
      <c r="B28" s="90"/>
      <c r="C28" s="90"/>
      <c r="D28" s="90"/>
      <c r="E28" s="90"/>
      <c r="F28" s="90"/>
      <c r="G28" s="90"/>
    </row>
    <row r="29" spans="1:7" x14ac:dyDescent="0.2">
      <c r="A29" s="67"/>
      <c r="B29" s="90"/>
      <c r="C29" s="90"/>
      <c r="D29" s="90"/>
      <c r="E29" s="90"/>
      <c r="F29" s="90"/>
      <c r="G29" s="90"/>
    </row>
    <row r="30" spans="1:7" x14ac:dyDescent="0.2">
      <c r="A30" s="67"/>
      <c r="B30" s="90"/>
      <c r="C30" s="90"/>
      <c r="D30" s="90"/>
      <c r="E30" s="90"/>
      <c r="F30" s="90"/>
      <c r="G30" s="90"/>
    </row>
    <row r="31" spans="1:7" x14ac:dyDescent="0.2">
      <c r="A31" s="67"/>
      <c r="B31" s="90"/>
      <c r="C31" s="90"/>
      <c r="D31" s="90"/>
      <c r="E31" s="90"/>
      <c r="F31" s="90"/>
      <c r="G31" s="90"/>
    </row>
    <row r="32" spans="1:7" ht="13.5" thickBot="1" x14ac:dyDescent="0.25">
      <c r="A32" s="67"/>
      <c r="B32" s="91"/>
      <c r="C32" s="91"/>
      <c r="D32" s="91"/>
      <c r="E32" s="91"/>
      <c r="F32" s="91"/>
      <c r="G32" s="90"/>
    </row>
    <row r="33" spans="1:7" ht="13.5" thickBot="1" x14ac:dyDescent="0.25">
      <c r="A33" s="67"/>
      <c r="B33" s="52"/>
      <c r="C33" s="52"/>
      <c r="D33" s="52"/>
      <c r="E33" s="52"/>
      <c r="F33" s="52"/>
      <c r="G33" s="52"/>
    </row>
    <row r="34" spans="1:7" ht="13.5" thickBot="1" x14ac:dyDescent="0.25">
      <c r="A34" s="67"/>
      <c r="B34" s="92"/>
      <c r="C34" s="92"/>
      <c r="D34" s="249" t="s">
        <v>61</v>
      </c>
      <c r="E34" s="250"/>
      <c r="F34" s="251"/>
      <c r="G34" s="252"/>
    </row>
    <row r="35" spans="1:7" ht="13.5" thickBot="1" x14ac:dyDescent="0.25">
      <c r="A35" s="67"/>
      <c r="B35" s="52"/>
      <c r="C35" s="52"/>
      <c r="D35" s="52"/>
      <c r="E35" s="30"/>
      <c r="F35" s="30"/>
      <c r="G35" s="30"/>
    </row>
    <row r="36" spans="1:7" ht="13.5" thickBot="1" x14ac:dyDescent="0.25">
      <c r="A36" s="67"/>
      <c r="B36" s="52"/>
      <c r="C36" s="52"/>
      <c r="D36" s="249" t="s">
        <v>34</v>
      </c>
      <c r="E36" s="250"/>
      <c r="F36" s="251"/>
      <c r="G36" s="252"/>
    </row>
    <row r="41" spans="1:7" x14ac:dyDescent="0.2">
      <c r="F41" s="65"/>
    </row>
    <row r="43" spans="1:7" x14ac:dyDescent="0.2">
      <c r="G43" s="66"/>
    </row>
    <row r="44" spans="1:7" x14ac:dyDescent="0.2">
      <c r="F44" s="65" t="s">
        <v>28</v>
      </c>
      <c r="G44" s="66">
        <f>'PSDP Intro'!D12</f>
        <v>0</v>
      </c>
    </row>
  </sheetData>
  <customSheetViews>
    <customSheetView guid="{1B292E26-A620-4559-B350-AD7FB1BCF93F}" scale="85" showGridLines="0" fitToPage="1" hiddenColumns="1">
      <selection activeCell="B4" sqref="B4:H4"/>
      <pageMargins left="0.5" right="0.5" top="1" bottom="1" header="0.5" footer="0.5"/>
      <printOptions horizontalCentered="1"/>
      <pageSetup scale="66" orientation="landscape" r:id="rId1"/>
      <headerFooter alignWithMargins="0">
        <oddFooter>&amp;L&amp;9dsn:  &amp;F</oddFooter>
      </headerFooter>
    </customSheetView>
  </customSheetViews>
  <mergeCells count="9">
    <mergeCell ref="B1:G1"/>
    <mergeCell ref="D36:E36"/>
    <mergeCell ref="F36:G36"/>
    <mergeCell ref="B4:G4"/>
    <mergeCell ref="B2:G2"/>
    <mergeCell ref="B3:G3"/>
    <mergeCell ref="B5:G5"/>
    <mergeCell ref="D34:E34"/>
    <mergeCell ref="F34:G34"/>
  </mergeCells>
  <phoneticPr fontId="2" type="noConversion"/>
  <printOptions horizontalCentered="1"/>
  <pageMargins left="0.5" right="0.5" top="1" bottom="1" header="0.5" footer="0.5"/>
  <pageSetup scale="66" orientation="landscape" r:id="rId2"/>
  <headerFooter alignWithMargins="0">
    <oddFooter>&amp;L&amp;9dsn:  &amp;F</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K32"/>
  <sheetViews>
    <sheetView showGridLines="0" workbookViewId="0">
      <selection activeCell="H33" sqref="H33"/>
    </sheetView>
  </sheetViews>
  <sheetFormatPr defaultColWidth="0" defaultRowHeight="12.75" x14ac:dyDescent="0.2"/>
  <cols>
    <col min="1" max="1" width="1.7109375" style="12" customWidth="1"/>
    <col min="2" max="2" width="22.5703125" style="64" customWidth="1"/>
    <col min="3" max="9" width="18.85546875" style="64" customWidth="1"/>
    <col min="10" max="10" width="18.85546875" style="12" customWidth="1"/>
    <col min="11" max="11" width="4.5703125" style="12" customWidth="1"/>
    <col min="12" max="16384" width="0" style="12" hidden="1"/>
  </cols>
  <sheetData>
    <row r="1" spans="1:11" customFormat="1" ht="13.5" thickBot="1" x14ac:dyDescent="0.25">
      <c r="A1" s="52"/>
      <c r="B1" s="68"/>
      <c r="C1" s="68"/>
      <c r="D1" s="68"/>
      <c r="E1" s="68"/>
      <c r="F1" s="68"/>
      <c r="G1" s="68"/>
      <c r="H1" s="68"/>
      <c r="I1" s="68"/>
      <c r="J1" s="67"/>
      <c r="K1" s="52"/>
    </row>
    <row r="2" spans="1:11" customFormat="1" ht="18" x14ac:dyDescent="0.25">
      <c r="A2" s="52"/>
      <c r="B2" s="246" t="s">
        <v>71</v>
      </c>
      <c r="C2" s="247"/>
      <c r="D2" s="247"/>
      <c r="E2" s="247"/>
      <c r="F2" s="247"/>
      <c r="G2" s="247"/>
      <c r="H2" s="247"/>
      <c r="I2" s="247"/>
      <c r="J2" s="248"/>
      <c r="K2" s="52"/>
    </row>
    <row r="3" spans="1:11" customFormat="1" ht="18" x14ac:dyDescent="0.25">
      <c r="A3" s="52"/>
      <c r="B3" s="253">
        <v>42522</v>
      </c>
      <c r="C3" s="254"/>
      <c r="D3" s="254"/>
      <c r="E3" s="254"/>
      <c r="F3" s="254"/>
      <c r="G3" s="254"/>
      <c r="H3" s="254"/>
      <c r="I3" s="254"/>
      <c r="J3" s="255"/>
      <c r="K3" s="52"/>
    </row>
    <row r="4" spans="1:11" customFormat="1" ht="18" x14ac:dyDescent="0.25">
      <c r="A4" s="52"/>
      <c r="B4" s="224" t="s">
        <v>109</v>
      </c>
      <c r="C4" s="225"/>
      <c r="D4" s="225"/>
      <c r="E4" s="225"/>
      <c r="F4" s="225"/>
      <c r="G4" s="225"/>
      <c r="H4" s="225"/>
      <c r="I4" s="225"/>
      <c r="J4" s="226"/>
      <c r="K4" s="52"/>
    </row>
    <row r="5" spans="1:11" customFormat="1" ht="18" x14ac:dyDescent="0.25">
      <c r="A5" s="52"/>
      <c r="B5" s="224" t="s">
        <v>35</v>
      </c>
      <c r="C5" s="225"/>
      <c r="D5" s="225"/>
      <c r="E5" s="225"/>
      <c r="F5" s="225"/>
      <c r="G5" s="225"/>
      <c r="H5" s="225"/>
      <c r="I5" s="225"/>
      <c r="J5" s="226"/>
      <c r="K5" s="52"/>
    </row>
    <row r="6" spans="1:11" customFormat="1" ht="18.75" thickBot="1" x14ac:dyDescent="0.3">
      <c r="A6" s="52"/>
      <c r="B6" s="256" t="s">
        <v>36</v>
      </c>
      <c r="C6" s="257"/>
      <c r="D6" s="257"/>
      <c r="E6" s="257"/>
      <c r="F6" s="257"/>
      <c r="G6" s="257"/>
      <c r="H6" s="257"/>
      <c r="I6" s="257"/>
      <c r="J6" s="258"/>
      <c r="K6" s="52"/>
    </row>
    <row r="7" spans="1:11" s="95" customFormat="1" ht="35.25" customHeight="1" x14ac:dyDescent="0.2">
      <c r="A7" s="93"/>
      <c r="B7" s="94"/>
      <c r="C7" s="94"/>
      <c r="D7" s="94"/>
      <c r="E7" s="94"/>
      <c r="F7" s="94"/>
      <c r="G7" s="94"/>
      <c r="H7" s="94"/>
      <c r="I7" s="94"/>
      <c r="J7" s="93"/>
      <c r="K7" s="93"/>
    </row>
    <row r="8" spans="1:11" customFormat="1" ht="3" customHeight="1" x14ac:dyDescent="0.2">
      <c r="A8" s="52"/>
      <c r="B8" s="54"/>
      <c r="C8" s="54"/>
      <c r="D8" s="54"/>
      <c r="E8" s="54"/>
      <c r="F8" s="54"/>
      <c r="G8" s="54"/>
      <c r="H8" s="54"/>
      <c r="I8" s="54"/>
      <c r="J8" s="52"/>
      <c r="K8" s="52"/>
    </row>
    <row r="9" spans="1:11" customFormat="1" ht="3.75" customHeight="1" thickBot="1" x14ac:dyDescent="0.25">
      <c r="A9" s="52"/>
      <c r="B9" s="54"/>
      <c r="C9" s="57"/>
      <c r="D9" s="57"/>
      <c r="E9" s="57"/>
      <c r="F9" s="57"/>
      <c r="G9" s="58"/>
      <c r="H9" s="54"/>
      <c r="I9" s="54"/>
      <c r="J9" s="52"/>
      <c r="K9" s="52"/>
    </row>
    <row r="10" spans="1:11" customFormat="1" ht="13.5" thickBot="1" x14ac:dyDescent="0.25">
      <c r="A10" s="52"/>
      <c r="B10" s="47" t="s">
        <v>37</v>
      </c>
      <c r="C10" s="96"/>
      <c r="D10" s="96"/>
      <c r="E10" s="96"/>
      <c r="F10" s="96"/>
      <c r="G10" s="96"/>
      <c r="H10" s="96"/>
      <c r="I10" s="96"/>
      <c r="J10" s="97"/>
      <c r="K10" s="52"/>
    </row>
    <row r="11" spans="1:11" customFormat="1" ht="13.5" thickBot="1" x14ac:dyDescent="0.25">
      <c r="A11" s="52"/>
      <c r="B11" s="47"/>
      <c r="C11" s="98"/>
      <c r="D11" s="98"/>
      <c r="E11" s="98"/>
      <c r="F11" s="98"/>
      <c r="G11" s="98"/>
      <c r="H11" s="98"/>
      <c r="I11" s="98"/>
      <c r="J11" s="97"/>
      <c r="K11" s="52"/>
    </row>
    <row r="12" spans="1:11" customFormat="1" ht="13.5" thickBot="1" x14ac:dyDescent="0.25">
      <c r="A12" s="52"/>
      <c r="B12" s="99"/>
      <c r="C12" s="41" t="s">
        <v>38</v>
      </c>
      <c r="D12" s="41" t="s">
        <v>38</v>
      </c>
      <c r="E12" s="41" t="s">
        <v>38</v>
      </c>
      <c r="F12" s="41" t="s">
        <v>38</v>
      </c>
      <c r="G12" s="41" t="s">
        <v>38</v>
      </c>
      <c r="H12" s="41" t="s">
        <v>38</v>
      </c>
      <c r="I12" s="41" t="s">
        <v>38</v>
      </c>
      <c r="J12" s="41" t="s">
        <v>39</v>
      </c>
      <c r="K12" s="52"/>
    </row>
    <row r="13" spans="1:11" customFormat="1" ht="13.5" thickBot="1" x14ac:dyDescent="0.25">
      <c r="A13" s="52"/>
      <c r="B13" s="100" t="s">
        <v>18</v>
      </c>
      <c r="C13" s="101"/>
      <c r="D13" s="101"/>
      <c r="E13" s="101"/>
      <c r="F13" s="101"/>
      <c r="G13" s="101"/>
      <c r="H13" s="101"/>
      <c r="I13" s="101"/>
      <c r="J13" s="102"/>
      <c r="K13" s="52"/>
    </row>
    <row r="14" spans="1:11" customFormat="1" x14ac:dyDescent="0.2">
      <c r="A14" s="52"/>
      <c r="B14" s="61" t="s">
        <v>19</v>
      </c>
      <c r="C14" s="103" t="s">
        <v>40</v>
      </c>
      <c r="D14" s="103"/>
      <c r="E14" s="103"/>
      <c r="F14" s="103"/>
      <c r="G14" s="103"/>
      <c r="H14" s="103"/>
      <c r="I14" s="103"/>
      <c r="J14" s="104"/>
      <c r="K14" s="52"/>
    </row>
    <row r="15" spans="1:11" customFormat="1" x14ac:dyDescent="0.2">
      <c r="A15" s="52"/>
      <c r="B15" s="61" t="s">
        <v>59</v>
      </c>
      <c r="C15" s="1"/>
      <c r="D15" s="1"/>
      <c r="E15" s="1"/>
      <c r="F15" s="1"/>
      <c r="G15" s="2"/>
      <c r="H15" s="2"/>
      <c r="I15" s="2"/>
      <c r="J15" s="7">
        <f t="shared" ref="J15:J24" si="0">SUM(C15:I15)</f>
        <v>0</v>
      </c>
      <c r="K15" s="52"/>
    </row>
    <row r="16" spans="1:11" customFormat="1" x14ac:dyDescent="0.2">
      <c r="A16" s="52"/>
      <c r="B16" s="61" t="s">
        <v>20</v>
      </c>
      <c r="C16" s="1"/>
      <c r="D16" s="1"/>
      <c r="E16" s="1"/>
      <c r="F16" s="1"/>
      <c r="G16" s="2"/>
      <c r="H16" s="2"/>
      <c r="I16" s="2"/>
      <c r="J16" s="7">
        <f t="shared" si="0"/>
        <v>0</v>
      </c>
      <c r="K16" s="52"/>
    </row>
    <row r="17" spans="1:11" customFormat="1" x14ac:dyDescent="0.2">
      <c r="A17" s="52"/>
      <c r="B17" s="61" t="s">
        <v>60</v>
      </c>
      <c r="C17" s="1"/>
      <c r="D17" s="1"/>
      <c r="E17" s="1"/>
      <c r="F17" s="1"/>
      <c r="G17" s="2"/>
      <c r="H17" s="2"/>
      <c r="I17" s="2"/>
      <c r="J17" s="7">
        <f t="shared" si="0"/>
        <v>0</v>
      </c>
      <c r="K17" s="52"/>
    </row>
    <row r="18" spans="1:11" customFormat="1" x14ac:dyDescent="0.2">
      <c r="A18" s="52"/>
      <c r="B18" s="61" t="s">
        <v>21</v>
      </c>
      <c r="C18" s="1"/>
      <c r="D18" s="1"/>
      <c r="E18" s="1"/>
      <c r="F18" s="1"/>
      <c r="G18" s="2"/>
      <c r="H18" s="2"/>
      <c r="I18" s="2"/>
      <c r="J18" s="7">
        <f t="shared" si="0"/>
        <v>0</v>
      </c>
      <c r="K18" s="52"/>
    </row>
    <row r="19" spans="1:11" customFormat="1" x14ac:dyDescent="0.2">
      <c r="A19" s="52"/>
      <c r="B19" s="61" t="s">
        <v>22</v>
      </c>
      <c r="C19" s="1"/>
      <c r="D19" s="1"/>
      <c r="E19" s="1"/>
      <c r="F19" s="1"/>
      <c r="G19" s="2"/>
      <c r="H19" s="2"/>
      <c r="I19" s="2"/>
      <c r="J19" s="7">
        <f t="shared" si="0"/>
        <v>0</v>
      </c>
      <c r="K19" s="52"/>
    </row>
    <row r="20" spans="1:11" customFormat="1" x14ac:dyDescent="0.2">
      <c r="A20" s="52"/>
      <c r="B20" s="61" t="s">
        <v>23</v>
      </c>
      <c r="C20" s="1"/>
      <c r="D20" s="1"/>
      <c r="E20" s="1"/>
      <c r="F20" s="1"/>
      <c r="G20" s="2"/>
      <c r="H20" s="2"/>
      <c r="I20" s="2"/>
      <c r="J20" s="7">
        <f t="shared" si="0"/>
        <v>0</v>
      </c>
      <c r="K20" s="52"/>
    </row>
    <row r="21" spans="1:11" customFormat="1" x14ac:dyDescent="0.2">
      <c r="A21" s="52"/>
      <c r="B21" s="61" t="s">
        <v>24</v>
      </c>
      <c r="C21" s="1"/>
      <c r="D21" s="1"/>
      <c r="E21" s="1"/>
      <c r="F21" s="1"/>
      <c r="G21" s="2"/>
      <c r="H21" s="2"/>
      <c r="I21" s="2"/>
      <c r="J21" s="7">
        <f t="shared" si="0"/>
        <v>0</v>
      </c>
      <c r="K21" s="52"/>
    </row>
    <row r="22" spans="1:11" customFormat="1" x14ac:dyDescent="0.2">
      <c r="A22" s="52"/>
      <c r="B22" s="61" t="s">
        <v>25</v>
      </c>
      <c r="C22" s="1"/>
      <c r="D22" s="1"/>
      <c r="E22" s="1"/>
      <c r="F22" s="1"/>
      <c r="G22" s="2"/>
      <c r="H22" s="2"/>
      <c r="I22" s="2"/>
      <c r="J22" s="7">
        <f t="shared" si="0"/>
        <v>0</v>
      </c>
      <c r="K22" s="52"/>
    </row>
    <row r="23" spans="1:11" customFormat="1" x14ac:dyDescent="0.2">
      <c r="A23" s="52"/>
      <c r="B23" s="61" t="s">
        <v>26</v>
      </c>
      <c r="C23" s="1"/>
      <c r="D23" s="1"/>
      <c r="E23" s="1"/>
      <c r="F23" s="1"/>
      <c r="G23" s="3"/>
      <c r="H23" s="3"/>
      <c r="I23" s="3"/>
      <c r="J23" s="7">
        <f t="shared" si="0"/>
        <v>0</v>
      </c>
      <c r="K23" s="52"/>
    </row>
    <row r="24" spans="1:11" customFormat="1" ht="13.5" thickBot="1" x14ac:dyDescent="0.25">
      <c r="A24" s="52"/>
      <c r="B24" s="105" t="s">
        <v>27</v>
      </c>
      <c r="C24" s="8"/>
      <c r="D24" s="8"/>
      <c r="E24" s="8"/>
      <c r="F24" s="8"/>
      <c r="G24" s="9"/>
      <c r="H24" s="9"/>
      <c r="I24" s="9"/>
      <c r="J24" s="10">
        <f t="shared" si="0"/>
        <v>0</v>
      </c>
      <c r="K24" s="52"/>
    </row>
    <row r="25" spans="1:11" customFormat="1" ht="26.25" thickBot="1" x14ac:dyDescent="0.25">
      <c r="A25" s="52"/>
      <c r="B25" s="63" t="s">
        <v>62</v>
      </c>
      <c r="C25" s="5"/>
      <c r="D25" s="5"/>
      <c r="E25" s="5"/>
      <c r="F25" s="5"/>
      <c r="G25" s="6"/>
      <c r="H25" s="6"/>
      <c r="I25" s="6"/>
      <c r="J25" s="10">
        <f>SUM(C25:I25)</f>
        <v>0</v>
      </c>
      <c r="K25" s="52"/>
    </row>
    <row r="26" spans="1:11" customFormat="1" ht="33.75" customHeight="1" thickBot="1" x14ac:dyDescent="0.25">
      <c r="A26" s="52"/>
      <c r="B26" s="63" t="s">
        <v>41</v>
      </c>
      <c r="C26" s="10">
        <f t="shared" ref="C26:H26" si="1">C25+SUM(C15:C24)</f>
        <v>0</v>
      </c>
      <c r="D26" s="10">
        <f t="shared" si="1"/>
        <v>0</v>
      </c>
      <c r="E26" s="10">
        <f t="shared" si="1"/>
        <v>0</v>
      </c>
      <c r="F26" s="10">
        <f t="shared" si="1"/>
        <v>0</v>
      </c>
      <c r="G26" s="10">
        <f t="shared" si="1"/>
        <v>0</v>
      </c>
      <c r="H26" s="10">
        <f t="shared" si="1"/>
        <v>0</v>
      </c>
      <c r="I26" s="10">
        <f>I25+SUM(I15:I24)</f>
        <v>0</v>
      </c>
      <c r="J26" s="10">
        <f>SUM(C26:I26)</f>
        <v>0</v>
      </c>
      <c r="K26" s="52"/>
    </row>
    <row r="27" spans="1:11" customFormat="1" ht="14.25" x14ac:dyDescent="0.2">
      <c r="A27" s="52"/>
      <c r="B27" s="106"/>
      <c r="C27" s="107"/>
      <c r="D27" s="107"/>
      <c r="E27" s="107"/>
      <c r="F27" s="107"/>
      <c r="G27" s="107"/>
      <c r="H27" s="107"/>
      <c r="I27" s="107"/>
      <c r="J27" s="107"/>
      <c r="K27" s="52"/>
    </row>
    <row r="28" spans="1:11" x14ac:dyDescent="0.2">
      <c r="B28" s="108"/>
      <c r="C28" s="108"/>
      <c r="D28" s="108"/>
      <c r="E28" s="108"/>
      <c r="F28" s="108"/>
      <c r="G28" s="108"/>
      <c r="H28" s="108"/>
      <c r="I28" s="65"/>
      <c r="J28" s="66"/>
    </row>
    <row r="29" spans="1:11" ht="15.6" customHeight="1" x14ac:dyDescent="0.2"/>
    <row r="31" spans="1:11" ht="16.5" customHeight="1" x14ac:dyDescent="0.2"/>
    <row r="32" spans="1:11" ht="17.25" customHeight="1" x14ac:dyDescent="0.2"/>
  </sheetData>
  <customSheetViews>
    <customSheetView guid="{1B292E26-A620-4559-B350-AD7FB1BCF93F}" showGridLines="0" fitToPage="1" hiddenColumns="1">
      <selection activeCell="B5" sqref="B5:J5"/>
      <pageMargins left="0.5" right="0.5" top="1" bottom="1" header="0.5" footer="0.5"/>
      <printOptions horizontalCentered="1"/>
      <pageSetup scale="74" orientation="landscape" r:id="rId1"/>
      <headerFooter alignWithMargins="0">
        <oddFooter>&amp;L&amp;9dsn:  &amp;F</oddFooter>
      </headerFooter>
    </customSheetView>
  </customSheetViews>
  <mergeCells count="5">
    <mergeCell ref="B6:J6"/>
    <mergeCell ref="B3:J3"/>
    <mergeCell ref="B2:J2"/>
    <mergeCell ref="B4:J4"/>
    <mergeCell ref="B5:J5"/>
  </mergeCells>
  <phoneticPr fontId="2" type="noConversion"/>
  <printOptions horizontalCentered="1"/>
  <pageMargins left="0.5" right="0.5" top="1" bottom="1" header="0.5" footer="0.5"/>
  <pageSetup scale="74" orientation="landscape" r:id="rId2"/>
  <headerFooter alignWithMargins="0">
    <oddFooter>&amp;L&amp;9dsn:  &amp;F</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44"/>
  <sheetViews>
    <sheetView showGridLines="0" zoomScaleNormal="100" workbookViewId="0">
      <selection activeCell="C48" sqref="C48"/>
    </sheetView>
  </sheetViews>
  <sheetFormatPr defaultColWidth="0" defaultRowHeight="12.75" x14ac:dyDescent="0.2"/>
  <cols>
    <col min="1" max="1" width="2.140625" style="12" customWidth="1"/>
    <col min="2" max="2" width="12" style="12" customWidth="1"/>
    <col min="3" max="3" width="13.42578125" style="12" customWidth="1"/>
    <col min="4" max="4" width="31.42578125" style="12" customWidth="1"/>
    <col min="5" max="5" width="13.28515625" style="12" customWidth="1"/>
    <col min="6" max="6" width="8.85546875" style="12" customWidth="1"/>
    <col min="7" max="9" width="8.85546875" style="12" hidden="1" customWidth="1"/>
    <col min="10" max="16384" width="9" style="12" hidden="1"/>
  </cols>
  <sheetData>
    <row r="1" spans="2:5" ht="13.5" thickBot="1" x14ac:dyDescent="0.25"/>
    <row r="2" spans="2:5" x14ac:dyDescent="0.2">
      <c r="B2" s="261" t="s">
        <v>72</v>
      </c>
      <c r="C2" s="262"/>
      <c r="D2" s="262"/>
      <c r="E2" s="263"/>
    </row>
    <row r="3" spans="2:5" x14ac:dyDescent="0.2">
      <c r="B3" s="264" t="s">
        <v>1</v>
      </c>
      <c r="C3" s="265"/>
      <c r="D3" s="265"/>
      <c r="E3" s="266"/>
    </row>
    <row r="4" spans="2:5" ht="15.75" x14ac:dyDescent="0.25">
      <c r="B4" s="271">
        <v>42522</v>
      </c>
      <c r="C4" s="272"/>
      <c r="D4" s="272"/>
      <c r="E4" s="273"/>
    </row>
    <row r="5" spans="2:5" x14ac:dyDescent="0.2">
      <c r="B5" s="264" t="s">
        <v>110</v>
      </c>
      <c r="C5" s="265"/>
      <c r="D5" s="265"/>
      <c r="E5" s="266"/>
    </row>
    <row r="6" spans="2:5" ht="15.75" x14ac:dyDescent="0.25">
      <c r="B6" s="267" t="s">
        <v>42</v>
      </c>
      <c r="C6" s="268"/>
      <c r="D6" s="268"/>
      <c r="E6" s="269"/>
    </row>
    <row r="7" spans="2:5" ht="13.5" thickBot="1" x14ac:dyDescent="0.25">
      <c r="B7" s="236" t="s">
        <v>43</v>
      </c>
      <c r="C7" s="237"/>
      <c r="D7" s="237"/>
      <c r="E7" s="270"/>
    </row>
    <row r="8" spans="2:5" x14ac:dyDescent="0.2">
      <c r="B8" s="109"/>
      <c r="C8" s="109"/>
      <c r="D8" s="109"/>
      <c r="E8" s="109"/>
    </row>
    <row r="9" spans="2:5" x14ac:dyDescent="0.2">
      <c r="B9" s="109"/>
      <c r="C9" s="109"/>
      <c r="D9" s="109"/>
      <c r="E9" s="109"/>
    </row>
    <row r="27" spans="2:5" ht="13.5" thickBot="1" x14ac:dyDescent="0.25"/>
    <row r="28" spans="2:5" ht="13.5" thickBot="1" x14ac:dyDescent="0.25">
      <c r="B28" s="110"/>
      <c r="C28" s="259" t="s">
        <v>44</v>
      </c>
      <c r="D28" s="260"/>
      <c r="E28" s="110"/>
    </row>
    <row r="29" spans="2:5" ht="13.5" thickBot="1" x14ac:dyDescent="0.25"/>
    <row r="30" spans="2:5" ht="13.5" thickBot="1" x14ac:dyDescent="0.25">
      <c r="C30" s="111" t="s">
        <v>45</v>
      </c>
      <c r="D30" s="146" t="s">
        <v>1432</v>
      </c>
      <c r="E30" s="83"/>
    </row>
    <row r="31" spans="2:5" ht="13.5" thickBot="1" x14ac:dyDescent="0.25"/>
    <row r="32" spans="2:5" ht="13.5" thickBot="1" x14ac:dyDescent="0.25">
      <c r="C32" s="111" t="s">
        <v>46</v>
      </c>
      <c r="D32" s="146" t="s">
        <v>1433</v>
      </c>
    </row>
    <row r="33" spans="3:4" ht="13.5" thickBot="1" x14ac:dyDescent="0.25"/>
    <row r="34" spans="3:4" ht="13.5" thickBot="1" x14ac:dyDescent="0.25">
      <c r="C34" s="111" t="s">
        <v>47</v>
      </c>
      <c r="D34" s="112" t="s">
        <v>1434</v>
      </c>
    </row>
    <row r="35" spans="3:4" ht="13.5" thickBot="1" x14ac:dyDescent="0.25"/>
    <row r="36" spans="3:4" ht="13.5" thickBot="1" x14ac:dyDescent="0.25">
      <c r="C36" s="111" t="s">
        <v>48</v>
      </c>
      <c r="D36" s="112" t="s">
        <v>1435</v>
      </c>
    </row>
    <row r="37" spans="3:4" ht="13.5" thickBot="1" x14ac:dyDescent="0.25"/>
    <row r="38" spans="3:4" ht="13.5" thickBot="1" x14ac:dyDescent="0.25">
      <c r="C38" s="111" t="s">
        <v>49</v>
      </c>
      <c r="D38" s="112" t="s">
        <v>1436</v>
      </c>
    </row>
    <row r="39" spans="3:4" ht="13.5" thickBot="1" x14ac:dyDescent="0.25"/>
    <row r="40" spans="3:4" ht="13.5" thickBot="1" x14ac:dyDescent="0.25">
      <c r="C40" s="111" t="s">
        <v>50</v>
      </c>
      <c r="D40" s="112" t="s">
        <v>1437</v>
      </c>
    </row>
    <row r="41" spans="3:4" ht="13.5" thickBot="1" x14ac:dyDescent="0.25"/>
    <row r="42" spans="3:4" ht="13.5" thickBot="1" x14ac:dyDescent="0.25">
      <c r="C42" s="111" t="s">
        <v>51</v>
      </c>
      <c r="D42" s="112" t="s">
        <v>1438</v>
      </c>
    </row>
    <row r="43" spans="3:4" ht="13.5" thickBot="1" x14ac:dyDescent="0.25"/>
    <row r="44" spans="3:4" ht="13.5" thickBot="1" x14ac:dyDescent="0.25">
      <c r="C44" s="111" t="s">
        <v>52</v>
      </c>
      <c r="D44" s="112" t="s">
        <v>1439</v>
      </c>
    </row>
  </sheetData>
  <customSheetViews>
    <customSheetView guid="{1B292E26-A620-4559-B350-AD7FB1BCF93F}" showGridLines="0" fitToPage="1" hiddenColumns="1">
      <selection activeCell="B7" sqref="B7:E7"/>
      <pageMargins left="0.5" right="0.5" top="1" bottom="1" header="0.5" footer="0.5"/>
      <printOptions horizontalCentered="1"/>
      <pageSetup orientation="portrait" r:id="rId1"/>
      <headerFooter alignWithMargins="0">
        <oddHeader xml:space="preserve">&amp;L
</oddHeader>
        <oddFooter>&amp;L&amp;9dsn:  &amp;F</oddFooter>
      </headerFooter>
    </customSheetView>
  </customSheetViews>
  <mergeCells count="7">
    <mergeCell ref="C28:D28"/>
    <mergeCell ref="B2:E2"/>
    <mergeCell ref="B5:E5"/>
    <mergeCell ref="B6:E6"/>
    <mergeCell ref="B7:E7"/>
    <mergeCell ref="B4:E4"/>
    <mergeCell ref="B3:E3"/>
  </mergeCells>
  <phoneticPr fontId="2" type="noConversion"/>
  <printOptions horizontalCentered="1"/>
  <pageMargins left="0.5" right="0.5" top="1" bottom="1" header="0.5" footer="0.5"/>
  <pageSetup orientation="portrait" r:id="rId2"/>
  <headerFooter alignWithMargins="0">
    <oddHeader xml:space="preserve">&amp;L
</oddHeader>
    <oddFooter>&amp;L&amp;9dsn:  &amp;F</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Pacific Gas &amp; Electric</Received_x0020_From>
    <Docket_x0020_Number xmlns="8eef3743-c7b3-4cbe-8837-b6e805be353c">00-SB-1305</Docket_x0020_Number>
    <TaxCatchAll xmlns="8eef3743-c7b3-4cbe-8837-b6e805be353c">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Z5JXHV6S7NA6-3-103532</_dlc_DocId>
    <_dlc_DocIdUrl xmlns="8eef3743-c7b3-4cbe-8837-b6e805be353c">
      <Url>http://efilingspinternal/_layouts/DocIdRedir.aspx?ID=Z5JXHV6S7NA6-3-103532</Url>
      <Description>Z5JXHV6S7NA6-3-103532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CF75A-5750-474A-891D-E99E6885C3B8}"/>
</file>

<file path=customXml/itemProps2.xml><?xml version="1.0" encoding="utf-8"?>
<ds:datastoreItem xmlns:ds="http://schemas.openxmlformats.org/officeDocument/2006/customXml" ds:itemID="{1EFE76A5-2F27-4DEA-B7C6-861CE0A37B44}"/>
</file>

<file path=customXml/itemProps3.xml><?xml version="1.0" encoding="utf-8"?>
<ds:datastoreItem xmlns:ds="http://schemas.openxmlformats.org/officeDocument/2006/customXml" ds:itemID="{830DD703-4F5B-4039-AC8A-7252725FBFF3}"/>
</file>

<file path=customXml/itemProps4.xml><?xml version="1.0" encoding="utf-8"?>
<ds:datastoreItem xmlns:ds="http://schemas.openxmlformats.org/officeDocument/2006/customXml" ds:itemID="{D64F3B5C-3882-4915-9A18-8CD63233DD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PSDP Intro</vt:lpstr>
      <vt:lpstr>Instructions</vt:lpstr>
      <vt:lpstr>PSDP Schedule 1</vt:lpstr>
      <vt:lpstr>PSDP Schedule 2</vt:lpstr>
      <vt:lpstr>PSDP Schedule 3</vt:lpstr>
      <vt:lpstr>PSDP Schedule 4</vt:lpstr>
      <vt:lpstr>PSDP Attestation</vt:lpstr>
      <vt:lpstr>Instructions!Print_Area</vt:lpstr>
      <vt:lpstr>'PSDP Attestation'!Print_Area</vt:lpstr>
      <vt:lpstr>'PSDP Intro'!Print_Area</vt:lpstr>
      <vt:lpstr>'PSDP Schedule 1'!Print_Area</vt:lpstr>
      <vt:lpstr>'PSDP Schedule 2'!Print_Area</vt:lpstr>
      <vt:lpstr>'PSDP Schedule 3'!Print_Area</vt:lpstr>
      <vt:lpstr>'PSDP Schedule 4'!Print_Area</vt:lpstr>
      <vt:lpstr>'PSDP Schedule 1'!Print_Titles</vt:lpstr>
    </vt:vector>
  </TitlesOfParts>
  <Company>California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PG&amp;E 2015 Annual Power Source Disclosure Report </dc:title>
  <dc:creator>Jason J. Orta</dc:creator>
  <cp:lastModifiedBy>Reinwald, William</cp:lastModifiedBy>
  <cp:lastPrinted>2016-05-12T17:02:26Z</cp:lastPrinted>
  <dcterms:created xsi:type="dcterms:W3CDTF">2007-01-26T23:32:50Z</dcterms:created>
  <dcterms:modified xsi:type="dcterms:W3CDTF">2016-05-24T19:15:23Z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d34bbd61-ef69-4ea6-ae1c-6bb5048a53ee</vt:lpwstr>
  </property>
  <property fmtid="{D5CDD505-2E9C-101B-9397-08002B2CF9AE}" pid="4" name="Subject_x0020_Areas">
    <vt:lpwstr/>
  </property>
  <property fmtid="{D5CDD505-2E9C-101B-9397-08002B2CF9AE}" pid="5" name="_CopySource">
    <vt:lpwstr>http://efilingspinternal/PendingDocuments/00-SB-1305/20160527T130031_PGE_2015_Annual_Power_Source_Disclosure_Report.xlsx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1339700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